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571"/>
  <workbookPr/>
  <mc:AlternateContent xmlns:mc="http://schemas.openxmlformats.org/markup-compatibility/2006">
    <mc:Choice Requires="x15">
      <x15ac:absPath xmlns:x15ac="http://schemas.microsoft.com/office/spreadsheetml/2010/11/ac" url="Z:\04諸調査\H30\36_H29財政状況資料集\05_追加公表分\01_県提出\"/>
    </mc:Choice>
  </mc:AlternateContent>
  <bookViews>
    <workbookView xWindow="0" yWindow="0" windowWidth="28800" windowHeight="12120" tabRatio="861"/>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33" i="12" l="1"/>
  <c r="AK36" i="12"/>
  <c r="AK34" i="12"/>
  <c r="BG36" i="10" l="1"/>
  <c r="BG35" i="10"/>
  <c r="BG34"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BW38" i="10"/>
  <c r="BE38" i="10"/>
  <c r="AM38" i="10"/>
  <c r="U38" i="10"/>
  <c r="C38" i="10"/>
  <c r="BW37" i="10"/>
  <c r="BE37" i="10"/>
  <c r="AM37" i="10"/>
  <c r="U37" i="10"/>
  <c r="C37" i="10"/>
  <c r="BE36" i="10"/>
  <c r="AM36" i="10"/>
  <c r="U36" i="10"/>
  <c r="C36" i="10"/>
  <c r="BE35" i="10"/>
  <c r="AM35" i="10"/>
  <c r="U35" i="10"/>
  <c r="C35" i="10"/>
  <c r="BW34" i="10"/>
  <c r="BW35" i="10" s="1"/>
  <c r="BE34" i="10"/>
  <c r="AM34" i="10"/>
  <c r="U34" i="10"/>
  <c r="C34" i="10"/>
  <c r="BW36" i="10" l="1"/>
  <c r="CO34" i="10"/>
  <c r="CO35" i="10" s="1"/>
  <c r="CO36" i="10" s="1"/>
  <c r="CO37" i="10" s="1"/>
  <c r="CO38"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<sst xmlns="http://schemas.openxmlformats.org/spreadsheetml/2006/main" count="1082" uniqueCount="605">
  <si>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</si>
  <si>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</si>
  <si>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</si>
  <si>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</si>
  <si>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</si>
  <si>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</si>
  <si>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</si>
  <si>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</si>
  <si>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</si>
  <si>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</si>
  <si>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</si>
  <si>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</si>
  <si>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</si>
  <si>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</si>
  <si>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</si>
  <si>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</si>
  <si>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</si>
  <si>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</si>
  <si>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</si>
  <si>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</si>
  <si>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</si>
  <si>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</si>
  <si>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</si>
  <si>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</si>
  <si>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</si>
  <si>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</si>
  <si>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</si>
  <si>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</si>
  <si>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</si>
  <si>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</si>
  <si>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</si>
  <si>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</si>
  <si>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</si>
  <si>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</si>
  <si>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</si>
  <si>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</si>
  <si>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</si>
  <si>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</si>
  <si>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</si>
  <si>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</si>
  <si>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</si>
  <si>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</si>
  <si>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</si>
  <si>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</si>
  <si>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</si>
  <si>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</si>
  <si>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</si>
  <si>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</si>
  <si>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</si>
  <si>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</si>
  <si>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</si>
  <si>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</si>
  <si>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</si>
  <si>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</si>
  <si>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</si>
  <si>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</si>
  <si>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</si>
  <si>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</si>
  <si>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</si>
  <si>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</si>
  <si>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</si>
  <si>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</si>
  <si>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</si>
  <si>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</si>
  <si>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</si>
  <si>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</si>
  <si>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</si>
  <si>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</si>
  <si>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</si>
  <si>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</si>
  <si>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</si>
  <si>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</si>
  <si>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</si>
  <si>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</si>
  <si>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</si>
  <si>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</si>
  <si>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島根県</t>
    <phoneticPr fontId="5"/>
  </si>
  <si>
    <t>市町村類型</t>
    <phoneticPr fontId="5"/>
  </si>
  <si>
    <t>Ⅰ－１</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</si>
  <si>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</si>
  <si>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</si>
  <si>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</si>
  <si>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</si>
  <si>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</si>
  <si>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</si>
  <si>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</si>
  <si>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</si>
  <si>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</si>
  <si>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</si>
  <si>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</si>
  <si>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</si>
  <si>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大田市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</si>
  <si>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</si>
  <si>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</si>
  <si>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</si>
  <si>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</si>
  <si>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</si>
  <si>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</si>
  <si>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</si>
  <si>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</si>
  <si>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</si>
  <si>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</si>
  <si>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</si>
  <si>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</si>
  <si>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</si>
  <si>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</si>
  <si>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</si>
  <si>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</si>
  <si>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</si>
  <si>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</si>
  <si>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</si>
  <si>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</si>
  <si>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</si>
  <si>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</si>
  <si>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</si>
  <si>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</si>
  <si>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</si>
  <si>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-7.4</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</si>
  <si>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</si>
  <si>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</si>
  <si>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</si>
  <si>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</si>
  <si>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</si>
  <si>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</si>
  <si>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</si>
  <si>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</si>
  <si>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</si>
  <si>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</si>
  <si>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</si>
  <si>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</si>
  <si>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</si>
  <si>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</si>
  <si>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</si>
  <si>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</si>
  <si>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</si>
  <si>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</si>
  <si>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</si>
  <si>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</si>
  <si>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</si>
  <si>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</si>
  <si>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</si>
  <si>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</si>
  <si>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</si>
  <si>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</si>
  <si>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20"/>
  </si>
  <si>
    <t>うち日本人(％)</t>
    <phoneticPr fontId="5"/>
  </si>
  <si>
    <t>-1.7</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</si>
  <si>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</si>
  <si>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</si>
  <si>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</si>
  <si>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</si>
  <si>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</si>
  <si>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</si>
  <si>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</si>
  <si>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</si>
  <si>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</si>
  <si>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</si>
  <si>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</si>
  <si>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</si>
  <si>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</si>
  <si>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</si>
  <si>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</si>
  <si>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</si>
  <si>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</si>
  <si>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</si>
  <si>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</si>
  <si>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</si>
  <si>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</si>
  <si>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</si>
  <si>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</si>
  <si>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</si>
  <si>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</si>
  <si>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</si>
  <si>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</si>
  <si>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</si>
  <si>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</si>
  <si>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</si>
  <si>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</si>
  <si>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</si>
  <si>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</si>
  <si>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</si>
  <si>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</si>
  <si>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</si>
  <si>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</si>
  <si>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</si>
  <si>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</si>
  <si>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</si>
  <si>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</si>
  <si>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</si>
  <si>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</si>
  <si>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</si>
  <si>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</si>
  <si>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</si>
  <si>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</si>
  <si>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</si>
  <si>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</si>
  <si>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</si>
  <si>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</si>
  <si>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</si>
  <si>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</si>
  <si>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</si>
  <si>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</si>
  <si>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</si>
  <si>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</si>
  <si>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</si>
  <si>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</si>
  <si>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</si>
  <si>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</si>
  <si>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</si>
  <si>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</si>
  <si>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島根県大田市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</si>
  <si>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</si>
  <si>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</si>
  <si>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</si>
  <si>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</si>
  <si>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</si>
  <si>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</si>
  <si>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</si>
  <si>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</si>
  <si>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</si>
  <si>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</si>
  <si>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</si>
  <si>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</si>
  <si>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</si>
  <si>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</si>
  <si>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</si>
  <si>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</si>
  <si>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</si>
  <si>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</si>
  <si>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</si>
  <si>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</si>
  <si>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</si>
  <si>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</si>
  <si>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</si>
  <si>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</si>
  <si>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</si>
  <si>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</si>
  <si>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</si>
  <si>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</si>
  <si>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</si>
  <si>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</si>
  <si>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</si>
  <si>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</si>
  <si>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</si>
  <si>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</si>
  <si>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</si>
  <si>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</si>
  <si>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</si>
  <si>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</si>
  <si>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</si>
  <si>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</si>
  <si>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</si>
  <si>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</si>
  <si>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</si>
  <si>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</si>
  <si>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</si>
  <si>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</si>
  <si>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</si>
  <si>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</si>
  <si>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</si>
  <si>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</si>
  <si>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</si>
  <si>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</si>
  <si>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</si>
  <si>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</si>
  <si>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</si>
  <si>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</si>
  <si>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</si>
  <si>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</si>
  <si>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</si>
  <si>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</si>
  <si>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</si>
  <si>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</si>
  <si>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</si>
  <si>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</si>
  <si>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</si>
  <si>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</si>
  <si>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</si>
  <si>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</si>
  <si>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</si>
  <si>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</si>
  <si>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</si>
  <si>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</si>
  <si>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</si>
  <si>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</si>
  <si>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</si>
  <si>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</si>
  <si>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</si>
  <si>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</si>
  <si>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</si>
  <si>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</si>
  <si>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</si>
  <si>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</si>
  <si>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</si>
  <si>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</si>
  <si>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</si>
  <si>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</si>
  <si>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</si>
  <si>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</si>
  <si>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</si>
  <si>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</si>
  <si>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</si>
  <si>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</si>
  <si>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</si>
  <si>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</si>
  <si>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</si>
  <si>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</si>
  <si>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</si>
  <si>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</si>
  <si>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</si>
  <si>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</si>
  <si>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</si>
  <si>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</si>
  <si>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</si>
  <si>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</si>
  <si>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</si>
  <si>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</si>
  <si>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</si>
  <si>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</si>
  <si>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</si>
  <si>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</si>
  <si>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</si>
  <si>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</si>
  <si>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</si>
  <si>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</si>
  <si>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</si>
  <si>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病院</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</si>
  <si>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</si>
  <si>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</si>
  <si>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</si>
  <si>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</si>
  <si>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</si>
  <si>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</si>
  <si>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</si>
  <si>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上水道</t>
    <phoneticPr fontId="5"/>
  </si>
  <si>
    <t>被保険者数(人)</t>
  </si>
  <si>
    <t>　繰出金</t>
    <phoneticPr fontId="5"/>
  </si>
  <si>
    <t>簡易水道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</si>
  <si>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</si>
  <si>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</si>
  <si>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</si>
  <si>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</si>
  <si>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</si>
  <si>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</si>
  <si>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</si>
  <si>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</si>
  <si>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</si>
  <si>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</si>
  <si>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</si>
  <si>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</si>
  <si>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</si>
  <si>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</si>
  <si>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</si>
  <si>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</si>
  <si>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</si>
  <si>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</si>
  <si>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</si>
  <si>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</si>
  <si>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</si>
  <si>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</si>
  <si>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島根県大田市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</si>
  <si>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</si>
  <si>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</si>
  <si>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</si>
  <si>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</si>
  <si>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</si>
  <si>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</si>
  <si>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</si>
  <si>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</si>
  <si>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</si>
  <si>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</si>
  <si>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</si>
  <si>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</si>
  <si>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</si>
  <si>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</si>
  <si>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</si>
  <si>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</si>
  <si>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</si>
  <si>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</si>
  <si>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</si>
  <si>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</si>
  <si>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</si>
  <si>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t>
    <phoneticPr fontId="5"/>
  </si>
  <si>
    <t>大田市駅周辺土地区画整理事業特別会計</t>
    <phoneticPr fontId="5"/>
  </si>
  <si>
    <t>簡易給水施設事業特別会計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</si>
  <si>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</si>
  <si>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</si>
  <si>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</si>
  <si>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</si>
  <si>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</si>
  <si>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</si>
  <si>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</si>
  <si>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</si>
  <si>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</si>
  <si>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</si>
  <si>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</si>
  <si>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</si>
  <si>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</si>
  <si>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</si>
  <si>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国民健康保険診療所事業特別会計</t>
    <phoneticPr fontId="5"/>
  </si>
  <si>
    <t>後期高齢者医療事業特別会計</t>
    <phoneticPr fontId="5"/>
  </si>
  <si>
    <t>介護保険事業特別会計</t>
    <phoneticPr fontId="5"/>
  </si>
  <si>
    <t>大田市水道事業会計</t>
    <phoneticPr fontId="5"/>
  </si>
  <si>
    <t>法適用企業</t>
    <phoneticPr fontId="5"/>
  </si>
  <si>
    <t>大田市病院事業会計</t>
    <phoneticPr fontId="5"/>
  </si>
  <si>
    <t>生活排水処理事業特別会計</t>
    <phoneticPr fontId="5"/>
  </si>
  <si>
    <t>法非適用企業</t>
    <phoneticPr fontId="5"/>
  </si>
  <si>
    <t>農業集落排水事業特別会計</t>
    <phoneticPr fontId="5"/>
  </si>
  <si>
    <t>法非適用企業</t>
    <phoneticPr fontId="5"/>
  </si>
  <si>
    <t>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</si>
  <si>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</si>
  <si>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</si>
  <si>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</si>
  <si>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</si>
  <si>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純損益
（形式収支）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</si>
  <si>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</si>
  <si>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</si>
  <si>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</si>
  <si>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</si>
  <si>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</si>
  <si>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</si>
  <si>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</si>
  <si>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</si>
  <si>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</si>
  <si>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</si>
  <si>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</si>
  <si>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</si>
  <si>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</si>
  <si>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</si>
  <si>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</si>
  <si>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</si>
  <si>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</si>
  <si>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</si>
  <si>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</si>
  <si>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</si>
  <si>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</si>
  <si>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</si>
  <si>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</si>
  <si>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</si>
  <si>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</si>
  <si>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</si>
  <si>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</si>
  <si>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</si>
  <si>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</si>
  <si>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</si>
  <si>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</si>
  <si>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</si>
  <si>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</si>
  <si>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</si>
  <si>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</si>
  <si>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</si>
  <si>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</si>
  <si>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</si>
  <si>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</si>
  <si>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</si>
  <si>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</si>
  <si>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</si>
  <si>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</si>
  <si>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</si>
  <si>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</si>
  <si>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</si>
  <si>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</si>
  <si>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</si>
  <si>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</si>
  <si>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</si>
  <si>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</si>
  <si>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大田市水道事業会計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</si>
  <si>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</si>
  <si>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</si>
  <si>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</si>
  <si>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</si>
  <si>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</si>
  <si>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</si>
  <si>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</si>
  <si>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</si>
  <si>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</si>
  <si>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</si>
  <si>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</si>
  <si>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</si>
  <si>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</si>
  <si>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</si>
  <si>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</si>
  <si>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</si>
  <si>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</si>
  <si>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</si>
  <si>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</si>
  <si>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</si>
  <si>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</si>
  <si>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</si>
  <si>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</si>
  <si>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</si>
  <si>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</si>
  <si>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</si>
  <si>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</si>
  <si>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</si>
  <si>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</si>
  <si>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</si>
  <si>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</si>
  <si>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</si>
  <si>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</si>
  <si>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</si>
  <si>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</si>
  <si>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</si>
  <si>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</si>
  <si>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</si>
  <si>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</si>
  <si>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</si>
  <si>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</si>
  <si>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</si>
  <si>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</si>
  <si>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</si>
  <si>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</si>
  <si>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</si>
  <si>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</si>
  <si>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</si>
  <si>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</si>
  <si>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</si>
  <si>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</si>
  <si>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</si>
  <si>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</si>
  <si>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</si>
  <si>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t>
  </si>
  <si>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</si>
  <si>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</si>
  <si>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</si>
  <si>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</si>
  <si>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</si>
  <si>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</si>
  <si>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</si>
  <si>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</si>
  <si>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</si>
  <si>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</si>
  <si>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</si>
  <si>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</si>
  <si>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</si>
  <si>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</si>
  <si>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</si>
  <si>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</si>
  <si>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</si>
  <si>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</si>
  <si>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</si>
  <si>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</si>
  <si>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</si>
  <si>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</si>
  <si>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</si>
  <si>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</si>
  <si>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</si>
  <si>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H25</t>
  </si>
  <si>
    <t>H26</t>
  </si>
  <si>
    <t>H27</t>
  </si>
  <si>
    <t>H28</t>
  </si>
  <si>
    <t>H29</t>
  </si>
  <si>
    <t>▲ 2.67</t>
  </si>
  <si>
    <t>▲ 1.56</t>
  </si>
  <si>
    <t>▲ 0.39</t>
  </si>
  <si>
    <t>▲ 0.12</t>
  </si>
  <si>
    <t>大田市水道事業会計</t>
  </si>
  <si>
    <t>大田市病院事業会計</t>
  </si>
  <si>
    <t>一般会計</t>
  </si>
  <si>
    <t>介護保険事業特別会計</t>
  </si>
  <si>
    <t>国民健康保険事業特別会計</t>
  </si>
  <si>
    <t>後期高齢者医療事業特別会計</t>
  </si>
  <si>
    <t>住宅新築資金等貸付事業特別会計</t>
  </si>
  <si>
    <t>▲ 0.40</t>
  </si>
  <si>
    <t>▲ 0.38</t>
  </si>
  <si>
    <t>大田市駅周辺土地区画整理事業特別会計</t>
  </si>
  <si>
    <t>その他会計（赤字）</t>
  </si>
  <si>
    <t>その他会計（黒字）</t>
  </si>
  <si>
    <t>合併振興基金</t>
    <rPh sb="0" eb="2">
      <t>ガッペイ</t>
    </rPh>
    <rPh sb="2" eb="4">
      <t>シンコウ</t>
    </rPh>
    <rPh sb="4" eb="6">
      <t>キキン</t>
    </rPh>
    <phoneticPr fontId="11"/>
  </si>
  <si>
    <t>過疎地域自立促進特別事業基金</t>
    <rPh sb="0" eb="4">
      <t>カソチイキ</t>
    </rPh>
    <rPh sb="4" eb="8">
      <t>ジリツソクシン</t>
    </rPh>
    <rPh sb="8" eb="10">
      <t>トクベツ</t>
    </rPh>
    <rPh sb="10" eb="12">
      <t>ジギョウ</t>
    </rPh>
    <rPh sb="12" eb="14">
      <t>キキン</t>
    </rPh>
    <phoneticPr fontId="11"/>
  </si>
  <si>
    <t>石見銀山基金</t>
    <rPh sb="0" eb="2">
      <t>イワミ</t>
    </rPh>
    <rPh sb="2" eb="4">
      <t>ギンザン</t>
    </rPh>
    <rPh sb="4" eb="6">
      <t>キキン</t>
    </rPh>
    <phoneticPr fontId="11"/>
  </si>
  <si>
    <t>まちづくり推進基金</t>
    <rPh sb="5" eb="9">
      <t>スイシンキキン</t>
    </rPh>
    <phoneticPr fontId="11"/>
  </si>
  <si>
    <t>観光振興基金</t>
    <rPh sb="0" eb="2">
      <t>カンコウ</t>
    </rPh>
    <rPh sb="2" eb="4">
      <t>シンコウ</t>
    </rPh>
    <rPh sb="4" eb="6">
      <t>キキン</t>
    </rPh>
    <phoneticPr fontId="11"/>
  </si>
  <si>
    <t>(公財)大田市体育・公園・文化事業団</t>
    <rPh sb="1" eb="2">
      <t>オオヤケ</t>
    </rPh>
    <rPh sb="2" eb="3">
      <t>ザイ</t>
    </rPh>
    <rPh sb="4" eb="7">
      <t>オオダシ</t>
    </rPh>
    <rPh sb="7" eb="9">
      <t>タイイク</t>
    </rPh>
    <rPh sb="10" eb="12">
      <t>コウエン</t>
    </rPh>
    <rPh sb="13" eb="15">
      <t>ブンカ</t>
    </rPh>
    <rPh sb="15" eb="18">
      <t>ジギョウダン</t>
    </rPh>
    <phoneticPr fontId="2"/>
  </si>
  <si>
    <t>(株)大田ふるさとセンター</t>
    <rPh sb="0" eb="3">
      <t>カブ</t>
    </rPh>
    <rPh sb="3" eb="5">
      <t>オオダ</t>
    </rPh>
    <phoneticPr fontId="2"/>
  </si>
  <si>
    <t>(株)ゆのつ</t>
    <rPh sb="0" eb="3">
      <t>カブ</t>
    </rPh>
    <phoneticPr fontId="2"/>
  </si>
  <si>
    <t>(公財)シルバーランド振興事業団</t>
    <rPh sb="1" eb="3">
      <t>コウザイ</t>
    </rPh>
    <rPh sb="11" eb="13">
      <t>シンコウ</t>
    </rPh>
    <rPh sb="13" eb="16">
      <t>ジギョウダン</t>
    </rPh>
    <phoneticPr fontId="2"/>
  </si>
  <si>
    <t>-</t>
    <phoneticPr fontId="2"/>
  </si>
  <si>
    <t>-</t>
    <phoneticPr fontId="2"/>
  </si>
  <si>
    <t>-</t>
    <phoneticPr fontId="2"/>
  </si>
  <si>
    <t>島根県市町村総合事務組合（普通会計）</t>
    <rPh sb="0" eb="3">
      <t>シマネケン</t>
    </rPh>
    <rPh sb="3" eb="6">
      <t>シチョウソン</t>
    </rPh>
    <rPh sb="6" eb="8">
      <t>ソウゴウ</t>
    </rPh>
    <rPh sb="8" eb="10">
      <t>ジム</t>
    </rPh>
    <rPh sb="10" eb="12">
      <t>クミアイ</t>
    </rPh>
    <rPh sb="13" eb="15">
      <t>フツウ</t>
    </rPh>
    <rPh sb="15" eb="17">
      <t>カイケイ</t>
    </rPh>
    <phoneticPr fontId="2"/>
  </si>
  <si>
    <t>島根県後期高齢者医療広域連合（普通会計）</t>
    <rPh sb="0" eb="3">
      <t>シマネケン</t>
    </rPh>
    <rPh sb="3" eb="5">
      <t>コウキ</t>
    </rPh>
    <rPh sb="5" eb="8">
      <t>コウレイシャ</t>
    </rPh>
    <rPh sb="8" eb="10">
      <t>イリョウ</t>
    </rPh>
    <rPh sb="10" eb="12">
      <t>コウイキ</t>
    </rPh>
    <rPh sb="12" eb="14">
      <t>レンゴウ</t>
    </rPh>
    <rPh sb="15" eb="17">
      <t>フツウ</t>
    </rPh>
    <rPh sb="17" eb="19">
      <t>カイケイ</t>
    </rPh>
    <phoneticPr fontId="2"/>
  </si>
  <si>
    <t>島根県後期高齢者医療広域連合（後期高齢者医療事業特別会計）</t>
    <rPh sb="0" eb="3">
      <t>シマネケン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トクベツ</t>
    </rPh>
    <rPh sb="26" eb="28">
      <t>カイケイ</t>
    </rPh>
    <phoneticPr fontId="2"/>
  </si>
  <si>
    <t>-</t>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</si>
  <si>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</si>
  <si>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</si>
  <si>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</si>
  <si>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</si>
  <si>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</si>
  <si>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</si>
  <si>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</si>
  <si>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</si>
  <si>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</si>
  <si>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</si>
  <si>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</si>
  <si>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将来負担比率</t>
    <phoneticPr fontId="5"/>
  </si>
  <si>
    <t>有形固定資産減価償却率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</si>
  <si>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</si>
  <si>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</si>
  <si>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</si>
  <si>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平成２９年度の普通会計における地方債現在高及び元利償還金は減少しているが、公共下水道整備等の元利償還金に対する繰出金の増により準元利償還金の増加が見られる。
　今後は仁摩地区道の駅整備事業や次期可燃物処分施設整備に係る元利償還金の増加や新病院建設に係る準元利償還金の増加が見込まれ、更には合併算定替の終了等により標準財政規模も減少するため、地方債残高の適正な管理や公債費の平準化に努めていく必要がある。</t>
    <phoneticPr fontId="5"/>
  </si>
  <si>
    <t>実質公債費比率</t>
    <phoneticPr fontId="5"/>
  </si>
  <si>
    <t>将来負担比率</t>
    <phoneticPr fontId="5"/>
  </si>
  <si>
    <t xml:space="preserve"> </t>
    <phoneticPr fontId="5"/>
  </si>
  <si>
    <t>　将来負担比率、有形固定資産減価償却率ともに類似団体と比較して高い水準にあり、減価償却を終えてきているにも関わらず将来負担も大きく抱えている状況にある。
　また、今後は大田市立病院の建設に伴って将来負担比率の上昇が見込まれるが、一方で公営企業における建設事業であるため、一般会計等における有形固定資産減価償却率が下がる要因にはなっていない。今後も今まで以上に施設更新と将来負担のバランスを考慮して、財政運営を行っていく必要が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</si>
</sst>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6"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sz val="10.5"/>
      <color indexed="8"/>
      <name val="游ゴシック"/>
      <family val="3"/>
      <charset val="128"/>
      <scheme val="minor"/>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30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0" fontId="35" fillId="0" borderId="41" xfId="16" quotePrefix="1" applyFont="1" applyBorder="1" applyAlignment="1" applyProtection="1">
      <alignment horizontal="left" vertical="top" wrapText="1"/>
      <protection locked="0"/>
    </xf>
    <xf numFmtId="0" fontId="35" fillId="0" borderId="12" xfId="16" applyFont="1" applyBorder="1" applyAlignment="1" applyProtection="1">
      <alignment horizontal="left" vertical="top" wrapText="1"/>
      <protection locked="0"/>
    </xf>
    <xf numFmtId="0" fontId="35" fillId="0" borderId="46" xfId="16" applyFont="1" applyBorder="1" applyAlignment="1" applyProtection="1">
      <alignment horizontal="left" vertical="top" wrapText="1"/>
      <protection locked="0"/>
    </xf>
    <xf numFmtId="0" fontId="35" fillId="0" borderId="62" xfId="16" applyFont="1" applyBorder="1" applyAlignment="1" applyProtection="1">
      <alignment horizontal="left" vertical="top" wrapText="1"/>
      <protection locked="0"/>
    </xf>
    <xf numFmtId="0" fontId="35" fillId="0" borderId="0" xfId="16" applyFont="1" applyAlignment="1" applyProtection="1">
      <alignment horizontal="left" vertical="top" wrapText="1"/>
      <protection locked="0"/>
    </xf>
    <xf numFmtId="0" fontId="35" fillId="0" borderId="38" xfId="16" applyFont="1" applyBorder="1" applyAlignment="1" applyProtection="1">
      <alignment horizontal="left" vertical="top" wrapText="1"/>
      <protection locked="0"/>
    </xf>
    <xf numFmtId="0" fontId="35" fillId="0" borderId="37" xfId="16" applyFont="1" applyBorder="1" applyAlignment="1" applyProtection="1">
      <alignment horizontal="left" vertical="top" wrapText="1"/>
      <protection locked="0"/>
    </xf>
    <xf numFmtId="0" fontId="35" fillId="0" borderId="52" xfId="16" applyFont="1" applyBorder="1" applyAlignment="1" applyProtection="1">
      <alignment horizontal="left" vertical="top" wrapText="1"/>
      <protection locked="0"/>
    </xf>
    <xf numFmtId="0" fontId="35" fillId="0" borderId="40" xfId="16" applyFont="1" applyBorder="1" applyAlignment="1" applyProtection="1">
      <alignment horizontal="left" vertical="top" wrapText="1"/>
      <protection locked="0"/>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90961</c:v>
                </c:pt>
                <c:pt idx="1">
                  <c:v>106614</c:v>
                </c:pt>
                <c:pt idx="2">
                  <c:v>85459</c:v>
                </c:pt>
                <c:pt idx="3">
                  <c:v>83280</c:v>
                </c:pt>
                <c:pt idx="4">
                  <c:v>88968</c:v>
                </c:pt>
              </c:numCache>
            </c:numRef>
          </c:val>
          <c:smooth val="0"/>
          <c:extLst>
            <c:ext xmlns:c16="http://schemas.microsoft.com/office/drawing/2014/chart" uri="{C3380CC4-5D6E-409C-BE32-E72D297353CC}">
              <c16:uniqueId val="{00000000-77A5-4A0A-993C-67F5940F94E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134741</c:v>
                </c:pt>
                <c:pt idx="1">
                  <c:v>114939</c:v>
                </c:pt>
                <c:pt idx="2">
                  <c:v>85927</c:v>
                </c:pt>
                <c:pt idx="3">
                  <c:v>47089</c:v>
                </c:pt>
                <c:pt idx="4">
                  <c:v>66222</c:v>
                </c:pt>
              </c:numCache>
            </c:numRef>
          </c:val>
          <c:smooth val="0"/>
          <c:extLst>
            <c:ext xmlns:c16="http://schemas.microsoft.com/office/drawing/2014/chart" uri="{C3380CC4-5D6E-409C-BE32-E72D297353CC}">
              <c16:uniqueId val="{00000001-77A5-4A0A-993C-67F5940F94EA}"/>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2.52</c:v>
                </c:pt>
                <c:pt idx="1">
                  <c:v>1.8</c:v>
                </c:pt>
                <c:pt idx="2">
                  <c:v>1.94</c:v>
                </c:pt>
                <c:pt idx="3">
                  <c:v>2.4500000000000002</c:v>
                </c:pt>
                <c:pt idx="4">
                  <c:v>2.1</c:v>
                </c:pt>
              </c:numCache>
            </c:numRef>
          </c:val>
          <c:extLst>
            <c:ext xmlns:c16="http://schemas.microsoft.com/office/drawing/2014/chart" uri="{C3380CC4-5D6E-409C-BE32-E72D297353CC}">
              <c16:uniqueId val="{00000000-3F4E-459D-955D-B1C9EDD149F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16.95</c:v>
                </c:pt>
                <c:pt idx="1">
                  <c:v>14.89</c:v>
                </c:pt>
                <c:pt idx="2">
                  <c:v>13</c:v>
                </c:pt>
                <c:pt idx="3">
                  <c:v>12.48</c:v>
                </c:pt>
                <c:pt idx="4">
                  <c:v>13.26</c:v>
                </c:pt>
              </c:numCache>
            </c:numRef>
          </c:val>
          <c:extLst>
            <c:ext xmlns:c16="http://schemas.microsoft.com/office/drawing/2014/chart" uri="{C3380CC4-5D6E-409C-BE32-E72D297353CC}">
              <c16:uniqueId val="{00000001-3F4E-459D-955D-B1C9EDD149F6}"/>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-2.67</c:v>
                </c:pt>
                <c:pt idx="1">
                  <c:v>-2.67</c:v>
                </c:pt>
                <c:pt idx="2">
                  <c:v>-1.56</c:v>
                </c:pt>
                <c:pt idx="3">
                  <c:v>-0.39</c:v>
                </c:pt>
                <c:pt idx="4">
                  <c:v>-0.12</c:v>
                </c:pt>
              </c:numCache>
            </c:numRef>
          </c:val>
          <c:smooth val="0"/>
          <c:extLst>
            <c:ext xmlns:c16="http://schemas.microsoft.com/office/drawing/2014/chart" uri="{C3380CC4-5D6E-409C-BE32-E72D297353CC}">
              <c16:uniqueId val="{00000002-3F4E-459D-955D-B1C9EDD149F6}"/>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0.12</c:v>
                </c:pt>
                <c:pt idx="8">
                  <c:v>#N/A</c:v>
                </c:pt>
                <c:pt idx="9">
                  <c:v>0</c:v>
                </c:pt>
              </c:numCache>
            </c:numRef>
          </c:val>
          <c:extLst>
            <c:ext xmlns:c16="http://schemas.microsoft.com/office/drawing/2014/chart" uri="{C3380CC4-5D6E-409C-BE32-E72D297353CC}">
              <c16:uniqueId val="{00000000-A66C-4AD4-91EC-E5C85C66C29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66C-4AD4-91EC-E5C85C66C291}"/>
            </c:ext>
          </c:extLst>
        </c:ser>
        <c:ser>
          <c:idx val="2"/>
          <c:order val="2"/>
          <c:tx>
            <c:strRef>
              <c:f>データシート!$A$29</c:f>
              <c:strCache>
                <c:ptCount val="1"/>
                <c:pt idx="0">
                  <c:v>大田市駅周辺土地区画整理事業特別会計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A66C-4AD4-91EC-E5C85C66C291}"/>
            </c:ext>
          </c:extLst>
        </c:ser>
        <c:ser>
          <c:idx val="3"/>
          <c:order val="3"/>
          <c:tx>
            <c:strRef>
              <c:f>データシート!$A$30</c:f>
              <c:strCache>
                <c:ptCount val="1"/>
                <c:pt idx="0">
                  <c:v>住宅新築資金等貸付事業特別会計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0.4</c:v>
                </c:pt>
                <c:pt idx="1">
                  <c:v>#N/A</c:v>
                </c:pt>
                <c:pt idx="2">
                  <c:v>0.39</c:v>
                </c:pt>
                <c:pt idx="3">
                  <c:v>#N/A</c:v>
                </c:pt>
                <c:pt idx="4">
                  <c:v>0.38</c:v>
                </c:pt>
                <c:pt idx="5">
                  <c:v>#N/A</c:v>
                </c:pt>
                <c:pt idx="6">
                  <c:v>0.39</c:v>
                </c:pt>
                <c:pt idx="7">
                  <c:v>#N/A</c:v>
                </c:pt>
                <c:pt idx="8">
                  <c:v>#N/A</c:v>
                </c:pt>
                <c:pt idx="9">
                  <c:v>0</c:v>
                </c:pt>
              </c:numCache>
            </c:numRef>
          </c:val>
          <c:extLst>
            <c:ext xmlns:c16="http://schemas.microsoft.com/office/drawing/2014/chart" uri="{C3380CC4-5D6E-409C-BE32-E72D297353CC}">
              <c16:uniqueId val="{00000003-A66C-4AD4-91EC-E5C85C66C291}"/>
            </c:ext>
          </c:extLst>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0.04</c:v>
                </c:pt>
                <c:pt idx="2">
                  <c:v>#N/A</c:v>
                </c:pt>
                <c:pt idx="3">
                  <c:v>0.05</c:v>
                </c:pt>
                <c:pt idx="4">
                  <c:v>#N/A</c:v>
                </c:pt>
                <c:pt idx="5">
                  <c:v>0.05</c:v>
                </c:pt>
                <c:pt idx="6">
                  <c:v>#N/A</c:v>
                </c:pt>
                <c:pt idx="7">
                  <c:v>0.06</c:v>
                </c:pt>
                <c:pt idx="8">
                  <c:v>#N/A</c:v>
                </c:pt>
                <c:pt idx="9">
                  <c:v>0.05</c:v>
                </c:pt>
              </c:numCache>
            </c:numRef>
          </c:val>
          <c:extLst>
            <c:ext xmlns:c16="http://schemas.microsoft.com/office/drawing/2014/chart" uri="{C3380CC4-5D6E-409C-BE32-E72D297353CC}">
              <c16:uniqueId val="{00000004-A66C-4AD4-91EC-E5C85C66C291}"/>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0.45</c:v>
                </c:pt>
                <c:pt idx="2">
                  <c:v>#N/A</c:v>
                </c:pt>
                <c:pt idx="3">
                  <c:v>0.55000000000000004</c:v>
                </c:pt>
                <c:pt idx="4">
                  <c:v>#N/A</c:v>
                </c:pt>
                <c:pt idx="5">
                  <c:v>0.27</c:v>
                </c:pt>
                <c:pt idx="6">
                  <c:v>#N/A</c:v>
                </c:pt>
                <c:pt idx="7">
                  <c:v>0.56000000000000005</c:v>
                </c:pt>
                <c:pt idx="8">
                  <c:v>#N/A</c:v>
                </c:pt>
                <c:pt idx="9">
                  <c:v>0.63</c:v>
                </c:pt>
              </c:numCache>
            </c:numRef>
          </c:val>
          <c:extLst>
            <c:ext xmlns:c16="http://schemas.microsoft.com/office/drawing/2014/chart" uri="{C3380CC4-5D6E-409C-BE32-E72D297353CC}">
              <c16:uniqueId val="{00000005-A66C-4AD4-91EC-E5C85C66C291}"/>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0.05</c:v>
                </c:pt>
                <c:pt idx="2">
                  <c:v>#N/A</c:v>
                </c:pt>
                <c:pt idx="3">
                  <c:v>0.28999999999999998</c:v>
                </c:pt>
                <c:pt idx="4">
                  <c:v>#N/A</c:v>
                </c:pt>
                <c:pt idx="5">
                  <c:v>0.34</c:v>
                </c:pt>
                <c:pt idx="6">
                  <c:v>#N/A</c:v>
                </c:pt>
                <c:pt idx="7">
                  <c:v>0.81</c:v>
                </c:pt>
                <c:pt idx="8">
                  <c:v>#N/A</c:v>
                </c:pt>
                <c:pt idx="9">
                  <c:v>0.75</c:v>
                </c:pt>
              </c:numCache>
            </c:numRef>
          </c:val>
          <c:extLst>
            <c:ext xmlns:c16="http://schemas.microsoft.com/office/drawing/2014/chart" uri="{C3380CC4-5D6E-409C-BE32-E72D297353CC}">
              <c16:uniqueId val="{00000006-A66C-4AD4-91EC-E5C85C66C291}"/>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2.91</c:v>
                </c:pt>
                <c:pt idx="2">
                  <c:v>#N/A</c:v>
                </c:pt>
                <c:pt idx="3">
                  <c:v>2.19</c:v>
                </c:pt>
                <c:pt idx="4">
                  <c:v>#N/A</c:v>
                </c:pt>
                <c:pt idx="5">
                  <c:v>2.33</c:v>
                </c:pt>
                <c:pt idx="6">
                  <c:v>#N/A</c:v>
                </c:pt>
                <c:pt idx="7">
                  <c:v>2.85</c:v>
                </c:pt>
                <c:pt idx="8">
                  <c:v>#N/A</c:v>
                </c:pt>
                <c:pt idx="9">
                  <c:v>1.75</c:v>
                </c:pt>
              </c:numCache>
            </c:numRef>
          </c:val>
          <c:extLst>
            <c:ext xmlns:c16="http://schemas.microsoft.com/office/drawing/2014/chart" uri="{C3380CC4-5D6E-409C-BE32-E72D297353CC}">
              <c16:uniqueId val="{00000007-A66C-4AD4-91EC-E5C85C66C291}"/>
            </c:ext>
          </c:extLst>
        </c:ser>
        <c:ser>
          <c:idx val="8"/>
          <c:order val="8"/>
          <c:tx>
            <c:strRef>
              <c:f>データシート!$A$35</c:f>
              <c:strCache>
                <c:ptCount val="1"/>
                <c:pt idx="0">
                  <c:v>大田市病院事業会計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4.0199999999999996</c:v>
                </c:pt>
                <c:pt idx="2">
                  <c:v>#N/A</c:v>
                </c:pt>
                <c:pt idx="3">
                  <c:v>5.08</c:v>
                </c:pt>
                <c:pt idx="4">
                  <c:v>#N/A</c:v>
                </c:pt>
                <c:pt idx="5">
                  <c:v>4.95</c:v>
                </c:pt>
                <c:pt idx="6">
                  <c:v>#N/A</c:v>
                </c:pt>
                <c:pt idx="7">
                  <c:v>4.62</c:v>
                </c:pt>
                <c:pt idx="8">
                  <c:v>#N/A</c:v>
                </c:pt>
                <c:pt idx="9">
                  <c:v>2.83</c:v>
                </c:pt>
              </c:numCache>
            </c:numRef>
          </c:val>
          <c:extLst>
            <c:ext xmlns:c16="http://schemas.microsoft.com/office/drawing/2014/chart" uri="{C3380CC4-5D6E-409C-BE32-E72D297353CC}">
              <c16:uniqueId val="{00000008-A66C-4AD4-91EC-E5C85C66C291}"/>
            </c:ext>
          </c:extLst>
        </c:ser>
        <c:ser>
          <c:idx val="9"/>
          <c:order val="9"/>
          <c:tx>
            <c:strRef>
              <c:f>データシート!$A$36</c:f>
              <c:strCache>
                <c:ptCount val="1"/>
                <c:pt idx="0">
                  <c:v>大田市水道事業会計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5.6</c:v>
                </c:pt>
                <c:pt idx="2">
                  <c:v>#N/A</c:v>
                </c:pt>
                <c:pt idx="3">
                  <c:v>4.96</c:v>
                </c:pt>
                <c:pt idx="4">
                  <c:v>#N/A</c:v>
                </c:pt>
                <c:pt idx="5">
                  <c:v>4.4800000000000004</c:v>
                </c:pt>
                <c:pt idx="6">
                  <c:v>#N/A</c:v>
                </c:pt>
                <c:pt idx="7">
                  <c:v>4.5199999999999996</c:v>
                </c:pt>
                <c:pt idx="8">
                  <c:v>#N/A</c:v>
                </c:pt>
                <c:pt idx="9">
                  <c:v>4.92</c:v>
                </c:pt>
              </c:numCache>
            </c:numRef>
          </c:val>
          <c:extLst>
            <c:ext xmlns:c16="http://schemas.microsoft.com/office/drawing/2014/chart" uri="{C3380CC4-5D6E-409C-BE32-E72D297353CC}">
              <c16:uniqueId val="{00000009-A66C-4AD4-91EC-E5C85C66C291}"/>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3019</c:v>
                </c:pt>
                <c:pt idx="5">
                  <c:v>3231</c:v>
                </c:pt>
                <c:pt idx="8">
                  <c:v>3188</c:v>
                </c:pt>
                <c:pt idx="11">
                  <c:v>3017</c:v>
                </c:pt>
                <c:pt idx="14">
                  <c:v>2966</c:v>
                </c:pt>
              </c:numCache>
            </c:numRef>
          </c:val>
          <c:extLst>
            <c:ext xmlns:c16="http://schemas.microsoft.com/office/drawing/2014/chart" uri="{C3380CC4-5D6E-409C-BE32-E72D297353CC}">
              <c16:uniqueId val="{00000000-F4E0-46EB-B2F9-17FDA0BC01F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F4E0-46EB-B2F9-17FDA0BC01F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122</c:v>
                </c:pt>
                <c:pt idx="3">
                  <c:v>120</c:v>
                </c:pt>
                <c:pt idx="6">
                  <c:v>122</c:v>
                </c:pt>
                <c:pt idx="9">
                  <c:v>124</c:v>
                </c:pt>
                <c:pt idx="12">
                  <c:v>126</c:v>
                </c:pt>
              </c:numCache>
            </c:numRef>
          </c:val>
          <c:extLst>
            <c:ext xmlns:c16="http://schemas.microsoft.com/office/drawing/2014/chart" uri="{C3380CC4-5D6E-409C-BE32-E72D297353CC}">
              <c16:uniqueId val="{00000002-F4E0-46EB-B2F9-17FDA0BC01F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4E0-46EB-B2F9-17FDA0BC01F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672</c:v>
                </c:pt>
                <c:pt idx="3">
                  <c:v>686</c:v>
                </c:pt>
                <c:pt idx="6">
                  <c:v>766</c:v>
                </c:pt>
                <c:pt idx="9">
                  <c:v>823</c:v>
                </c:pt>
                <c:pt idx="12">
                  <c:v>889</c:v>
                </c:pt>
              </c:numCache>
            </c:numRef>
          </c:val>
          <c:extLst>
            <c:ext xmlns:c16="http://schemas.microsoft.com/office/drawing/2014/chart" uri="{C3380CC4-5D6E-409C-BE32-E72D297353CC}">
              <c16:uniqueId val="{00000004-F4E0-46EB-B2F9-17FDA0BC01F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4E0-46EB-B2F9-17FDA0BC01F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4E0-46EB-B2F9-17FDA0BC01F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3938</c:v>
                </c:pt>
                <c:pt idx="3">
                  <c:v>3937</c:v>
                </c:pt>
                <c:pt idx="6">
                  <c:v>3756</c:v>
                </c:pt>
                <c:pt idx="9">
                  <c:v>3554</c:v>
                </c:pt>
                <c:pt idx="12">
                  <c:v>3492</c:v>
                </c:pt>
              </c:numCache>
            </c:numRef>
          </c:val>
          <c:extLst>
            <c:ext xmlns:c16="http://schemas.microsoft.com/office/drawing/2014/chart" uri="{C3380CC4-5D6E-409C-BE32-E72D297353CC}">
              <c16:uniqueId val="{00000007-F4E0-46EB-B2F9-17FDA0BC01FF}"/>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1713</c:v>
                </c:pt>
                <c:pt idx="2">
                  <c:v>#N/A</c:v>
                </c:pt>
                <c:pt idx="3">
                  <c:v>#N/A</c:v>
                </c:pt>
                <c:pt idx="4">
                  <c:v>1512</c:v>
                </c:pt>
                <c:pt idx="5">
                  <c:v>#N/A</c:v>
                </c:pt>
                <c:pt idx="6">
                  <c:v>#N/A</c:v>
                </c:pt>
                <c:pt idx="7">
                  <c:v>1456</c:v>
                </c:pt>
                <c:pt idx="8">
                  <c:v>#N/A</c:v>
                </c:pt>
                <c:pt idx="9">
                  <c:v>#N/A</c:v>
                </c:pt>
                <c:pt idx="10">
                  <c:v>1484</c:v>
                </c:pt>
                <c:pt idx="11">
                  <c:v>#N/A</c:v>
                </c:pt>
                <c:pt idx="12">
                  <c:v>#N/A</c:v>
                </c:pt>
                <c:pt idx="13">
                  <c:v>1541</c:v>
                </c:pt>
                <c:pt idx="14">
                  <c:v>#N/A</c:v>
                </c:pt>
              </c:numCache>
            </c:numRef>
          </c:val>
          <c:smooth val="0"/>
          <c:extLst>
            <c:ext xmlns:c16="http://schemas.microsoft.com/office/drawing/2014/chart" uri="{C3380CC4-5D6E-409C-BE32-E72D297353CC}">
              <c16:uniqueId val="{00000008-F4E0-46EB-B2F9-17FDA0BC01FF}"/>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28186</c:v>
                </c:pt>
                <c:pt idx="5">
                  <c:v>29000</c:v>
                </c:pt>
                <c:pt idx="8">
                  <c:v>28775</c:v>
                </c:pt>
                <c:pt idx="11">
                  <c:v>27985</c:v>
                </c:pt>
                <c:pt idx="14">
                  <c:v>27789</c:v>
                </c:pt>
              </c:numCache>
            </c:numRef>
          </c:val>
          <c:extLst>
            <c:ext xmlns:c16="http://schemas.microsoft.com/office/drawing/2014/chart" uri="{C3380CC4-5D6E-409C-BE32-E72D297353CC}">
              <c16:uniqueId val="{00000000-FE61-4220-8C7F-56F4431B609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1509</c:v>
                </c:pt>
                <c:pt idx="5">
                  <c:v>1657</c:v>
                </c:pt>
                <c:pt idx="8">
                  <c:v>1780</c:v>
                </c:pt>
                <c:pt idx="11">
                  <c:v>1635</c:v>
                </c:pt>
                <c:pt idx="14">
                  <c:v>1524</c:v>
                </c:pt>
              </c:numCache>
            </c:numRef>
          </c:val>
          <c:extLst>
            <c:ext xmlns:c16="http://schemas.microsoft.com/office/drawing/2014/chart" uri="{C3380CC4-5D6E-409C-BE32-E72D297353CC}">
              <c16:uniqueId val="{00000001-FE61-4220-8C7F-56F4431B609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7821</c:v>
                </c:pt>
                <c:pt idx="5">
                  <c:v>8008</c:v>
                </c:pt>
                <c:pt idx="8">
                  <c:v>7858</c:v>
                </c:pt>
                <c:pt idx="11">
                  <c:v>7417</c:v>
                </c:pt>
                <c:pt idx="14">
                  <c:v>6600</c:v>
                </c:pt>
              </c:numCache>
            </c:numRef>
          </c:val>
          <c:extLst>
            <c:ext xmlns:c16="http://schemas.microsoft.com/office/drawing/2014/chart" uri="{C3380CC4-5D6E-409C-BE32-E72D297353CC}">
              <c16:uniqueId val="{00000002-FE61-4220-8C7F-56F4431B609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E61-4220-8C7F-56F4431B609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E61-4220-8C7F-56F4431B609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E61-4220-8C7F-56F4431B609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3795</c:v>
                </c:pt>
                <c:pt idx="3">
                  <c:v>3609</c:v>
                </c:pt>
                <c:pt idx="6">
                  <c:v>4413</c:v>
                </c:pt>
                <c:pt idx="9">
                  <c:v>4345</c:v>
                </c:pt>
                <c:pt idx="12">
                  <c:v>4329</c:v>
                </c:pt>
              </c:numCache>
            </c:numRef>
          </c:val>
          <c:extLst>
            <c:ext xmlns:c16="http://schemas.microsoft.com/office/drawing/2014/chart" uri="{C3380CC4-5D6E-409C-BE32-E72D297353CC}">
              <c16:uniqueId val="{00000006-FE61-4220-8C7F-56F4431B609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FE61-4220-8C7F-56F4431B609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9656</c:v>
                </c:pt>
                <c:pt idx="3">
                  <c:v>9566</c:v>
                </c:pt>
                <c:pt idx="6">
                  <c:v>9692</c:v>
                </c:pt>
                <c:pt idx="9">
                  <c:v>9955</c:v>
                </c:pt>
                <c:pt idx="12">
                  <c:v>9935</c:v>
                </c:pt>
              </c:numCache>
            </c:numRef>
          </c:val>
          <c:extLst>
            <c:ext xmlns:c16="http://schemas.microsoft.com/office/drawing/2014/chart" uri="{C3380CC4-5D6E-409C-BE32-E72D297353CC}">
              <c16:uniqueId val="{00000008-FE61-4220-8C7F-56F4431B609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1038</c:v>
                </c:pt>
                <c:pt idx="3">
                  <c:v>926</c:v>
                </c:pt>
                <c:pt idx="6">
                  <c:v>912</c:v>
                </c:pt>
                <c:pt idx="9">
                  <c:v>795</c:v>
                </c:pt>
                <c:pt idx="12">
                  <c:v>774</c:v>
                </c:pt>
              </c:numCache>
            </c:numRef>
          </c:val>
          <c:extLst>
            <c:ext xmlns:c16="http://schemas.microsoft.com/office/drawing/2014/chart" uri="{C3380CC4-5D6E-409C-BE32-E72D297353CC}">
              <c16:uniqueId val="{00000009-FE61-4220-8C7F-56F4431B609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33282</c:v>
                </c:pt>
                <c:pt idx="3">
                  <c:v>34023</c:v>
                </c:pt>
                <c:pt idx="6">
                  <c:v>33661</c:v>
                </c:pt>
                <c:pt idx="9">
                  <c:v>31909</c:v>
                </c:pt>
                <c:pt idx="12">
                  <c:v>30885</c:v>
                </c:pt>
              </c:numCache>
            </c:numRef>
          </c:val>
          <c:extLst>
            <c:ext xmlns:c16="http://schemas.microsoft.com/office/drawing/2014/chart" uri="{C3380CC4-5D6E-409C-BE32-E72D297353CC}">
              <c16:uniqueId val="{0000000A-FE61-4220-8C7F-56F4431B6094}"/>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10256</c:v>
                </c:pt>
                <c:pt idx="2">
                  <c:v>#N/A</c:v>
                </c:pt>
                <c:pt idx="3">
                  <c:v>#N/A</c:v>
                </c:pt>
                <c:pt idx="4">
                  <c:v>9459</c:v>
                </c:pt>
                <c:pt idx="5">
                  <c:v>#N/A</c:v>
                </c:pt>
                <c:pt idx="6">
                  <c:v>#N/A</c:v>
                </c:pt>
                <c:pt idx="7">
                  <c:v>10265</c:v>
                </c:pt>
                <c:pt idx="8">
                  <c:v>#N/A</c:v>
                </c:pt>
                <c:pt idx="9">
                  <c:v>#N/A</c:v>
                </c:pt>
                <c:pt idx="10">
                  <c:v>9967</c:v>
                </c:pt>
                <c:pt idx="11">
                  <c:v>#N/A</c:v>
                </c:pt>
                <c:pt idx="12">
                  <c:v>#N/A</c:v>
                </c:pt>
                <c:pt idx="13">
                  <c:v>10010</c:v>
                </c:pt>
                <c:pt idx="14">
                  <c:v>#N/A</c:v>
                </c:pt>
              </c:numCache>
            </c:numRef>
          </c:val>
          <c:smooth val="0"/>
          <c:extLst>
            <c:ext xmlns:c16="http://schemas.microsoft.com/office/drawing/2014/chart" uri="{C3380CC4-5D6E-409C-BE32-E72D297353CC}">
              <c16:uniqueId val="{0000000B-FE61-4220-8C7F-56F4431B6094}"/>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1858</c:v>
                </c:pt>
                <c:pt idx="1">
                  <c:v>1740</c:v>
                </c:pt>
                <c:pt idx="2">
                  <c:v>1784</c:v>
                </c:pt>
              </c:numCache>
            </c:numRef>
          </c:val>
          <c:extLst>
            <c:ext xmlns:c16="http://schemas.microsoft.com/office/drawing/2014/chart" uri="{C3380CC4-5D6E-409C-BE32-E72D297353CC}">
              <c16:uniqueId val="{00000000-4033-461A-950E-8C771767A0B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3186</c:v>
                </c:pt>
                <c:pt idx="1">
                  <c:v>2872</c:v>
                </c:pt>
                <c:pt idx="2">
                  <c:v>2330</c:v>
                </c:pt>
              </c:numCache>
            </c:numRef>
          </c:val>
          <c:extLst>
            <c:ext xmlns:c16="http://schemas.microsoft.com/office/drawing/2014/chart" uri="{C3380CC4-5D6E-409C-BE32-E72D297353CC}">
              <c16:uniqueId val="{00000001-4033-461A-950E-8C771767A0B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3144</c:v>
                </c:pt>
                <c:pt idx="1">
                  <c:v>3119</c:v>
                </c:pt>
                <c:pt idx="2">
                  <c:v>3431</c:v>
                </c:pt>
              </c:numCache>
            </c:numRef>
          </c:val>
          <c:extLst>
            <c:ext xmlns:c16="http://schemas.microsoft.com/office/drawing/2014/chart" uri="{C3380CC4-5D6E-409C-BE32-E72D297353CC}">
              <c16:uniqueId val="{00000002-4033-461A-950E-8C771767A0B6}"/>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{8D910E06-D1F3-43D8-80B1-CE238DD73F17}</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6720-4067-BA12-18251F799C3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{3D66A296-3659-4EB6-AE94-58597E889B8C}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720-4067-BA12-18251F799C3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{9E8149A6-B17E-45DD-A985-1A4EA64AA5A7}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720-4067-BA12-18251F799C3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{3E7E68D8-5675-4D05-9239-A2C6F5ABF433}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720-4067-BA12-18251F799C3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{566D4026-01A3-4B01-98A7-44E0344F0F6B}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720-4067-BA12-18251F799C3F}"/>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{711544A4-B423-44D6-883C-4ABEDC20B273}</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6720-4067-BA12-18251F799C3F}"/>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{42E8FA15-A83E-4F95-9E62-EBB00888F7A9}</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6720-4067-BA12-18251F799C3F}"/>
                </c:ext>
              </c:extLst>
            </c:dLbl>
            <c:dLbl>
              <c:idx val="24"/>
              <c:tx>
                <c:strRef>
                  <c:f>公会計指標分析・財政指標組合せ分析表!$CN$50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{8E6A43D0-7C8D-4820-8DDA-304F84D01826}</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6720-4067-BA12-18251F799C3F}"/>
                </c:ext>
              </c:extLst>
            </c:dLbl>
            <c:dLbl>
              <c:idx val="32"/>
              <c:tx>
                <c:strRef>
                  <c:f>公会計指標分析・財政指標組合せ分析表!$CV$50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{DE1F1443-C1E8-4772-B877-6B063599F6FD}</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6720-4067-BA12-18251F799C3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85.4</c:v>
                </c:pt>
                <c:pt idx="32">
                  <c:v>85.9</c:v>
                </c:pt>
              </c:numCache>
            </c:numRef>
          </c:xVal>
          <c:yVal>
            <c:numRef>
              <c:f>公会計指標分析・財政指標組合せ分析表!$BP$51:$DC$51</c:f>
              <c:numCache>
                <c:formatCode>#,##0.0;"▲ "#,##0.0</c:formatCode>
                <c:ptCount val="40"/>
                <c:pt idx="24">
                  <c:v>90.1</c:v>
                </c:pt>
                <c:pt idx="32">
                  <c:v>94</c:v>
                </c:pt>
              </c:numCache>
            </c:numRef>
          </c:yVal>
          <c:smooth val="0"/>
          <c:extLst>
            <c:ext xmlns:c16="http://schemas.microsoft.com/office/drawing/2014/chart" uri="{C3380CC4-5D6E-409C-BE32-E72D297353CC}">
              <c16:uniqueId val="{00000009-6720-4067-BA12-18251F799C3F}"/>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{29EA6392-55EB-4C2A-8E65-CE34FAEBEAAE}</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6720-4067-BA12-18251F799C3F}"/>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{7756260B-B4C2-42E8-9768-7B0BFC48487D}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720-4067-BA12-18251F799C3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{8475AE88-652F-432F-B622-288772497455}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720-4067-BA12-18251F799C3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{B58F718E-B63F-4EB1-B64A-91C2F20DEB63}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720-4067-BA12-18251F799C3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{6A8D41EC-17E7-4C54-826C-DB50517AFA12}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720-4067-BA12-18251F799C3F}"/>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{BB6BE008-3696-4BF1-BE45-0EB80C255099}</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6720-4067-BA12-18251F799C3F}"/>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{22419D66-89FD-4E08-95FF-3BA5FBDCBB29}</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6720-4067-BA12-18251F799C3F}"/>
                </c:ext>
              </c:extLst>
            </c:dLbl>
            <c:dLbl>
              <c:idx val="24"/>
              <c:layout>
                <c:manualLayout>
                  <c:x val="-3.9299377971048093E-2"/>
                  <c:y val="-6.4739042105865174E-2"/>
                </c:manualLayout>
              </c:layout>
              <c:tx>
                <c:strRef>
                  <c:f>公会計指標分析・財政指標組合せ分析表!$CN$50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{5DBFED2B-4096-41CD-AFBB-9A49F82DBD8B}</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6720-4067-BA12-18251F799C3F}"/>
                </c:ext>
              </c:extLst>
            </c:dLbl>
            <c:dLbl>
              <c:idx val="32"/>
              <c:layout>
                <c:manualLayout>
                  <c:x val="-2.4991022968096518E-2"/>
                  <c:y val="-6.4739042105865174E-2"/>
                </c:manualLayout>
              </c:layout>
              <c:tx>
                <c:strRef>
                  <c:f>公会計指標分析・財政指標組合せ分析表!$CV$50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{A59F5F49-3F8E-48FD-A50F-B7B5F7BCE966}</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6720-4067-BA12-18251F799C3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58.3</c:v>
                </c:pt>
                <c:pt idx="32">
                  <c:v>58.8</c:v>
                </c:pt>
              </c:numCache>
            </c:numRef>
          </c:xVal>
          <c:yVal>
            <c:numRef>
              <c:f>公会計指標分析・財政指標組合せ分析表!$BP$55:$DC$55</c:f>
              <c:numCache>
                <c:formatCode>#,##0.0;"▲ "#,##0.0</c:formatCode>
                <c:ptCount val="40"/>
                <c:pt idx="24">
                  <c:v>54.6</c:v>
                </c:pt>
                <c:pt idx="32">
                  <c:v>53.2</c:v>
                </c:pt>
              </c:numCache>
            </c:numRef>
          </c:yVal>
          <c:smooth val="0"/>
          <c:extLst>
            <c:ext xmlns:c16="http://schemas.microsoft.com/office/drawing/2014/chart" uri="{C3380CC4-5D6E-409C-BE32-E72D297353CC}">
              <c16:uniqueId val="{00000013-6720-4067-BA12-18251F799C3F}"/>
            </c:ext>
          </c:extLst>
        </c:ser>
        <c:dLbls>
          <c:showLegendKey val="0"/>
          <c:showVal val="1"/>
          <c:showCatName val="0"/>
          <c:showSerName val="0"/>
          <c:showPercent val="0"/>
          <c:showBubbleSize val="0"/>
        </c:dLbls>
        <c:axId val="46179840"/>
        <c:axId val="46181760"/>
      </c:scatterChart>
      <c:valAx>
        <c:axId val="46179840"/>
        <c:scaling>
          <c:orientation val="minMax"/>
          <c:max val="89"/>
          <c:min val="56"/>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01"/>
          <c:min val="4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{D8560127-D04B-4D34-953E-5A2FB1EAF893}</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6EDC-4800-9F1D-14181F70EAE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{79BA6F01-2E52-49E7-BCF7-4F4395C8999D}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EDC-4800-9F1D-14181F70EAE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{A9905200-6905-4CCA-A4A5-B829D712EC76}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EDC-4800-9F1D-14181F70EAE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{6D27DA73-09E9-456D-A66E-0E46D32BA8D0}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EDC-4800-9F1D-14181F70EAE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{40773DE6-127F-4F5F-8C71-0466F483F519}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EDC-4800-9F1D-14181F70EAE1}"/>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{D70E4BAD-CE60-4733-98E6-D2DE4A146CE9}</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6EDC-4800-9F1D-14181F70EAE1}"/>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{6DB6C5F0-C153-44AC-901C-E9D1077335FB}</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6EDC-4800-9F1D-14181F70EAE1}"/>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{BDEA8883-6EC2-4268-B9CF-A0EC1EDE9E9B}</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6EDC-4800-9F1D-14181F70EAE1}"/>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{F210B79C-31BA-4C27-9148-23477EA9C90E}</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6EDC-4800-9F1D-14181F70EAE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16</c:v>
                </c:pt>
                <c:pt idx="8">
                  <c:v>15.1</c:v>
                </c:pt>
                <c:pt idx="16">
                  <c:v>13.9</c:v>
                </c:pt>
                <c:pt idx="24">
                  <c:v>13.3</c:v>
                </c:pt>
                <c:pt idx="32">
                  <c:v>13.6</c:v>
                </c:pt>
              </c:numCache>
            </c:numRef>
          </c:xVal>
          <c:yVal>
            <c:numRef>
              <c:f>公会計指標分析・財政指標組合せ分析表!$BP$73:$DC$73</c:f>
              <c:numCache>
                <c:formatCode>#,##0.0;"▲ "#,##0.0</c:formatCode>
                <c:ptCount val="40"/>
                <c:pt idx="0">
                  <c:v>91.7</c:v>
                </c:pt>
                <c:pt idx="8">
                  <c:v>85.5</c:v>
                </c:pt>
                <c:pt idx="16">
                  <c:v>91.2</c:v>
                </c:pt>
                <c:pt idx="24">
                  <c:v>90.1</c:v>
                </c:pt>
                <c:pt idx="32">
                  <c:v>94</c:v>
                </c:pt>
              </c:numCache>
            </c:numRef>
          </c:yVal>
          <c:smooth val="0"/>
          <c:extLst>
            <c:ext xmlns:c16="http://schemas.microsoft.com/office/drawing/2014/chart" uri="{C3380CC4-5D6E-409C-BE32-E72D297353CC}">
              <c16:uniqueId val="{00000009-6EDC-4800-9F1D-14181F70EAE1}"/>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{93DB7763-DB6B-4D37-AB21-9DC17696E32A}</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6EDC-4800-9F1D-14181F70EAE1}"/>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{718ABFFD-3655-49BE-AFC7-F50D0CDDBC78}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EDC-4800-9F1D-14181F70EAE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{2C82E7DC-7C46-448F-A744-6F7B8398F1A5}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EDC-4800-9F1D-14181F70EAE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{2805846F-73C7-4C4E-87F0-4AF3DFB650C9}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EDC-4800-9F1D-14181F70EAE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{2F93FFB8-E562-4D39-8ACD-8041EA39569B}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EDC-4800-9F1D-14181F70EAE1}"/>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{F9C8F907-AEF8-45FF-8A1A-6174D6F3D6C6}</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6EDC-4800-9F1D-14181F70EAE1}"/>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{43FEB053-58ED-4B0B-8980-1163D653CB0F}</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6EDC-4800-9F1D-14181F70EAE1}"/>
                </c:ext>
              </c:extLst>
            </c:dLbl>
            <c:dLbl>
              <c:idx val="24"/>
              <c:layout>
                <c:manualLayout>
                  <c:x val="-3.0006966844025401E-2"/>
                  <c:y val="-6.2416647087793951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{B1F09747-BABA-4611-B42B-0F31D2440F09}</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6EDC-4800-9F1D-14181F70EAE1}"/>
                </c:ext>
              </c:extLst>
            </c:dLbl>
            <c:dLbl>
              <c:idx val="32"/>
              <c:layout>
                <c:manualLayout>
                  <c:x val="-3.3389016394195864E-2"/>
                  <c:y val="-6.2416647087793951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{DBE533CD-C030-43DC-832E-046EC3293ACC}</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6EDC-4800-9F1D-14181F70EAE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12</c:v>
                </c:pt>
                <c:pt idx="8">
                  <c:v>11.1</c:v>
                </c:pt>
                <c:pt idx="16">
                  <c:v>10.7</c:v>
                </c:pt>
                <c:pt idx="24">
                  <c:v>10</c:v>
                </c:pt>
                <c:pt idx="32">
                  <c:v>9.8000000000000007</c:v>
                </c:pt>
              </c:numCache>
            </c:numRef>
          </c:xVal>
          <c:yVal>
            <c:numRef>
              <c:f>公会計指標分析・財政指標組合せ分析表!$BP$77:$DC$77</c:f>
              <c:numCache>
                <c:formatCode>#,##0.0;"▲ "#,##0.0</c:formatCode>
                <c:ptCount val="40"/>
                <c:pt idx="0">
                  <c:v>65.3</c:v>
                </c:pt>
                <c:pt idx="8">
                  <c:v>60.8</c:v>
                </c:pt>
                <c:pt idx="16">
                  <c:v>58.5</c:v>
                </c:pt>
                <c:pt idx="24">
                  <c:v>54.6</c:v>
                </c:pt>
                <c:pt idx="32">
                  <c:v>53.2</c:v>
                </c:pt>
              </c:numCache>
            </c:numRef>
          </c:yVal>
          <c:smooth val="0"/>
          <c:extLst>
            <c:ext xmlns:c16="http://schemas.microsoft.com/office/drawing/2014/chart" uri="{C3380CC4-5D6E-409C-BE32-E72D297353CC}">
              <c16:uniqueId val="{00000013-6EDC-4800-9F1D-14181F70EAE1}"/>
            </c:ext>
          </c:extLst>
        </c:ser>
        <c:dLbls>
          <c:showLegendKey val="0"/>
          <c:showVal val="1"/>
          <c:showCatName val="0"/>
          <c:showSerName val="0"/>
          <c:showPercent val="0"/>
          <c:showBubbleSize val="0"/>
        </c:dLbls>
        <c:axId val="84219776"/>
        <c:axId val="84234240"/>
      </c:scatterChart>
      <c:valAx>
        <c:axId val="84219776"/>
        <c:scaling>
          <c:orientation val="minMax"/>
          <c:max val="16.600000000000001"/>
          <c:min val="9.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01"/>
          <c:min val="4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島根県大田市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mn-ea"/>
              <a:ea typeface="+mn-ea"/>
            </a:rPr>
            <a:t>　平成２９年度は平成２８年度と比較して、元利償還金は公共事業等債の償還終了に伴い減少している。しかし、公共下水道整備等に対する繰出金の増加により準元利償還金の増加が見られる。</a:t>
          </a:r>
          <a:endParaRPr kumimoji="1" lang="en-US" altLang="ja-JP" sz="1200">
            <a:latin typeface="+mn-ea"/>
            <a:ea typeface="+mn-ea"/>
          </a:endParaRPr>
        </a:p>
        <a:p>
          <a:r>
            <a:rPr kumimoji="1" lang="ja-JP" altLang="en-US" sz="1200">
              <a:latin typeface="+mn-ea"/>
              <a:ea typeface="+mn-ea"/>
            </a:rPr>
            <a:t>　今後は</a:t>
          </a:r>
          <a:r>
            <a:rPr kumimoji="1" lang="ja-JP" altLang="ja-JP" sz="1200">
              <a:solidFill>
                <a:schemeClr val="dk1"/>
              </a:solidFill>
              <a:effectLst/>
              <a:latin typeface="+mn-ea"/>
              <a:ea typeface="+mn-ea"/>
              <a:cs typeface="+mn-cs"/>
            </a:rPr>
            <a:t>次期可燃物処分施設整備</a:t>
          </a:r>
          <a:r>
            <a:rPr kumimoji="1" lang="ja-JP" altLang="en-US" sz="1200">
              <a:solidFill>
                <a:schemeClr val="dk1"/>
              </a:solidFill>
              <a:effectLst/>
              <a:latin typeface="+mn-ea"/>
              <a:ea typeface="+mn-ea"/>
              <a:cs typeface="+mn-cs"/>
            </a:rPr>
            <a:t>や</a:t>
          </a:r>
          <a:r>
            <a:rPr kumimoji="1" lang="ja-JP" altLang="en-US" sz="1200">
              <a:latin typeface="+mn-ea"/>
              <a:ea typeface="+mn-ea"/>
            </a:rPr>
            <a:t>仁摩地区道の駅整備事業などの大型事業に係る元金償還の増加が予想され、また合併算定替終了に伴う普通交付税の減少が見込まれていることから、事業の精査を行って行く中で公債費の平準化に努め、実質公債費比率の急激な上昇を防ぐ必要があ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島根県大田市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mn-ea"/>
              <a:ea typeface="+mn-ea"/>
            </a:rPr>
            <a:t>　平成２９年度の普通会計における地方債現在高は元金償還に対して新規借入が小さかったため減少している。しかし将来負担額に充当することのできる財源は年々減少しており、特に充当可能基金については減債基金の取り崩しを行ったことにより減少した。</a:t>
          </a:r>
          <a:endParaRPr kumimoji="1" lang="en-US" altLang="ja-JP" sz="1400">
            <a:latin typeface="+mn-ea"/>
            <a:ea typeface="+mn-ea"/>
          </a:endParaRPr>
        </a:p>
        <a:p>
          <a:r>
            <a:rPr kumimoji="1" lang="ja-JP" altLang="en-US" sz="1400">
              <a:latin typeface="+mn-ea"/>
              <a:ea typeface="+mn-ea"/>
            </a:rPr>
            <a:t>　今後は新病院建設事業、</a:t>
          </a:r>
          <a:r>
            <a:rPr kumimoji="1" lang="ja-JP" altLang="ja-JP" sz="1400">
              <a:solidFill>
                <a:schemeClr val="dk1"/>
              </a:solidFill>
              <a:effectLst/>
              <a:latin typeface="+mn-lt"/>
              <a:ea typeface="+mn-ea"/>
              <a:cs typeface="+mn-cs"/>
            </a:rPr>
            <a:t>新可燃物処分場建設事業</a:t>
          </a:r>
          <a:r>
            <a:rPr kumimoji="1" lang="ja-JP" altLang="en-US" sz="1400">
              <a:solidFill>
                <a:schemeClr val="dk1"/>
              </a:solidFill>
              <a:effectLst/>
              <a:latin typeface="+mn-lt"/>
              <a:ea typeface="+mn-ea"/>
              <a:cs typeface="+mn-cs"/>
            </a:rPr>
            <a:t>など</a:t>
          </a:r>
          <a:r>
            <a:rPr kumimoji="1" lang="ja-JP" altLang="en-US" sz="1400">
              <a:latin typeface="+mn-ea"/>
              <a:ea typeface="+mn-ea"/>
            </a:rPr>
            <a:t>に係る元金償還や地方債残高の増加や、合併算定替終了に伴う普通交付税の減少が見込まれていることから、地方債残高の適正な管理に努め、将来負担比率の急激な上昇を防ぐ必要がある。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島根県大田市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mn-ea"/>
              <a:ea typeface="+mn-ea"/>
              <a:cs typeface="+mn-cs"/>
            </a:rPr>
            <a:t>（増減理由）</a:t>
          </a:r>
          <a:endParaRPr kumimoji="1" lang="en-US" altLang="ja-JP" sz="1300">
            <a:solidFill>
              <a:schemeClr val="dk1"/>
            </a:solidFill>
            <a:effectLst/>
            <a:latin typeface="+mn-ea"/>
            <a:ea typeface="+mn-ea"/>
            <a:cs typeface="+mn-cs"/>
          </a:endParaRPr>
        </a:p>
        <a:p>
          <a:r>
            <a:rPr kumimoji="1" lang="ja-JP" altLang="en-US" sz="1300">
              <a:solidFill>
                <a:schemeClr val="dk1"/>
              </a:solidFill>
              <a:effectLst/>
              <a:latin typeface="+mn-ea"/>
              <a:ea typeface="+mn-ea"/>
              <a:cs typeface="+mn-cs"/>
            </a:rPr>
            <a:t>　財政調整基金及び減債基金にその他特定目的基金を加えた残高は、平成</a:t>
          </a:r>
          <a:r>
            <a:rPr kumimoji="1" lang="en-US" altLang="ja-JP" sz="1300">
              <a:solidFill>
                <a:schemeClr val="dk1"/>
              </a:solidFill>
              <a:effectLst/>
              <a:latin typeface="+mn-ea"/>
              <a:ea typeface="+mn-ea"/>
              <a:cs typeface="+mn-cs"/>
            </a:rPr>
            <a:t>28</a:t>
          </a:r>
          <a:r>
            <a:rPr kumimoji="1" lang="ja-JP" altLang="en-US" sz="1300">
              <a:solidFill>
                <a:schemeClr val="dk1"/>
              </a:solidFill>
              <a:effectLst/>
              <a:latin typeface="+mn-ea"/>
              <a:ea typeface="+mn-ea"/>
              <a:cs typeface="+mn-cs"/>
            </a:rPr>
            <a:t>年度末</a:t>
          </a:r>
          <a:r>
            <a:rPr kumimoji="1" lang="en-US" altLang="ja-JP" sz="1300">
              <a:solidFill>
                <a:schemeClr val="dk1"/>
              </a:solidFill>
              <a:effectLst/>
              <a:latin typeface="+mn-ea"/>
              <a:ea typeface="+mn-ea"/>
              <a:cs typeface="+mn-cs"/>
            </a:rPr>
            <a:t>7,731</a:t>
          </a:r>
          <a:r>
            <a:rPr kumimoji="1" lang="ja-JP" altLang="en-US" sz="1300">
              <a:solidFill>
                <a:schemeClr val="dk1"/>
              </a:solidFill>
              <a:effectLst/>
              <a:latin typeface="+mn-ea"/>
              <a:ea typeface="+mn-ea"/>
              <a:cs typeface="+mn-cs"/>
            </a:rPr>
            <a:t>百万円から</a:t>
          </a:r>
          <a:r>
            <a:rPr kumimoji="1" lang="en-US" altLang="ja-JP" sz="1300">
              <a:solidFill>
                <a:schemeClr val="dk1"/>
              </a:solidFill>
              <a:effectLst/>
              <a:latin typeface="+mn-ea"/>
              <a:ea typeface="+mn-ea"/>
              <a:cs typeface="+mn-cs"/>
            </a:rPr>
            <a:t>7,545</a:t>
          </a:r>
          <a:r>
            <a:rPr kumimoji="1" lang="ja-JP" altLang="en-US" sz="1300">
              <a:solidFill>
                <a:schemeClr val="dk1"/>
              </a:solidFill>
              <a:effectLst/>
              <a:latin typeface="+mn-ea"/>
              <a:ea typeface="+mn-ea"/>
              <a:cs typeface="+mn-cs"/>
            </a:rPr>
            <a:t>百万円に減少している。</a:t>
          </a:r>
          <a:endParaRPr kumimoji="1" lang="en-US" altLang="ja-JP" sz="1300">
            <a:solidFill>
              <a:schemeClr val="dk1"/>
            </a:solidFill>
            <a:effectLst/>
            <a:latin typeface="+mn-ea"/>
            <a:ea typeface="+mn-ea"/>
            <a:cs typeface="+mn-cs"/>
          </a:endParaRPr>
        </a:p>
        <a:p>
          <a:r>
            <a:rPr kumimoji="1" lang="ja-JP" altLang="en-US" sz="1300">
              <a:solidFill>
                <a:schemeClr val="dk1"/>
              </a:solidFill>
              <a:effectLst/>
              <a:latin typeface="+mn-ea"/>
              <a:ea typeface="+mn-ea"/>
              <a:cs typeface="+mn-cs"/>
            </a:rPr>
            <a:t>　これは地方交付税が</a:t>
          </a:r>
          <a:r>
            <a:rPr kumimoji="1" lang="ja-JP" altLang="ja-JP" sz="1300">
              <a:solidFill>
                <a:schemeClr val="dk1"/>
              </a:solidFill>
              <a:effectLst/>
              <a:latin typeface="+mn-lt"/>
              <a:ea typeface="+mn-ea"/>
              <a:cs typeface="+mn-cs"/>
            </a:rPr>
            <a:t>合併算定替えの縮減</a:t>
          </a:r>
          <a:r>
            <a:rPr kumimoji="1" lang="ja-JP" altLang="en-US" sz="1300">
              <a:solidFill>
                <a:schemeClr val="dk1"/>
              </a:solidFill>
              <a:effectLst/>
              <a:latin typeface="+mn-lt"/>
              <a:ea typeface="+mn-ea"/>
              <a:cs typeface="+mn-cs"/>
            </a:rPr>
            <a:t>など</a:t>
          </a:r>
          <a:r>
            <a:rPr kumimoji="1" lang="ja-JP" altLang="ja-JP" sz="1300">
              <a:solidFill>
                <a:schemeClr val="dk1"/>
              </a:solidFill>
              <a:effectLst/>
              <a:latin typeface="+mn-lt"/>
              <a:ea typeface="+mn-ea"/>
              <a:cs typeface="+mn-cs"/>
            </a:rPr>
            <a:t>により</a:t>
          </a:r>
          <a:r>
            <a:rPr kumimoji="1" lang="ja-JP" altLang="en-US" sz="1300">
              <a:solidFill>
                <a:schemeClr val="dk1"/>
              </a:solidFill>
              <a:effectLst/>
              <a:latin typeface="+mn-ea"/>
              <a:ea typeface="+mn-ea"/>
              <a:cs typeface="+mn-cs"/>
            </a:rPr>
            <a:t>前年度に比べ、</a:t>
          </a:r>
          <a:r>
            <a:rPr kumimoji="1" lang="en-US" altLang="ja-JP" sz="1300">
              <a:solidFill>
                <a:schemeClr val="dk1"/>
              </a:solidFill>
              <a:effectLst/>
              <a:latin typeface="+mn-ea"/>
              <a:ea typeface="+mn-ea"/>
              <a:cs typeface="+mn-cs"/>
            </a:rPr>
            <a:t>454</a:t>
          </a:r>
          <a:r>
            <a:rPr kumimoji="1" lang="ja-JP" altLang="en-US" sz="1300">
              <a:solidFill>
                <a:schemeClr val="dk1"/>
              </a:solidFill>
              <a:effectLst/>
              <a:latin typeface="+mn-ea"/>
              <a:ea typeface="+mn-ea"/>
              <a:cs typeface="+mn-cs"/>
            </a:rPr>
            <a:t>百万円減額になったことが大きく影響している。</a:t>
          </a:r>
          <a:endParaRPr kumimoji="1" lang="en-US" altLang="ja-JP" sz="1300">
            <a:solidFill>
              <a:schemeClr val="dk1"/>
            </a:solidFill>
            <a:effectLst/>
            <a:latin typeface="+mn-ea"/>
            <a:ea typeface="+mn-ea"/>
            <a:cs typeface="+mn-cs"/>
          </a:endParaRPr>
        </a:p>
        <a:p>
          <a:endParaRPr kumimoji="1" lang="en-US" altLang="ja-JP" sz="1300">
            <a:solidFill>
              <a:schemeClr val="dk1"/>
            </a:solidFill>
            <a:effectLst/>
            <a:latin typeface="+mn-ea"/>
            <a:ea typeface="+mn-ea"/>
            <a:cs typeface="+mn-cs"/>
          </a:endParaRPr>
        </a:p>
        <a:p>
          <a:r>
            <a:rPr kumimoji="1" lang="ja-JP" altLang="en-US" sz="1300">
              <a:solidFill>
                <a:schemeClr val="dk1"/>
              </a:solidFill>
              <a:effectLst/>
              <a:latin typeface="+mn-ea"/>
              <a:ea typeface="+mn-ea"/>
              <a:cs typeface="+mn-cs"/>
            </a:rPr>
            <a:t>（今後の方針）</a:t>
          </a:r>
          <a:endParaRPr kumimoji="1" lang="en-US" altLang="ja-JP" sz="1300">
            <a:solidFill>
              <a:schemeClr val="dk1"/>
            </a:solidFill>
            <a:effectLst/>
            <a:latin typeface="+mn-ea"/>
            <a:ea typeface="+mn-ea"/>
            <a:cs typeface="+mn-cs"/>
          </a:endParaRPr>
        </a:p>
        <a:p>
          <a:r>
            <a:rPr kumimoji="1" lang="ja-JP" altLang="en-US" sz="1300">
              <a:solidFill>
                <a:schemeClr val="dk1"/>
              </a:solidFill>
              <a:effectLst/>
              <a:latin typeface="+mn-ea"/>
              <a:ea typeface="+mn-ea"/>
              <a:cs typeface="+mn-cs"/>
            </a:rPr>
            <a:t>　</a:t>
          </a:r>
          <a:r>
            <a:rPr kumimoji="1" lang="ja-JP" altLang="ja-JP" sz="1300">
              <a:solidFill>
                <a:schemeClr val="dk1"/>
              </a:solidFill>
              <a:effectLst/>
              <a:latin typeface="+mn-lt"/>
              <a:ea typeface="+mn-ea"/>
              <a:cs typeface="+mn-cs"/>
            </a:rPr>
            <a:t>地方交付税</a:t>
          </a:r>
          <a:r>
            <a:rPr kumimoji="1" lang="ja-JP" altLang="en-US" sz="1300">
              <a:solidFill>
                <a:schemeClr val="dk1"/>
              </a:solidFill>
              <a:effectLst/>
              <a:latin typeface="+mn-lt"/>
              <a:ea typeface="+mn-ea"/>
              <a:cs typeface="+mn-cs"/>
            </a:rPr>
            <a:t>については、</a:t>
          </a:r>
          <a:r>
            <a:rPr kumimoji="1" lang="ja-JP" altLang="ja-JP" sz="1300">
              <a:solidFill>
                <a:schemeClr val="dk1"/>
              </a:solidFill>
              <a:effectLst/>
              <a:latin typeface="+mn-lt"/>
              <a:ea typeface="+mn-ea"/>
              <a:cs typeface="+mn-cs"/>
            </a:rPr>
            <a:t>合併算定替えの縮減</a:t>
          </a:r>
          <a:r>
            <a:rPr kumimoji="1" lang="ja-JP" altLang="en-US" sz="1300">
              <a:solidFill>
                <a:schemeClr val="dk1"/>
              </a:solidFill>
              <a:effectLst/>
              <a:latin typeface="+mn-ea"/>
              <a:ea typeface="+mn-ea"/>
              <a:cs typeface="+mn-cs"/>
            </a:rPr>
            <a:t>が平成</a:t>
          </a:r>
          <a:r>
            <a:rPr kumimoji="1" lang="en-US" altLang="ja-JP" sz="1300">
              <a:solidFill>
                <a:schemeClr val="dk1"/>
              </a:solidFill>
              <a:effectLst/>
              <a:latin typeface="+mn-ea"/>
              <a:ea typeface="+mn-ea"/>
              <a:cs typeface="+mn-cs"/>
            </a:rPr>
            <a:t>33</a:t>
          </a:r>
          <a:r>
            <a:rPr kumimoji="1" lang="ja-JP" altLang="en-US" sz="1300">
              <a:solidFill>
                <a:schemeClr val="dk1"/>
              </a:solidFill>
              <a:effectLst/>
              <a:latin typeface="+mn-ea"/>
              <a:ea typeface="+mn-ea"/>
              <a:cs typeface="+mn-cs"/>
            </a:rPr>
            <a:t>（</a:t>
          </a:r>
          <a:r>
            <a:rPr kumimoji="1" lang="en-US" altLang="ja-JP" sz="1300">
              <a:solidFill>
                <a:schemeClr val="dk1"/>
              </a:solidFill>
              <a:effectLst/>
              <a:latin typeface="+mn-ea"/>
              <a:ea typeface="+mn-ea"/>
              <a:cs typeface="+mn-cs"/>
            </a:rPr>
            <a:t>2021</a:t>
          </a:r>
          <a:r>
            <a:rPr kumimoji="1" lang="ja-JP" altLang="en-US" sz="1300">
              <a:solidFill>
                <a:schemeClr val="dk1"/>
              </a:solidFill>
              <a:effectLst/>
              <a:latin typeface="+mn-ea"/>
              <a:ea typeface="+mn-ea"/>
              <a:cs typeface="+mn-cs"/>
            </a:rPr>
            <a:t>）年度まで続くことになっており、財政運営は今後ますます厳しさを増していくことが予想される。このため、</a:t>
          </a:r>
          <a:r>
            <a:rPr kumimoji="1" lang="ja-JP" altLang="ja-JP" sz="1300">
              <a:solidFill>
                <a:schemeClr val="dk1"/>
              </a:solidFill>
              <a:effectLst/>
              <a:latin typeface="+mn-ea"/>
              <a:ea typeface="+mn-ea"/>
              <a:cs typeface="+mn-cs"/>
            </a:rPr>
            <a:t>平成</a:t>
          </a:r>
          <a:r>
            <a:rPr kumimoji="1" lang="en-US" altLang="ja-JP" sz="1300">
              <a:solidFill>
                <a:schemeClr val="dk1"/>
              </a:solidFill>
              <a:effectLst/>
              <a:latin typeface="+mn-ea"/>
              <a:ea typeface="+mn-ea"/>
              <a:cs typeface="+mn-cs"/>
            </a:rPr>
            <a:t>33</a:t>
          </a:r>
          <a:r>
            <a:rPr kumimoji="1" lang="ja-JP" altLang="ja-JP" sz="1300">
              <a:solidFill>
                <a:schemeClr val="dk1"/>
              </a:solidFill>
              <a:effectLst/>
              <a:latin typeface="+mn-ea"/>
              <a:ea typeface="+mn-ea"/>
              <a:cs typeface="+mn-cs"/>
            </a:rPr>
            <a:t>（</a:t>
          </a:r>
          <a:r>
            <a:rPr kumimoji="1" lang="en-US" altLang="ja-JP" sz="1300">
              <a:solidFill>
                <a:schemeClr val="dk1"/>
              </a:solidFill>
              <a:effectLst/>
              <a:latin typeface="+mn-ea"/>
              <a:ea typeface="+mn-ea"/>
              <a:cs typeface="+mn-cs"/>
            </a:rPr>
            <a:t>2021</a:t>
          </a:r>
          <a:r>
            <a:rPr kumimoji="1" lang="ja-JP" altLang="ja-JP" sz="1300">
              <a:solidFill>
                <a:schemeClr val="dk1"/>
              </a:solidFill>
              <a:effectLst/>
              <a:latin typeface="+mn-ea"/>
              <a:ea typeface="+mn-ea"/>
              <a:cs typeface="+mn-cs"/>
            </a:rPr>
            <a:t>）年度まで</a:t>
          </a:r>
          <a:r>
            <a:rPr kumimoji="1" lang="ja-JP" altLang="en-US" sz="1300">
              <a:solidFill>
                <a:schemeClr val="dk1"/>
              </a:solidFill>
              <a:effectLst/>
              <a:latin typeface="+mn-ea"/>
              <a:ea typeface="+mn-ea"/>
              <a:cs typeface="+mn-cs"/>
            </a:rPr>
            <a:t>の期間を集中健全化期間として定め、一定規模の基金残高を確保していくため、</a:t>
          </a:r>
          <a:r>
            <a:rPr kumimoji="1" lang="ja-JP" altLang="ja-JP" sz="1300">
              <a:solidFill>
                <a:schemeClr val="dk1"/>
              </a:solidFill>
              <a:effectLst/>
              <a:latin typeface="+mn-lt"/>
              <a:ea typeface="+mn-ea"/>
              <a:cs typeface="+mn-cs"/>
            </a:rPr>
            <a:t>収支改善を推進する取り組みを</a:t>
          </a:r>
          <a:r>
            <a:rPr kumimoji="1" lang="ja-JP" altLang="en-US" sz="1300">
              <a:solidFill>
                <a:schemeClr val="dk1"/>
              </a:solidFill>
              <a:effectLst/>
              <a:latin typeface="+mn-lt"/>
              <a:ea typeface="+mn-ea"/>
              <a:cs typeface="+mn-cs"/>
            </a:rPr>
            <a:t>行っていく</a:t>
          </a:r>
          <a:r>
            <a:rPr kumimoji="1" lang="ja-JP" altLang="en-US" sz="1300">
              <a:solidFill>
                <a:schemeClr val="dk1"/>
              </a:solidFill>
              <a:effectLst/>
              <a:latin typeface="+mn-ea"/>
              <a:ea typeface="+mn-ea"/>
              <a:cs typeface="+mn-cs"/>
            </a:rPr>
            <a:t>。</a:t>
          </a:r>
          <a:endParaRPr kumimoji="1" lang="en-US" altLang="ja-JP" sz="1300">
            <a:solidFill>
              <a:schemeClr val="dk1"/>
            </a:solidFill>
            <a:effectLst/>
            <a:latin typeface="+mn-ea"/>
            <a:ea typeface="+mn-ea"/>
            <a:cs typeface="+mn-cs"/>
          </a:endParaRPr>
        </a:p>
        <a:p>
          <a:endParaRPr kumimoji="1" lang="en-US" altLang="ja-JP" sz="1300">
            <a:solidFill>
              <a:schemeClr val="dk1"/>
            </a:solidFill>
            <a:effectLst/>
            <a:latin typeface="+mn-ea"/>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mn-ea"/>
              <a:ea typeface="+mn-ea"/>
              <a:cs typeface="+mn-cs"/>
            </a:rPr>
            <a:t>（基金の使途）</a:t>
          </a:r>
          <a:endParaRPr kumimoji="1" lang="en-US" altLang="ja-JP" sz="1300">
            <a:solidFill>
              <a:schemeClr val="dk1"/>
            </a:solidFill>
            <a:effectLst/>
            <a:latin typeface="+mn-ea"/>
            <a:ea typeface="+mn-ea"/>
            <a:cs typeface="+mn-cs"/>
          </a:endParaRPr>
        </a:p>
        <a:p>
          <a:r>
            <a:rPr kumimoji="1" lang="ja-JP" altLang="en-US" sz="1300">
              <a:solidFill>
                <a:schemeClr val="dk1"/>
              </a:solidFill>
              <a:effectLst/>
              <a:latin typeface="+mn-ea"/>
              <a:ea typeface="+mn-ea"/>
              <a:cs typeface="+mn-cs"/>
            </a:rPr>
            <a:t>　残高が多い合併振興基金、まちづくり推進基金、過疎地域自立促進特別事業基金はそれぞれの目的に沿ったソフト事業の財源として使用することができる。観光振興基金は観光振興に要する経費に充てるため、石見銀山基金は石見銀山に係る整備活用及び景観保全の事業に要する経費に充てることができる。</a:t>
          </a:r>
          <a:endParaRPr kumimoji="1" lang="en-US" altLang="ja-JP" sz="1300">
            <a:solidFill>
              <a:schemeClr val="dk1"/>
            </a:solidFill>
            <a:effectLst/>
            <a:latin typeface="+mn-ea"/>
            <a:ea typeface="+mn-ea"/>
            <a:cs typeface="+mn-cs"/>
          </a:endParaRPr>
        </a:p>
        <a:p>
          <a:endParaRPr kumimoji="1" lang="en-US" altLang="ja-JP" sz="1300">
            <a:solidFill>
              <a:schemeClr val="dk1"/>
            </a:solidFill>
            <a:effectLst/>
            <a:latin typeface="+mn-ea"/>
            <a:ea typeface="+mn-ea"/>
            <a:cs typeface="+mn-cs"/>
          </a:endParaRPr>
        </a:p>
        <a:p>
          <a:r>
            <a:rPr kumimoji="1" lang="ja-JP" altLang="en-US" sz="1300">
              <a:solidFill>
                <a:schemeClr val="dk1"/>
              </a:solidFill>
              <a:effectLst/>
              <a:latin typeface="+mn-ea"/>
              <a:ea typeface="+mn-ea"/>
              <a:cs typeface="+mn-cs"/>
            </a:rPr>
            <a:t>（増減理由）</a:t>
          </a:r>
          <a:endParaRPr kumimoji="1" lang="en-US" altLang="ja-JP" sz="1300">
            <a:solidFill>
              <a:schemeClr val="dk1"/>
            </a:solidFill>
            <a:effectLst/>
            <a:latin typeface="+mn-ea"/>
            <a:ea typeface="+mn-ea"/>
            <a:cs typeface="+mn-cs"/>
          </a:endParaRPr>
        </a:p>
        <a:p>
          <a:r>
            <a:rPr kumimoji="1" lang="ja-JP" altLang="ja-JP" sz="1300">
              <a:solidFill>
                <a:schemeClr val="dk1"/>
              </a:solidFill>
              <a:effectLst/>
              <a:latin typeface="+mn-ea"/>
              <a:ea typeface="+mn-ea"/>
              <a:cs typeface="+mn-cs"/>
            </a:rPr>
            <a:t>　その他の特定目的基金については、合併振興基金</a:t>
          </a:r>
          <a:r>
            <a:rPr kumimoji="1" lang="en-US" altLang="ja-JP" sz="1300">
              <a:solidFill>
                <a:schemeClr val="dk1"/>
              </a:solidFill>
              <a:effectLst/>
              <a:latin typeface="+mn-ea"/>
              <a:ea typeface="+mn-ea"/>
              <a:cs typeface="+mn-cs"/>
            </a:rPr>
            <a:t>500</a:t>
          </a:r>
          <a:r>
            <a:rPr kumimoji="1" lang="ja-JP" altLang="ja-JP" sz="1300">
              <a:solidFill>
                <a:schemeClr val="dk1"/>
              </a:solidFill>
              <a:effectLst/>
              <a:latin typeface="+mn-ea"/>
              <a:ea typeface="+mn-ea"/>
              <a:cs typeface="+mn-cs"/>
            </a:rPr>
            <a:t>百万円をはじめとして、特定目的基金に</a:t>
          </a:r>
          <a:r>
            <a:rPr kumimoji="1" lang="en-US" altLang="ja-JP" sz="1300">
              <a:solidFill>
                <a:schemeClr val="dk1"/>
              </a:solidFill>
              <a:effectLst/>
              <a:latin typeface="+mn-ea"/>
              <a:ea typeface="+mn-ea"/>
              <a:cs typeface="+mn-cs"/>
            </a:rPr>
            <a:t>726</a:t>
          </a:r>
          <a:r>
            <a:rPr kumimoji="1" lang="ja-JP" altLang="ja-JP" sz="1300">
              <a:solidFill>
                <a:schemeClr val="dk1"/>
              </a:solidFill>
              <a:effectLst/>
              <a:latin typeface="+mn-ea"/>
              <a:ea typeface="+mn-ea"/>
              <a:cs typeface="+mn-cs"/>
            </a:rPr>
            <a:t>百万円を積み立てたが、その一方で各事業へ充当するために</a:t>
          </a:r>
          <a:r>
            <a:rPr kumimoji="1" lang="en-US" altLang="ja-JP" sz="1300">
              <a:solidFill>
                <a:schemeClr val="dk1"/>
              </a:solidFill>
              <a:effectLst/>
              <a:latin typeface="+mn-ea"/>
              <a:ea typeface="+mn-ea"/>
              <a:cs typeface="+mn-cs"/>
            </a:rPr>
            <a:t>413</a:t>
          </a:r>
          <a:r>
            <a:rPr kumimoji="1" lang="ja-JP" altLang="ja-JP" sz="1300">
              <a:solidFill>
                <a:schemeClr val="dk1"/>
              </a:solidFill>
              <a:effectLst/>
              <a:latin typeface="+mn-ea"/>
              <a:ea typeface="+mn-ea"/>
              <a:cs typeface="+mn-cs"/>
            </a:rPr>
            <a:t>百万円を取り崩している。取崩の主なものは、まちづくり推進基金</a:t>
          </a:r>
          <a:r>
            <a:rPr kumimoji="1" lang="en-US" altLang="ja-JP" sz="1300">
              <a:solidFill>
                <a:schemeClr val="dk1"/>
              </a:solidFill>
              <a:effectLst/>
              <a:latin typeface="+mn-ea"/>
              <a:ea typeface="+mn-ea"/>
              <a:cs typeface="+mn-cs"/>
            </a:rPr>
            <a:t>223</a:t>
          </a:r>
          <a:r>
            <a:rPr kumimoji="1" lang="ja-JP" altLang="ja-JP" sz="1300">
              <a:solidFill>
                <a:schemeClr val="dk1"/>
              </a:solidFill>
              <a:effectLst/>
              <a:latin typeface="+mn-ea"/>
              <a:ea typeface="+mn-ea"/>
              <a:cs typeface="+mn-cs"/>
            </a:rPr>
            <a:t>百万円、観光振興基金</a:t>
          </a:r>
          <a:r>
            <a:rPr kumimoji="1" lang="en-US" altLang="ja-JP" sz="1300">
              <a:solidFill>
                <a:schemeClr val="dk1"/>
              </a:solidFill>
              <a:effectLst/>
              <a:latin typeface="+mn-ea"/>
              <a:ea typeface="+mn-ea"/>
              <a:cs typeface="+mn-cs"/>
            </a:rPr>
            <a:t>50</a:t>
          </a:r>
          <a:r>
            <a:rPr kumimoji="1" lang="ja-JP" altLang="ja-JP" sz="1300">
              <a:solidFill>
                <a:schemeClr val="dk1"/>
              </a:solidFill>
              <a:effectLst/>
              <a:latin typeface="+mn-ea"/>
              <a:ea typeface="+mn-ea"/>
              <a:cs typeface="+mn-cs"/>
            </a:rPr>
            <a:t>百万円、石見銀山基金</a:t>
          </a:r>
          <a:r>
            <a:rPr kumimoji="1" lang="en-US" altLang="ja-JP" sz="1300">
              <a:solidFill>
                <a:schemeClr val="dk1"/>
              </a:solidFill>
              <a:effectLst/>
              <a:latin typeface="+mn-ea"/>
              <a:ea typeface="+mn-ea"/>
              <a:cs typeface="+mn-cs"/>
            </a:rPr>
            <a:t>34</a:t>
          </a:r>
          <a:r>
            <a:rPr kumimoji="1" lang="ja-JP" altLang="ja-JP" sz="1300">
              <a:solidFill>
                <a:schemeClr val="dk1"/>
              </a:solidFill>
              <a:effectLst/>
              <a:latin typeface="+mn-ea"/>
              <a:ea typeface="+mn-ea"/>
              <a:cs typeface="+mn-cs"/>
            </a:rPr>
            <a:t>百万円、地域福祉基金</a:t>
          </a:r>
          <a:r>
            <a:rPr kumimoji="1" lang="en-US" altLang="ja-JP" sz="1300">
              <a:solidFill>
                <a:schemeClr val="dk1"/>
              </a:solidFill>
              <a:effectLst/>
              <a:latin typeface="+mn-ea"/>
              <a:ea typeface="+mn-ea"/>
              <a:cs typeface="+mn-cs"/>
            </a:rPr>
            <a:t>29</a:t>
          </a:r>
          <a:r>
            <a:rPr kumimoji="1" lang="ja-JP" altLang="ja-JP" sz="1300">
              <a:solidFill>
                <a:schemeClr val="dk1"/>
              </a:solidFill>
              <a:effectLst/>
              <a:latin typeface="+mn-ea"/>
              <a:ea typeface="+mn-ea"/>
              <a:cs typeface="+mn-cs"/>
            </a:rPr>
            <a:t>百万円、鳴き砂保全対策基金</a:t>
          </a:r>
          <a:r>
            <a:rPr kumimoji="1" lang="en-US" altLang="ja-JP" sz="1300">
              <a:solidFill>
                <a:schemeClr val="dk1"/>
              </a:solidFill>
              <a:effectLst/>
              <a:latin typeface="+mn-ea"/>
              <a:ea typeface="+mn-ea"/>
              <a:cs typeface="+mn-cs"/>
            </a:rPr>
            <a:t>25</a:t>
          </a:r>
          <a:r>
            <a:rPr kumimoji="1" lang="ja-JP" altLang="ja-JP" sz="1300">
              <a:solidFill>
                <a:schemeClr val="dk1"/>
              </a:solidFill>
              <a:effectLst/>
              <a:latin typeface="+mn-ea"/>
              <a:ea typeface="+mn-ea"/>
              <a:cs typeface="+mn-cs"/>
            </a:rPr>
            <a:t>百万円である。</a:t>
          </a:r>
          <a:endParaRPr lang="ja-JP" altLang="ja-JP" sz="1300">
            <a:effectLst/>
            <a:latin typeface="+mn-ea"/>
            <a:ea typeface="+mn-ea"/>
          </a:endParaRPr>
        </a:p>
        <a:p>
          <a:endParaRPr kumimoji="1" lang="en-US" altLang="ja-JP" sz="1300">
            <a:solidFill>
              <a:schemeClr val="dk1"/>
            </a:solidFill>
            <a:effectLst/>
            <a:latin typeface="+mn-ea"/>
            <a:ea typeface="+mn-ea"/>
            <a:cs typeface="+mn-cs"/>
          </a:endParaRPr>
        </a:p>
        <a:p>
          <a:r>
            <a:rPr kumimoji="1" lang="ja-JP" altLang="en-US" sz="1300">
              <a:solidFill>
                <a:schemeClr val="dk1"/>
              </a:solidFill>
              <a:effectLst/>
              <a:latin typeface="+mn-ea"/>
              <a:ea typeface="+mn-ea"/>
              <a:cs typeface="+mn-cs"/>
            </a:rPr>
            <a:t>（今後の方針）</a:t>
          </a:r>
          <a:endParaRPr kumimoji="1" lang="en-US" altLang="ja-JP" sz="1300">
            <a:solidFill>
              <a:schemeClr val="dk1"/>
            </a:solidFill>
            <a:effectLst/>
            <a:latin typeface="+mn-ea"/>
            <a:ea typeface="+mn-ea"/>
            <a:cs typeface="+mn-cs"/>
          </a:endParaRPr>
        </a:p>
        <a:p>
          <a:r>
            <a:rPr kumimoji="1" lang="ja-JP" altLang="en-US" sz="1300">
              <a:solidFill>
                <a:schemeClr val="dk1"/>
              </a:solidFill>
              <a:effectLst/>
              <a:latin typeface="+mn-ea"/>
              <a:ea typeface="+mn-ea"/>
              <a:cs typeface="+mn-cs"/>
            </a:rPr>
            <a:t>　合併振興基金や過疎地域自立促進特別事業基金をはじめとした特定目的基金については、今後積極的な活用を図っていく。</a:t>
          </a:r>
          <a:endParaRPr kumimoji="1" lang="en-US" altLang="ja-JP" sz="1300">
            <a:solidFill>
              <a:schemeClr val="dk1"/>
            </a:solidFill>
            <a:effectLst/>
            <a:latin typeface="+mn-ea"/>
            <a:ea typeface="+mn-ea"/>
            <a:cs typeface="+mn-cs"/>
          </a:endParaRPr>
        </a:p>
        <a:p>
          <a:r>
            <a:rPr kumimoji="1" lang="ja-JP" altLang="en-US" sz="1300">
              <a:solidFill>
                <a:schemeClr val="dk1"/>
              </a:solidFill>
              <a:effectLst/>
              <a:latin typeface="+mn-ea"/>
              <a:ea typeface="+mn-ea"/>
              <a:cs typeface="+mn-cs"/>
            </a:rPr>
            <a:t>　また、合併振興基金については今後限度額までの積立を行うため、さらに</a:t>
          </a:r>
          <a:r>
            <a:rPr kumimoji="1" lang="en-US" altLang="ja-JP" sz="1300">
              <a:solidFill>
                <a:schemeClr val="dk1"/>
              </a:solidFill>
              <a:effectLst/>
              <a:latin typeface="+mn-ea"/>
              <a:ea typeface="+mn-ea"/>
              <a:cs typeface="+mn-cs"/>
            </a:rPr>
            <a:t>500</a:t>
          </a:r>
          <a:r>
            <a:rPr kumimoji="1" lang="ja-JP" altLang="en-US" sz="1300">
              <a:solidFill>
                <a:schemeClr val="dk1"/>
              </a:solidFill>
              <a:effectLst/>
              <a:latin typeface="+mn-ea"/>
              <a:ea typeface="+mn-ea"/>
              <a:cs typeface="+mn-cs"/>
            </a:rPr>
            <a:t>百万円余りの新規積立を予定している。</a:t>
          </a:r>
          <a:endParaRPr kumimoji="1" lang="en-US" altLang="ja-JP" sz="1300">
            <a:solidFill>
              <a:schemeClr val="dk1"/>
            </a:solidFill>
            <a:effectLst/>
            <a:latin typeface="+mn-ea"/>
            <a:ea typeface="+mn-ea"/>
            <a:cs typeface="+mn-cs"/>
          </a:endParaRPr>
        </a:p>
        <a:p>
          <a:r>
            <a:rPr kumimoji="1" lang="ja-JP" altLang="en-US" sz="1300">
              <a:solidFill>
                <a:schemeClr val="dk1"/>
              </a:solidFill>
              <a:effectLst/>
              <a:latin typeface="+mn-ea"/>
              <a:ea typeface="+mn-ea"/>
              <a:cs typeface="+mn-cs"/>
            </a:rPr>
            <a:t>　</a:t>
          </a:r>
          <a:r>
            <a:rPr kumimoji="1" lang="ja-JP" altLang="ja-JP" sz="1300">
              <a:solidFill>
                <a:schemeClr val="dk1"/>
              </a:solidFill>
              <a:effectLst/>
              <a:latin typeface="+mn-lt"/>
              <a:ea typeface="+mn-ea"/>
              <a:cs typeface="+mn-cs"/>
            </a:rPr>
            <a:t>中長期財政見通しでは平成</a:t>
          </a:r>
          <a:r>
            <a:rPr kumimoji="1" lang="en-US" altLang="ja-JP" sz="1300">
              <a:solidFill>
                <a:schemeClr val="dk1"/>
              </a:solidFill>
              <a:effectLst/>
              <a:latin typeface="+mn-lt"/>
              <a:ea typeface="+mn-ea"/>
              <a:cs typeface="+mn-cs"/>
            </a:rPr>
            <a:t>35</a:t>
          </a:r>
          <a:r>
            <a:rPr kumimoji="1" lang="ja-JP" altLang="ja-JP" sz="1300">
              <a:solidFill>
                <a:schemeClr val="dk1"/>
              </a:solidFill>
              <a:effectLst/>
              <a:latin typeface="+mn-lt"/>
              <a:ea typeface="+mn-ea"/>
              <a:cs typeface="+mn-cs"/>
            </a:rPr>
            <a:t>（</a:t>
          </a:r>
          <a:r>
            <a:rPr kumimoji="1" lang="en-US" altLang="ja-JP" sz="1300">
              <a:solidFill>
                <a:schemeClr val="dk1"/>
              </a:solidFill>
              <a:effectLst/>
              <a:latin typeface="+mn-lt"/>
              <a:ea typeface="+mn-ea"/>
              <a:cs typeface="+mn-cs"/>
            </a:rPr>
            <a:t>2023</a:t>
          </a:r>
          <a:r>
            <a:rPr kumimoji="1" lang="ja-JP" altLang="ja-JP" sz="1300">
              <a:solidFill>
                <a:schemeClr val="dk1"/>
              </a:solidFill>
              <a:effectLst/>
              <a:latin typeface="+mn-lt"/>
              <a:ea typeface="+mn-ea"/>
              <a:cs typeface="+mn-cs"/>
            </a:rPr>
            <a:t>）年度末には残高がなくなる見込みとなっている。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mn-ea"/>
              <a:ea typeface="+mn-ea"/>
              <a:cs typeface="+mn-cs"/>
            </a:rPr>
            <a:t>（増減理由）</a:t>
          </a:r>
          <a:endParaRPr kumimoji="1" lang="en-US" altLang="ja-JP" sz="1300">
            <a:solidFill>
              <a:schemeClr val="dk1"/>
            </a:solidFill>
            <a:effectLst/>
            <a:latin typeface="+mn-ea"/>
            <a:ea typeface="+mn-ea"/>
            <a:cs typeface="+mn-cs"/>
          </a:endParaRPr>
        </a:p>
        <a:p>
          <a:r>
            <a:rPr kumimoji="1" lang="ja-JP" altLang="en-US" sz="1300">
              <a:solidFill>
                <a:schemeClr val="dk1"/>
              </a:solidFill>
              <a:effectLst/>
              <a:latin typeface="+mn-ea"/>
              <a:ea typeface="+mn-ea"/>
              <a:cs typeface="+mn-cs"/>
            </a:rPr>
            <a:t>　土地開発公社解散に伴う清算金を、併せて引き継ぎを受けた財産を後年度管理していくための財源として積み立てたことにより基金残高が増加している。</a:t>
          </a:r>
          <a:endParaRPr kumimoji="1" lang="en-US" altLang="ja-JP" sz="1300">
            <a:solidFill>
              <a:schemeClr val="dk1"/>
            </a:solidFill>
            <a:effectLst/>
            <a:latin typeface="+mn-ea"/>
            <a:ea typeface="+mn-ea"/>
            <a:cs typeface="+mn-cs"/>
          </a:endParaRPr>
        </a:p>
        <a:p>
          <a:endParaRPr kumimoji="1" lang="en-US" altLang="ja-JP" sz="1300">
            <a:solidFill>
              <a:schemeClr val="dk1"/>
            </a:solidFill>
            <a:effectLst/>
            <a:latin typeface="+mn-ea"/>
            <a:ea typeface="+mn-ea"/>
            <a:cs typeface="+mn-cs"/>
          </a:endParaRPr>
        </a:p>
        <a:p>
          <a:r>
            <a:rPr kumimoji="1" lang="ja-JP" altLang="en-US" sz="1300">
              <a:solidFill>
                <a:schemeClr val="dk1"/>
              </a:solidFill>
              <a:effectLst/>
              <a:latin typeface="+mn-ea"/>
              <a:ea typeface="+mn-ea"/>
              <a:cs typeface="+mn-cs"/>
            </a:rPr>
            <a:t>（今後の方針）</a:t>
          </a:r>
          <a:endParaRPr kumimoji="1" lang="en-US" altLang="ja-JP" sz="1300">
            <a:solidFill>
              <a:schemeClr val="dk1"/>
            </a:solidFill>
            <a:effectLst/>
            <a:latin typeface="+mn-ea"/>
            <a:ea typeface="+mn-ea"/>
            <a:cs typeface="+mn-cs"/>
          </a:endParaRPr>
        </a:p>
        <a:p>
          <a:r>
            <a:rPr kumimoji="1" lang="ja-JP" altLang="en-US" sz="1300">
              <a:solidFill>
                <a:schemeClr val="dk1"/>
              </a:solidFill>
              <a:effectLst/>
              <a:latin typeface="+mn-ea"/>
              <a:ea typeface="+mn-ea"/>
              <a:cs typeface="+mn-cs"/>
            </a:rPr>
            <a:t>　今後は</a:t>
          </a:r>
          <a:r>
            <a:rPr kumimoji="1" lang="ja-JP" altLang="ja-JP" sz="1300">
              <a:solidFill>
                <a:schemeClr val="dk1"/>
              </a:solidFill>
              <a:effectLst/>
              <a:latin typeface="+mn-lt"/>
              <a:ea typeface="+mn-ea"/>
              <a:cs typeface="+mn-cs"/>
            </a:rPr>
            <a:t>合併算定替えの縮減や人口減少に伴って普通交付税が減少</a:t>
          </a:r>
          <a:r>
            <a:rPr kumimoji="1" lang="ja-JP" altLang="en-US" sz="1300">
              <a:solidFill>
                <a:schemeClr val="dk1"/>
              </a:solidFill>
              <a:effectLst/>
              <a:latin typeface="+mn-lt"/>
              <a:ea typeface="+mn-ea"/>
              <a:cs typeface="+mn-cs"/>
            </a:rPr>
            <a:t>していくため、財政調整基金の取り崩しが余儀なくされ</a:t>
          </a:r>
          <a:r>
            <a:rPr kumimoji="1" lang="ja-JP" altLang="en-US" sz="1300">
              <a:solidFill>
                <a:schemeClr val="dk1"/>
              </a:solidFill>
              <a:effectLst/>
              <a:latin typeface="+mn-ea"/>
              <a:ea typeface="+mn-ea"/>
              <a:cs typeface="+mn-cs"/>
            </a:rPr>
            <a:t>、</a:t>
          </a:r>
          <a:r>
            <a:rPr kumimoji="1" lang="ja-JP" altLang="ja-JP" sz="1300">
              <a:solidFill>
                <a:schemeClr val="dk1"/>
              </a:solidFill>
              <a:effectLst/>
              <a:latin typeface="+mn-ea"/>
              <a:ea typeface="+mn-ea"/>
              <a:cs typeface="+mn-cs"/>
            </a:rPr>
            <a:t>中長期財政見通しでは平成</a:t>
          </a:r>
          <a:r>
            <a:rPr kumimoji="1" lang="en-US" altLang="ja-JP" sz="1300">
              <a:solidFill>
                <a:schemeClr val="dk1"/>
              </a:solidFill>
              <a:effectLst/>
              <a:latin typeface="+mn-ea"/>
              <a:ea typeface="+mn-ea"/>
              <a:cs typeface="+mn-cs"/>
            </a:rPr>
            <a:t>34</a:t>
          </a:r>
          <a:r>
            <a:rPr kumimoji="1" lang="ja-JP" altLang="ja-JP" sz="1300">
              <a:solidFill>
                <a:schemeClr val="dk1"/>
              </a:solidFill>
              <a:effectLst/>
              <a:latin typeface="+mn-ea"/>
              <a:ea typeface="+mn-ea"/>
              <a:cs typeface="+mn-cs"/>
            </a:rPr>
            <a:t>（</a:t>
          </a:r>
          <a:r>
            <a:rPr kumimoji="1" lang="en-US" altLang="ja-JP" sz="1300">
              <a:solidFill>
                <a:schemeClr val="dk1"/>
              </a:solidFill>
              <a:effectLst/>
              <a:latin typeface="+mn-ea"/>
              <a:ea typeface="+mn-ea"/>
              <a:cs typeface="+mn-cs"/>
            </a:rPr>
            <a:t>2022</a:t>
          </a:r>
          <a:r>
            <a:rPr kumimoji="1" lang="ja-JP" altLang="ja-JP" sz="1300">
              <a:solidFill>
                <a:schemeClr val="dk1"/>
              </a:solidFill>
              <a:effectLst/>
              <a:latin typeface="+mn-ea"/>
              <a:ea typeface="+mn-ea"/>
              <a:cs typeface="+mn-cs"/>
            </a:rPr>
            <a:t>）年</a:t>
          </a:r>
          <a:r>
            <a:rPr kumimoji="1" lang="ja-JP" altLang="en-US" sz="1300">
              <a:solidFill>
                <a:schemeClr val="dk1"/>
              </a:solidFill>
              <a:effectLst/>
              <a:latin typeface="+mn-ea"/>
              <a:ea typeface="+mn-ea"/>
              <a:cs typeface="+mn-cs"/>
            </a:rPr>
            <a:t>度末</a:t>
          </a:r>
          <a:r>
            <a:rPr kumimoji="1" lang="ja-JP" altLang="ja-JP" sz="1300">
              <a:solidFill>
                <a:schemeClr val="dk1"/>
              </a:solidFill>
              <a:effectLst/>
              <a:latin typeface="+mn-ea"/>
              <a:ea typeface="+mn-ea"/>
              <a:cs typeface="+mn-cs"/>
            </a:rPr>
            <a:t>には残高がなくなる見込みとなっている</a:t>
          </a:r>
          <a:r>
            <a:rPr kumimoji="1" lang="ja-JP" altLang="en-US" sz="1300">
              <a:solidFill>
                <a:schemeClr val="dk1"/>
              </a:solidFill>
              <a:effectLst/>
              <a:latin typeface="+mn-ea"/>
              <a:ea typeface="+mn-ea"/>
              <a:cs typeface="+mn-cs"/>
            </a:rPr>
            <a:t>。</a:t>
          </a:r>
          <a:endParaRPr kumimoji="1" lang="en-US" altLang="ja-JP" sz="1300">
            <a:solidFill>
              <a:schemeClr val="dk1"/>
            </a:solidFill>
            <a:effectLst/>
            <a:latin typeface="+mn-ea"/>
            <a:ea typeface="+mn-ea"/>
            <a:cs typeface="+mn-cs"/>
          </a:endParaRPr>
        </a:p>
        <a:p>
          <a:endParaRPr kumimoji="1" lang="en-US" altLang="ja-JP" sz="1300">
            <a:solidFill>
              <a:schemeClr val="dk1"/>
            </a:solidFill>
            <a:effectLst/>
            <a:latin typeface="+mn-ea"/>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mn-ea"/>
              <a:ea typeface="+mn-ea"/>
              <a:cs typeface="+mn-cs"/>
            </a:rPr>
            <a:t>（増減理由）</a:t>
          </a:r>
          <a:endParaRPr kumimoji="1" lang="en-US" altLang="ja-JP" sz="1300">
            <a:solidFill>
              <a:schemeClr val="dk1"/>
            </a:solidFill>
            <a:effectLst/>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ea"/>
              <a:ea typeface="+mn-ea"/>
              <a:cs typeface="+mn-cs"/>
            </a:rPr>
            <a:t>　減債基金については、公債費償還財源として</a:t>
          </a:r>
          <a:r>
            <a:rPr kumimoji="1" lang="en-US" altLang="ja-JP" sz="1300">
              <a:solidFill>
                <a:schemeClr val="dk1"/>
              </a:solidFill>
              <a:effectLst/>
              <a:latin typeface="+mn-ea"/>
              <a:ea typeface="+mn-ea"/>
              <a:cs typeface="+mn-cs"/>
            </a:rPr>
            <a:t>750</a:t>
          </a:r>
          <a:r>
            <a:rPr kumimoji="1" lang="ja-JP" altLang="ja-JP" sz="1300">
              <a:solidFill>
                <a:schemeClr val="dk1"/>
              </a:solidFill>
              <a:effectLst/>
              <a:latin typeface="+mn-ea"/>
              <a:ea typeface="+mn-ea"/>
              <a:cs typeface="+mn-cs"/>
            </a:rPr>
            <a:t>百万円の取り崩しを行い、繰越金</a:t>
          </a:r>
          <a:r>
            <a:rPr kumimoji="1" lang="en-US" altLang="ja-JP" sz="1300">
              <a:solidFill>
                <a:schemeClr val="dk1"/>
              </a:solidFill>
              <a:effectLst/>
              <a:latin typeface="+mn-ea"/>
              <a:ea typeface="+mn-ea"/>
              <a:cs typeface="+mn-cs"/>
            </a:rPr>
            <a:t>397</a:t>
          </a:r>
          <a:r>
            <a:rPr kumimoji="1" lang="ja-JP" altLang="ja-JP" sz="1300">
              <a:solidFill>
                <a:schemeClr val="dk1"/>
              </a:solidFill>
              <a:effectLst/>
              <a:latin typeface="+mn-ea"/>
              <a:ea typeface="+mn-ea"/>
              <a:cs typeface="+mn-cs"/>
            </a:rPr>
            <a:t>百万円の</a:t>
          </a:r>
          <a:r>
            <a:rPr kumimoji="1" lang="en-US" altLang="ja-JP" sz="1300">
              <a:solidFill>
                <a:schemeClr val="dk1"/>
              </a:solidFill>
              <a:effectLst/>
              <a:latin typeface="+mn-ea"/>
              <a:ea typeface="+mn-ea"/>
              <a:cs typeface="+mn-cs"/>
            </a:rPr>
            <a:t>1/2</a:t>
          </a:r>
          <a:r>
            <a:rPr kumimoji="1" lang="ja-JP" altLang="ja-JP" sz="1300">
              <a:solidFill>
                <a:schemeClr val="dk1"/>
              </a:solidFill>
              <a:effectLst/>
              <a:latin typeface="+mn-ea"/>
              <a:ea typeface="+mn-ea"/>
              <a:cs typeface="+mn-cs"/>
            </a:rPr>
            <a:t>相当額（</a:t>
          </a:r>
          <a:r>
            <a:rPr kumimoji="1" lang="en-US" altLang="ja-JP" sz="1300">
              <a:solidFill>
                <a:schemeClr val="dk1"/>
              </a:solidFill>
              <a:effectLst/>
              <a:latin typeface="+mn-ea"/>
              <a:ea typeface="+mn-ea"/>
              <a:cs typeface="+mn-cs"/>
            </a:rPr>
            <a:t>200</a:t>
          </a:r>
          <a:r>
            <a:rPr kumimoji="1" lang="ja-JP" altLang="ja-JP" sz="1300">
              <a:solidFill>
                <a:schemeClr val="dk1"/>
              </a:solidFill>
              <a:effectLst/>
              <a:latin typeface="+mn-ea"/>
              <a:ea typeface="+mn-ea"/>
              <a:cs typeface="+mn-cs"/>
            </a:rPr>
            <a:t>百万円）を新規に積み立てた</a:t>
          </a:r>
          <a:r>
            <a:rPr kumimoji="1" lang="ja-JP" altLang="en-US" sz="1300">
              <a:solidFill>
                <a:schemeClr val="dk1"/>
              </a:solidFill>
              <a:effectLst/>
              <a:latin typeface="+mn-ea"/>
              <a:ea typeface="+mn-ea"/>
              <a:cs typeface="+mn-cs"/>
            </a:rPr>
            <a:t>結果、基金残高が減少している</a:t>
          </a:r>
          <a:r>
            <a:rPr kumimoji="1" lang="ja-JP" altLang="ja-JP" sz="1300">
              <a:solidFill>
                <a:schemeClr val="dk1"/>
              </a:solidFill>
              <a:effectLst/>
              <a:latin typeface="+mn-ea"/>
              <a:ea typeface="+mn-ea"/>
              <a:cs typeface="+mn-cs"/>
            </a:rPr>
            <a:t>。</a:t>
          </a:r>
          <a:endParaRPr lang="ja-JP" altLang="ja-JP" sz="1300">
            <a:effectLst/>
            <a:latin typeface="+mn-ea"/>
            <a:ea typeface="+mn-ea"/>
          </a:endParaRPr>
        </a:p>
        <a:p>
          <a:endParaRPr kumimoji="1" lang="en-US" altLang="ja-JP" sz="1300">
            <a:solidFill>
              <a:schemeClr val="dk1"/>
            </a:solidFill>
            <a:effectLst/>
            <a:latin typeface="+mn-ea"/>
            <a:ea typeface="+mn-ea"/>
            <a:cs typeface="+mn-cs"/>
          </a:endParaRPr>
        </a:p>
        <a:p>
          <a:r>
            <a:rPr kumimoji="1" lang="ja-JP" altLang="en-US" sz="1300">
              <a:solidFill>
                <a:schemeClr val="dk1"/>
              </a:solidFill>
              <a:effectLst/>
              <a:latin typeface="+mn-ea"/>
              <a:ea typeface="+mn-ea"/>
              <a:cs typeface="+mn-cs"/>
            </a:rPr>
            <a:t>（今後の方針）</a:t>
          </a:r>
          <a:endParaRPr kumimoji="1" lang="en-US" altLang="ja-JP" sz="1300">
            <a:solidFill>
              <a:schemeClr val="dk1"/>
            </a:solidFill>
            <a:effectLst/>
            <a:latin typeface="+mn-ea"/>
            <a:ea typeface="+mn-ea"/>
            <a:cs typeface="+mn-cs"/>
          </a:endParaRPr>
        </a:p>
        <a:p>
          <a:r>
            <a:rPr kumimoji="1" lang="ja-JP" altLang="en-US" sz="1300">
              <a:solidFill>
                <a:schemeClr val="dk1"/>
              </a:solidFill>
              <a:effectLst/>
              <a:latin typeface="+mn-ea"/>
              <a:ea typeface="+mn-ea"/>
              <a:cs typeface="+mn-cs"/>
            </a:rPr>
            <a:t>　これまでに発行した地方債や今後見込まれる大型事業の財源として発行する地方債の償還財源として取り崩しを予定しており、中長期財政見通しでは平成</a:t>
          </a:r>
          <a:r>
            <a:rPr kumimoji="1" lang="en-US" altLang="ja-JP" sz="1300">
              <a:solidFill>
                <a:schemeClr val="dk1"/>
              </a:solidFill>
              <a:effectLst/>
              <a:latin typeface="+mn-ea"/>
              <a:ea typeface="+mn-ea"/>
              <a:cs typeface="+mn-cs"/>
            </a:rPr>
            <a:t>34</a:t>
          </a:r>
          <a:r>
            <a:rPr kumimoji="1" lang="ja-JP" altLang="en-US" sz="1300">
              <a:solidFill>
                <a:schemeClr val="dk1"/>
              </a:solidFill>
              <a:effectLst/>
              <a:latin typeface="+mn-ea"/>
              <a:ea typeface="+mn-ea"/>
              <a:cs typeface="+mn-cs"/>
            </a:rPr>
            <a:t>（</a:t>
          </a:r>
          <a:r>
            <a:rPr kumimoji="1" lang="en-US" altLang="ja-JP" sz="1300">
              <a:solidFill>
                <a:schemeClr val="dk1"/>
              </a:solidFill>
              <a:effectLst/>
              <a:latin typeface="+mn-ea"/>
              <a:ea typeface="+mn-ea"/>
              <a:cs typeface="+mn-cs"/>
            </a:rPr>
            <a:t>2022</a:t>
          </a:r>
          <a:r>
            <a:rPr kumimoji="1" lang="ja-JP" altLang="en-US" sz="1300">
              <a:solidFill>
                <a:schemeClr val="dk1"/>
              </a:solidFill>
              <a:effectLst/>
              <a:latin typeface="+mn-ea"/>
              <a:ea typeface="+mn-ea"/>
              <a:cs typeface="+mn-cs"/>
            </a:rPr>
            <a:t>）</a:t>
          </a:r>
          <a:r>
            <a:rPr kumimoji="1" lang="ja-JP" altLang="ja-JP" sz="1300">
              <a:solidFill>
                <a:schemeClr val="dk1"/>
              </a:solidFill>
              <a:effectLst/>
              <a:latin typeface="+mn-lt"/>
              <a:ea typeface="+mn-ea"/>
              <a:cs typeface="+mn-cs"/>
            </a:rPr>
            <a:t>年度末</a:t>
          </a:r>
          <a:r>
            <a:rPr kumimoji="1" lang="ja-JP" altLang="en-US" sz="1300">
              <a:solidFill>
                <a:schemeClr val="dk1"/>
              </a:solidFill>
              <a:effectLst/>
              <a:latin typeface="+mn-ea"/>
              <a:ea typeface="+mn-ea"/>
              <a:cs typeface="+mn-cs"/>
            </a:rPr>
            <a:t>には残高がなくなる見込みとなっている。</a:t>
          </a:r>
          <a:endParaRPr kumimoji="1" lang="en-US" altLang="ja-JP" sz="1300">
            <a:solidFill>
              <a:schemeClr val="dk1"/>
            </a:solidFill>
            <a:effectLst/>
            <a:latin typeface="+mn-ea"/>
            <a:ea typeface="+mn-ea"/>
            <a:cs typeface="+mn-cs"/>
          </a:endParaRPr>
        </a:p>
        <a:p>
          <a:endParaRPr kumimoji="1" lang="en-US" altLang="ja-JP" sz="1300">
            <a:solidFill>
              <a:schemeClr val="dk1"/>
            </a:solidFill>
            <a:effectLst/>
            <a:latin typeface="+mn-ea"/>
            <a:ea typeface="+mn-ea"/>
            <a:cs typeface="+mn-cs"/>
          </a:endParaRPr>
        </a:p>
        <a:p>
          <a:endParaRPr kumimoji="1" lang="en-US" altLang="ja-JP" sz="1300">
            <a:solidFill>
              <a:schemeClr val="dk1"/>
            </a:solidFill>
            <a:effectLst/>
            <a:latin typeface="+mn-ea"/>
            <a:ea typeface="+mn-ea"/>
            <a:cs typeface="+mn-cs"/>
          </a:endParaRPr>
        </a:p>
        <a:p>
          <a:endParaRPr kumimoji="1" lang="en-US" altLang="ja-JP" sz="1300">
            <a:solidFill>
              <a:schemeClr val="dk1"/>
            </a:solidFill>
            <a:effectLst/>
            <a:latin typeface="+mn-ea"/>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EFBFAD8A-B1CA-41AC-8005-4CA9E6E433B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592092D2-679E-4E4A-8E1C-774BA7F81B9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E6421AF7-C82A-4A75-9DDF-876B9B42FF19}"/>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74D4970C-0EEC-4D38-B117-22E5A5456E04}"/>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6D4B9401-96F8-46A0-AE7A-B7DC26272546}"/>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2BDE8C6-55CD-4FB7-BB1C-5730CD604D16}"/>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島根県大田市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F0FFA174-04B7-471E-A8D6-F28A05E59BC6}"/>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A83FD55F-6E9F-48F8-9AF7-1D11CE4A96EA}"/>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D7F4E017-2473-4578-9DEB-35136C40B4EC}"/>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EC03F1B3-8971-4B48-A235-208631666A74}"/>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77C727A3-CC02-4DDC-A7C7-7C44153439B1}"/>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2A24B47E-5662-4BB1-97C6-8EB9BA19965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35,549
35,162
435.71
24,665,604
24,288,029
282,203
13,456,925
30,885,268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42F4E149-76CF-423E-B93D-B1949A2582D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E74EC2F5-126F-49E0-A678-73811E3F6FB2}"/>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82288B96-CF25-4B9C-A3C5-E0BF08837E05}"/>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13.6
94.0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DFAD3492-A519-4F18-BBE9-D173E1A43B36}"/>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E889C87F-4652-40F4-948B-EDA2914E7CDE}"/>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3DF73805-FFBF-40C9-A515-11EA57A1FC06}"/>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DF9F33C2-C9A9-4EBD-8B49-09449D53C6E6}"/>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9F26D285-62CF-4BE0-B43A-A7F42682B7F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97008FA6-41F0-4515-AAC7-26E2C95E2AE6}"/>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1A48FC1A-C1F6-46B1-B2F2-A996ADAE51BA}"/>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14170A82-BDA1-4984-89A9-BA6DB2C47617}"/>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3BAB883C-61FD-497F-A3D8-B34AC675DE6D}"/>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745BA9E4-7AA9-49AA-A409-14DA6B0DB847}"/>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C63D8107-B4F4-4BE9-8869-9592C6D335AE}"/>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4ED990E9-5EEA-4B50-8201-E339BBA711AC}"/>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A8ECDF37-F284-4EAA-81A0-7B06E4E131CE}"/>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5B50B3FD-D712-439E-B6F1-93AC9C66E791}"/>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a:extLst>
            <a:ext uri="{FF2B5EF4-FFF2-40B4-BE49-F238E27FC236}">
              <a16:creationId xmlns:a16="http://schemas.microsoft.com/office/drawing/2014/main" id="{93835F85-D6D2-49A3-84D7-CC221046A70B}"/>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a:extLst>
            <a:ext uri="{FF2B5EF4-FFF2-40B4-BE49-F238E27FC236}">
              <a16:creationId xmlns:a16="http://schemas.microsoft.com/office/drawing/2014/main" id="{F036410A-1061-41A8-BC6C-E504265AAF33}"/>
            </a:ext>
          </a:extLst>
        </xdr:cNvPr>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a:extLst>
            <a:ext uri="{FF2B5EF4-FFF2-40B4-BE49-F238E27FC236}">
              <a16:creationId xmlns:a16="http://schemas.microsoft.com/office/drawing/2014/main" id="{917042BA-F51C-4842-BC11-B0D23A4B0E35}"/>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a:extLst>
            <a:ext uri="{FF2B5EF4-FFF2-40B4-BE49-F238E27FC236}">
              <a16:creationId xmlns:a16="http://schemas.microsoft.com/office/drawing/2014/main" id="{69DD33C7-3A55-4423-865A-211F37B8A5F2}"/>
            </a:ext>
          </a:extLst>
        </xdr:cNvPr>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a:extLst>
            <a:ext uri="{FF2B5EF4-FFF2-40B4-BE49-F238E27FC236}">
              <a16:creationId xmlns:a16="http://schemas.microsoft.com/office/drawing/2014/main" id="{77DC2266-4D19-42B7-BDFA-AA59E812D7FE}"/>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a:extLst>
            <a:ext uri="{FF2B5EF4-FFF2-40B4-BE49-F238E27FC236}">
              <a16:creationId xmlns:a16="http://schemas.microsoft.com/office/drawing/2014/main" id="{2F98CF74-33AF-4B6C-9F93-CCF3A1E8E77A}"/>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a:extLst>
            <a:ext uri="{FF2B5EF4-FFF2-40B4-BE49-F238E27FC236}">
              <a16:creationId xmlns:a16="http://schemas.microsoft.com/office/drawing/2014/main" id="{C1718F58-685E-4DCD-B068-1F254C3CB8EE}"/>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[ 85.9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a:extLst>
            <a:ext uri="{FF2B5EF4-FFF2-40B4-BE49-F238E27FC236}">
              <a16:creationId xmlns:a16="http://schemas.microsoft.com/office/drawing/2014/main" id="{6006D06A-D5EF-4A53-9300-7F1755B04032}"/>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a:extLst>
            <a:ext uri="{FF2B5EF4-FFF2-40B4-BE49-F238E27FC236}">
              <a16:creationId xmlns:a16="http://schemas.microsoft.com/office/drawing/2014/main" id="{F652319F-D542-463E-AB98-B74F5D4DAA46}"/>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a:extLst>
            <a:ext uri="{FF2B5EF4-FFF2-40B4-BE49-F238E27FC236}">
              <a16:creationId xmlns:a16="http://schemas.microsoft.com/office/drawing/2014/main" id="{9F150E74-C841-4B7D-8A84-9360DA60841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a:extLst>
            <a:ext uri="{FF2B5EF4-FFF2-40B4-BE49-F238E27FC236}">
              <a16:creationId xmlns:a16="http://schemas.microsoft.com/office/drawing/2014/main" id="{780EF007-9492-41D4-AF4A-B28B6703524E}"/>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a:extLst>
            <a:ext uri="{FF2B5EF4-FFF2-40B4-BE49-F238E27FC236}">
              <a16:creationId xmlns:a16="http://schemas.microsoft.com/office/drawing/2014/main" id="{D21D727C-A37D-408E-A922-11797BAFADC6}"/>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a:extLst>
            <a:ext uri="{FF2B5EF4-FFF2-40B4-BE49-F238E27FC236}">
              <a16:creationId xmlns:a16="http://schemas.microsoft.com/office/drawing/2014/main" id="{ED581A68-6DB3-459F-83C0-B13D15D57509}"/>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a:extLst>
            <a:ext uri="{FF2B5EF4-FFF2-40B4-BE49-F238E27FC236}">
              <a16:creationId xmlns:a16="http://schemas.microsoft.com/office/drawing/2014/main" id="{7096E7B1-B85A-4079-986B-A23978CDE04E}"/>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a:extLst>
            <a:ext uri="{FF2B5EF4-FFF2-40B4-BE49-F238E27FC236}">
              <a16:creationId xmlns:a16="http://schemas.microsoft.com/office/drawing/2014/main" id="{8F3C3683-63B8-4A3E-AE14-9C1B3C0D98F4}"/>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a:extLst>
            <a:ext uri="{FF2B5EF4-FFF2-40B4-BE49-F238E27FC236}">
              <a16:creationId xmlns:a16="http://schemas.microsoft.com/office/drawing/2014/main" id="{263086AF-C674-4036-9236-FACC0203D45C}"/>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a:extLst>
            <a:ext uri="{FF2B5EF4-FFF2-40B4-BE49-F238E27FC236}">
              <a16:creationId xmlns:a16="http://schemas.microsoft.com/office/drawing/2014/main" id="{CDF3703D-66F3-43E1-9F76-898EDBB32814}"/>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mn-lt"/>
              <a:ea typeface="+mn-ea"/>
              <a:cs typeface="+mn-cs"/>
            </a:rPr>
            <a:t>　当市では平成２７年度に策定した大田市公共施設総合管理計画において、保有する公共施設の総延床面積を平成２８年度から３０年間かけて３０％以上削減することを目標としている。</a:t>
          </a:r>
          <a:endParaRPr lang="ja-JP" altLang="ja-JP" sz="1050">
            <a:effectLst/>
          </a:endParaRPr>
        </a:p>
        <a:p>
          <a:r>
            <a:rPr kumimoji="1" lang="ja-JP" altLang="ja-JP" sz="1050">
              <a:solidFill>
                <a:schemeClr val="dk1"/>
              </a:solidFill>
              <a:effectLst/>
              <a:latin typeface="+mn-lt"/>
              <a:ea typeface="+mn-ea"/>
              <a:cs typeface="+mn-cs"/>
            </a:rPr>
            <a:t>　有形固定資産減価償却率については、類似団体内平均を大きく上回っており、今後は総合管理計画に基づき、適切な施設整備を行うとともに、施設総量の削減を検討していく必要がある。</a:t>
          </a:r>
          <a:endParaRPr lang="ja-JP" altLang="ja-JP" sz="1050">
            <a:effectLst/>
          </a:endParaRPr>
        </a:p>
      </xdr:txBody>
    </xdr:sp>
    <xdr:clientData/>
  </xdr:twoCellAnchor>
  <xdr:oneCellAnchor>
    <xdr:from>
      <xdr:col>4</xdr:col>
      <xdr:colOff>174625</xdr:colOff>
      <xdr:row>23</xdr:row>
      <xdr:rowOff>47625</xdr:rowOff>
    </xdr:from>
    <xdr:ext cx="349839" cy="225703"/>
    <xdr:sp macro="" textlink="">
      <xdr:nvSpPr>
        <xdr:cNvPr id="48" name="テキスト ボックス 47">
          <a:extLst>
            <a:ext uri="{FF2B5EF4-FFF2-40B4-BE49-F238E27FC236}">
              <a16:creationId xmlns:a16="http://schemas.microsoft.com/office/drawing/2014/main" id="{1F7FA5D1-16D3-4B69-BA44-2A855023E1B8}"/>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a:extLst>
            <a:ext uri="{FF2B5EF4-FFF2-40B4-BE49-F238E27FC236}">
              <a16:creationId xmlns:a16="http://schemas.microsoft.com/office/drawing/2014/main" id="{3AFA662E-192C-44A9-8D21-EFCE3E7F20B5}"/>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a:extLst>
            <a:ext uri="{FF2B5EF4-FFF2-40B4-BE49-F238E27FC236}">
              <a16:creationId xmlns:a16="http://schemas.microsoft.com/office/drawing/2014/main" id="{716EAC1D-227A-41FE-8297-8EF43E4B417A}"/>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69850</xdr:rowOff>
    </xdr:from>
    <xdr:to>
      <xdr:col>27</xdr:col>
      <xdr:colOff>73025</xdr:colOff>
      <xdr:row>35</xdr:row>
      <xdr:rowOff>69850</xdr:rowOff>
    </xdr:to>
    <xdr:cxnSp macro="">
      <xdr:nvCxnSpPr>
        <xdr:cNvPr id="51" name="直線コネクタ 50">
          <a:extLst>
            <a:ext uri="{FF2B5EF4-FFF2-40B4-BE49-F238E27FC236}">
              <a16:creationId xmlns:a16="http://schemas.microsoft.com/office/drawing/2014/main" id="{45284E73-45C3-419D-ADE9-61BE348242BA}"/>
            </a:ext>
          </a:extLst>
        </xdr:cNvPr>
        <xdr:cNvCxnSpPr/>
      </xdr:nvCxnSpPr>
      <xdr:spPr>
        <a:xfrm>
          <a:off x="1270000" y="68421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147499</xdr:rowOff>
    </xdr:from>
    <xdr:ext cx="359394" cy="225703"/>
    <xdr:sp macro="" textlink="">
      <xdr:nvSpPr>
        <xdr:cNvPr id="52" name="テキスト ボックス 51">
          <a:extLst>
            <a:ext uri="{FF2B5EF4-FFF2-40B4-BE49-F238E27FC236}">
              <a16:creationId xmlns:a16="http://schemas.microsoft.com/office/drawing/2014/main" id="{7FDE8D32-C193-4AD6-AD68-25C014C2526C}"/>
            </a:ext>
          </a:extLst>
        </xdr:cNvPr>
        <xdr:cNvSpPr txBox="1"/>
      </xdr:nvSpPr>
      <xdr:spPr>
        <a:xfrm>
          <a:off x="847106" y="67483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142875</xdr:rowOff>
    </xdr:from>
    <xdr:to>
      <xdr:col>27</xdr:col>
      <xdr:colOff>73025</xdr:colOff>
      <xdr:row>33</xdr:row>
      <xdr:rowOff>142875</xdr:rowOff>
    </xdr:to>
    <xdr:cxnSp macro="">
      <xdr:nvCxnSpPr>
        <xdr:cNvPr id="53" name="直線コネクタ 52">
          <a:extLst>
            <a:ext uri="{FF2B5EF4-FFF2-40B4-BE49-F238E27FC236}">
              <a16:creationId xmlns:a16="http://schemas.microsoft.com/office/drawing/2014/main" id="{EDAF82A4-E062-416F-AA2B-94CA8460947B}"/>
            </a:ext>
          </a:extLst>
        </xdr:cNvPr>
        <xdr:cNvCxnSpPr/>
      </xdr:nvCxnSpPr>
      <xdr:spPr>
        <a:xfrm>
          <a:off x="1270000" y="65722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49074</xdr:rowOff>
    </xdr:from>
    <xdr:ext cx="359394" cy="225703"/>
    <xdr:sp macro="" textlink="">
      <xdr:nvSpPr>
        <xdr:cNvPr id="54" name="テキスト ボックス 53">
          <a:extLst>
            <a:ext uri="{FF2B5EF4-FFF2-40B4-BE49-F238E27FC236}">
              <a16:creationId xmlns:a16="http://schemas.microsoft.com/office/drawing/2014/main" id="{E71D3E25-E209-4950-B219-5242D261121B}"/>
            </a:ext>
          </a:extLst>
        </xdr:cNvPr>
        <xdr:cNvSpPr txBox="1"/>
      </xdr:nvSpPr>
      <xdr:spPr>
        <a:xfrm>
          <a:off x="847106" y="64784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44450</xdr:rowOff>
    </xdr:from>
    <xdr:to>
      <xdr:col>27</xdr:col>
      <xdr:colOff>73025</xdr:colOff>
      <xdr:row>32</xdr:row>
      <xdr:rowOff>44450</xdr:rowOff>
    </xdr:to>
    <xdr:cxnSp macro="">
      <xdr:nvCxnSpPr>
        <xdr:cNvPr id="55" name="直線コネクタ 54">
          <a:extLst>
            <a:ext uri="{FF2B5EF4-FFF2-40B4-BE49-F238E27FC236}">
              <a16:creationId xmlns:a16="http://schemas.microsoft.com/office/drawing/2014/main" id="{0F2E2513-B2B4-400D-8316-FE141DDBBAF6}"/>
            </a:ext>
          </a:extLst>
        </xdr:cNvPr>
        <xdr:cNvCxnSpPr/>
      </xdr:nvCxnSpPr>
      <xdr:spPr>
        <a:xfrm>
          <a:off x="1270000" y="63023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122099</xdr:rowOff>
    </xdr:from>
    <xdr:ext cx="359394" cy="225703"/>
    <xdr:sp macro="" textlink="">
      <xdr:nvSpPr>
        <xdr:cNvPr id="56" name="テキスト ボックス 55">
          <a:extLst>
            <a:ext uri="{FF2B5EF4-FFF2-40B4-BE49-F238E27FC236}">
              <a16:creationId xmlns:a16="http://schemas.microsoft.com/office/drawing/2014/main" id="{D5BC8BFF-4DC6-47AB-98DA-1C684CBB6F80}"/>
            </a:ext>
          </a:extLst>
        </xdr:cNvPr>
        <xdr:cNvSpPr txBox="1"/>
      </xdr:nvSpPr>
      <xdr:spPr>
        <a:xfrm>
          <a:off x="847106" y="62085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7" name="直線コネクタ 56">
          <a:extLst>
            <a:ext uri="{FF2B5EF4-FFF2-40B4-BE49-F238E27FC236}">
              <a16:creationId xmlns:a16="http://schemas.microsoft.com/office/drawing/2014/main" id="{D4A989E2-00FF-4AA4-952C-CB3FCDFD148E}"/>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8" name="テキスト ボックス 57">
          <a:extLst>
            <a:ext uri="{FF2B5EF4-FFF2-40B4-BE49-F238E27FC236}">
              <a16:creationId xmlns:a16="http://schemas.microsoft.com/office/drawing/2014/main" id="{56621148-4F51-4AAA-947C-18DC51B95744}"/>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19050</xdr:rowOff>
    </xdr:from>
    <xdr:to>
      <xdr:col>27</xdr:col>
      <xdr:colOff>73025</xdr:colOff>
      <xdr:row>29</xdr:row>
      <xdr:rowOff>19050</xdr:rowOff>
    </xdr:to>
    <xdr:cxnSp macro="">
      <xdr:nvCxnSpPr>
        <xdr:cNvPr id="59" name="直線コネクタ 58">
          <a:extLst>
            <a:ext uri="{FF2B5EF4-FFF2-40B4-BE49-F238E27FC236}">
              <a16:creationId xmlns:a16="http://schemas.microsoft.com/office/drawing/2014/main" id="{44CDF6FA-BC73-491C-92C4-A31BBA3DDF26}"/>
            </a:ext>
          </a:extLst>
        </xdr:cNvPr>
        <xdr:cNvCxnSpPr/>
      </xdr:nvCxnSpPr>
      <xdr:spPr>
        <a:xfrm>
          <a:off x="1270000" y="57626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96699</xdr:rowOff>
    </xdr:from>
    <xdr:ext cx="359394" cy="225703"/>
    <xdr:sp macro="" textlink="">
      <xdr:nvSpPr>
        <xdr:cNvPr id="60" name="テキスト ボックス 59">
          <a:extLst>
            <a:ext uri="{FF2B5EF4-FFF2-40B4-BE49-F238E27FC236}">
              <a16:creationId xmlns:a16="http://schemas.microsoft.com/office/drawing/2014/main" id="{6491925A-B547-46D4-AF9A-540D9561CD9D}"/>
            </a:ext>
          </a:extLst>
        </xdr:cNvPr>
        <xdr:cNvSpPr txBox="1"/>
      </xdr:nvSpPr>
      <xdr:spPr>
        <a:xfrm>
          <a:off x="847106" y="56688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92075</xdr:rowOff>
    </xdr:from>
    <xdr:to>
      <xdr:col>27</xdr:col>
      <xdr:colOff>73025</xdr:colOff>
      <xdr:row>27</xdr:row>
      <xdr:rowOff>92075</xdr:rowOff>
    </xdr:to>
    <xdr:cxnSp macro="">
      <xdr:nvCxnSpPr>
        <xdr:cNvPr id="61" name="直線コネクタ 60">
          <a:extLst>
            <a:ext uri="{FF2B5EF4-FFF2-40B4-BE49-F238E27FC236}">
              <a16:creationId xmlns:a16="http://schemas.microsoft.com/office/drawing/2014/main" id="{BE6CA9D2-306A-4054-A9AA-10C99D2C1906}"/>
            </a:ext>
          </a:extLst>
        </xdr:cNvPr>
        <xdr:cNvCxnSpPr/>
      </xdr:nvCxnSpPr>
      <xdr:spPr>
        <a:xfrm>
          <a:off x="1270000" y="54927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169724</xdr:rowOff>
    </xdr:from>
    <xdr:ext cx="359394" cy="225703"/>
    <xdr:sp macro="" textlink="">
      <xdr:nvSpPr>
        <xdr:cNvPr id="62" name="テキスト ボックス 61">
          <a:extLst>
            <a:ext uri="{FF2B5EF4-FFF2-40B4-BE49-F238E27FC236}">
              <a16:creationId xmlns:a16="http://schemas.microsoft.com/office/drawing/2014/main" id="{2ECA5A1D-35B4-4595-BDFD-55BEFF19192D}"/>
            </a:ext>
          </a:extLst>
        </xdr:cNvPr>
        <xdr:cNvSpPr txBox="1"/>
      </xdr:nvSpPr>
      <xdr:spPr>
        <a:xfrm>
          <a:off x="847106" y="53989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25</xdr:row>
      <xdr:rowOff>165100</xdr:rowOff>
    </xdr:from>
    <xdr:to>
      <xdr:col>27</xdr:col>
      <xdr:colOff>73025</xdr:colOff>
      <xdr:row>25</xdr:row>
      <xdr:rowOff>165100</xdr:rowOff>
    </xdr:to>
    <xdr:cxnSp macro="">
      <xdr:nvCxnSpPr>
        <xdr:cNvPr id="63" name="直線コネクタ 62">
          <a:extLst>
            <a:ext uri="{FF2B5EF4-FFF2-40B4-BE49-F238E27FC236}">
              <a16:creationId xmlns:a16="http://schemas.microsoft.com/office/drawing/2014/main" id="{D0DB2A51-6B66-4BF2-B7F3-F8BD5E19CE97}"/>
            </a:ext>
          </a:extLst>
        </xdr:cNvPr>
        <xdr:cNvCxnSpPr/>
      </xdr:nvCxnSpPr>
      <xdr:spPr>
        <a:xfrm>
          <a:off x="1270000" y="5222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71299</xdr:rowOff>
    </xdr:from>
    <xdr:ext cx="359394" cy="225703"/>
    <xdr:sp macro="" textlink="">
      <xdr:nvSpPr>
        <xdr:cNvPr id="64" name="テキスト ボックス 63">
          <a:extLst>
            <a:ext uri="{FF2B5EF4-FFF2-40B4-BE49-F238E27FC236}">
              <a16:creationId xmlns:a16="http://schemas.microsoft.com/office/drawing/2014/main" id="{258C8579-0495-49CA-82D6-3BB560D4EE0C}"/>
            </a:ext>
          </a:extLst>
        </xdr:cNvPr>
        <xdr:cNvSpPr txBox="1"/>
      </xdr:nvSpPr>
      <xdr:spPr>
        <a:xfrm>
          <a:off x="847106" y="5129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5" name="直線コネクタ 64">
          <a:extLst>
            <a:ext uri="{FF2B5EF4-FFF2-40B4-BE49-F238E27FC236}">
              <a16:creationId xmlns:a16="http://schemas.microsoft.com/office/drawing/2014/main" id="{ED4129BC-61D9-4060-89AB-01BB02965F6E}"/>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6" name="テキスト ボックス 65">
          <a:extLst>
            <a:ext uri="{FF2B5EF4-FFF2-40B4-BE49-F238E27FC236}">
              <a16:creationId xmlns:a16="http://schemas.microsoft.com/office/drawing/2014/main" id="{7C71DA4D-5ED9-4E9A-8C48-B3FFC9C6FF99}"/>
            </a:ext>
          </a:extLst>
        </xdr:cNvPr>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7" name="有形固定資産減価償却率グラフ枠">
          <a:extLst>
            <a:ext uri="{FF2B5EF4-FFF2-40B4-BE49-F238E27FC236}">
              <a16:creationId xmlns:a16="http://schemas.microsoft.com/office/drawing/2014/main" id="{77B9B498-4A5E-4D3B-AC4D-566EFDCF3EB6}"/>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104299</xdr:rowOff>
    </xdr:from>
    <xdr:to>
      <xdr:col>23</xdr:col>
      <xdr:colOff>85090</xdr:colOff>
      <xdr:row>34</xdr:row>
      <xdr:rowOff>44291</xdr:rowOff>
    </xdr:to>
    <xdr:cxnSp macro="">
      <xdr:nvCxnSpPr>
        <xdr:cNvPr id="68" name="直線コネクタ 67">
          <a:extLst>
            <a:ext uri="{FF2B5EF4-FFF2-40B4-BE49-F238E27FC236}">
              <a16:creationId xmlns:a16="http://schemas.microsoft.com/office/drawing/2014/main" id="{3FBCAE08-4FC2-4F43-A0E4-FDA8A37958B9}"/>
            </a:ext>
          </a:extLst>
        </xdr:cNvPr>
        <xdr:cNvCxnSpPr/>
      </xdr:nvCxnSpPr>
      <xdr:spPr>
        <a:xfrm flipV="1">
          <a:off x="4760595" y="5333524"/>
          <a:ext cx="1270" cy="1311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48118</xdr:rowOff>
    </xdr:from>
    <xdr:ext cx="405111" cy="259045"/>
    <xdr:sp macro="" textlink="">
      <xdr:nvSpPr>
        <xdr:cNvPr id="69" name="有形固定資産減価償却率最小値テキスト">
          <a:extLst>
            <a:ext uri="{FF2B5EF4-FFF2-40B4-BE49-F238E27FC236}">
              <a16:creationId xmlns:a16="http://schemas.microsoft.com/office/drawing/2014/main" id="{48B58841-1DB4-45EC-BAF0-92397EDBBEE6}"/>
            </a:ext>
          </a:extLst>
        </xdr:cNvPr>
        <xdr:cNvSpPr txBox="1"/>
      </xdr:nvSpPr>
      <xdr:spPr>
        <a:xfrm>
          <a:off x="4813300" y="6648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44291</xdr:rowOff>
    </xdr:from>
    <xdr:to>
      <xdr:col>23</xdr:col>
      <xdr:colOff>174625</xdr:colOff>
      <xdr:row>34</xdr:row>
      <xdr:rowOff>44291</xdr:rowOff>
    </xdr:to>
    <xdr:cxnSp macro="">
      <xdr:nvCxnSpPr>
        <xdr:cNvPr id="70" name="直線コネクタ 69">
          <a:extLst>
            <a:ext uri="{FF2B5EF4-FFF2-40B4-BE49-F238E27FC236}">
              <a16:creationId xmlns:a16="http://schemas.microsoft.com/office/drawing/2014/main" id="{F2278C23-B643-4A86-BAAE-EE0C48C9D492}"/>
            </a:ext>
          </a:extLst>
        </xdr:cNvPr>
        <xdr:cNvCxnSpPr/>
      </xdr:nvCxnSpPr>
      <xdr:spPr>
        <a:xfrm>
          <a:off x="4673600" y="6645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50976</xdr:rowOff>
    </xdr:from>
    <xdr:ext cx="405111" cy="259045"/>
    <xdr:sp macro="" textlink="">
      <xdr:nvSpPr>
        <xdr:cNvPr id="71" name="有形固定資産減価償却率最大値テキスト">
          <a:extLst>
            <a:ext uri="{FF2B5EF4-FFF2-40B4-BE49-F238E27FC236}">
              <a16:creationId xmlns:a16="http://schemas.microsoft.com/office/drawing/2014/main" id="{EA863AA6-9ED9-4F7F-B4AA-35E1F373DF6F}"/>
            </a:ext>
          </a:extLst>
        </xdr:cNvPr>
        <xdr:cNvSpPr txBox="1"/>
      </xdr:nvSpPr>
      <xdr:spPr>
        <a:xfrm>
          <a:off x="4813300" y="5108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104299</xdr:rowOff>
    </xdr:from>
    <xdr:to>
      <xdr:col>23</xdr:col>
      <xdr:colOff>174625</xdr:colOff>
      <xdr:row>26</xdr:row>
      <xdr:rowOff>104299</xdr:rowOff>
    </xdr:to>
    <xdr:cxnSp macro="">
      <xdr:nvCxnSpPr>
        <xdr:cNvPr id="72" name="直線コネクタ 71">
          <a:extLst>
            <a:ext uri="{FF2B5EF4-FFF2-40B4-BE49-F238E27FC236}">
              <a16:creationId xmlns:a16="http://schemas.microsoft.com/office/drawing/2014/main" id="{13E8CE01-DD6B-4C7C-8799-39006ECE9A4B}"/>
            </a:ext>
          </a:extLst>
        </xdr:cNvPr>
        <xdr:cNvCxnSpPr/>
      </xdr:nvCxnSpPr>
      <xdr:spPr>
        <a:xfrm>
          <a:off x="4673600" y="5333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77487</xdr:rowOff>
    </xdr:from>
    <xdr:ext cx="405111" cy="259045"/>
    <xdr:sp macro="" textlink="">
      <xdr:nvSpPr>
        <xdr:cNvPr id="73" name="有形固定資産減価償却率平均値テキスト">
          <a:extLst>
            <a:ext uri="{FF2B5EF4-FFF2-40B4-BE49-F238E27FC236}">
              <a16:creationId xmlns:a16="http://schemas.microsoft.com/office/drawing/2014/main" id="{CDFCD3BF-6430-4AA5-B0F4-53B2F1A0C4AD}"/>
            </a:ext>
          </a:extLst>
        </xdr:cNvPr>
        <xdr:cNvSpPr txBox="1"/>
      </xdr:nvSpPr>
      <xdr:spPr>
        <a:xfrm>
          <a:off x="4813300" y="59925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99060</xdr:rowOff>
    </xdr:from>
    <xdr:to>
      <xdr:col>23</xdr:col>
      <xdr:colOff>136525</xdr:colOff>
      <xdr:row>31</xdr:row>
      <xdr:rowOff>29210</xdr:rowOff>
    </xdr:to>
    <xdr:sp macro="" textlink="">
      <xdr:nvSpPr>
        <xdr:cNvPr id="74" name="フローチャート: 判断 73">
          <a:extLst>
            <a:ext uri="{FF2B5EF4-FFF2-40B4-BE49-F238E27FC236}">
              <a16:creationId xmlns:a16="http://schemas.microsoft.com/office/drawing/2014/main" id="{3A73BD6F-9921-478D-BEAD-86BB0008047A}"/>
            </a:ext>
          </a:extLst>
        </xdr:cNvPr>
        <xdr:cNvSpPr/>
      </xdr:nvSpPr>
      <xdr:spPr>
        <a:xfrm>
          <a:off x="4711700" y="6014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112554</xdr:rowOff>
    </xdr:from>
    <xdr:to>
      <xdr:col>19</xdr:col>
      <xdr:colOff>187325</xdr:colOff>
      <xdr:row>31</xdr:row>
      <xdr:rowOff>42704</xdr:rowOff>
    </xdr:to>
    <xdr:sp macro="" textlink="">
      <xdr:nvSpPr>
        <xdr:cNvPr id="75" name="フローチャート: 判断 74">
          <a:extLst>
            <a:ext uri="{FF2B5EF4-FFF2-40B4-BE49-F238E27FC236}">
              <a16:creationId xmlns:a16="http://schemas.microsoft.com/office/drawing/2014/main" id="{BFDB9157-8A25-45C0-8945-BA246598F964}"/>
            </a:ext>
          </a:extLst>
        </xdr:cNvPr>
        <xdr:cNvSpPr/>
      </xdr:nvSpPr>
      <xdr:spPr>
        <a:xfrm>
          <a:off x="4000500" y="6027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86836</xdr:rowOff>
    </xdr:from>
    <xdr:to>
      <xdr:col>15</xdr:col>
      <xdr:colOff>187325</xdr:colOff>
      <xdr:row>32</xdr:row>
      <xdr:rowOff>16986</xdr:rowOff>
    </xdr:to>
    <xdr:sp macro="" textlink="">
      <xdr:nvSpPr>
        <xdr:cNvPr id="76" name="フローチャート: 判断 75">
          <a:extLst>
            <a:ext uri="{FF2B5EF4-FFF2-40B4-BE49-F238E27FC236}">
              <a16:creationId xmlns:a16="http://schemas.microsoft.com/office/drawing/2014/main" id="{004636B3-4FB1-4DD4-BC2F-76D9F6020BAA}"/>
            </a:ext>
          </a:extLst>
        </xdr:cNvPr>
        <xdr:cNvSpPr/>
      </xdr:nvSpPr>
      <xdr:spPr>
        <a:xfrm>
          <a:off x="3238500" y="617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8C1A5ADB-00AB-4736-9E6B-72E36BDF3606}"/>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8C2F500E-D80A-4605-A93D-495724ABACBD}"/>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CB6AC210-2435-47F6-A74D-B53C5AD1FA18}"/>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3E08DB90-8F3A-452D-93E0-5F8608C74D16}"/>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D6C4F9DF-3A14-4030-BF40-176C12A94249}"/>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26</xdr:row>
      <xdr:rowOff>53499</xdr:rowOff>
    </xdr:from>
    <xdr:to>
      <xdr:col>23</xdr:col>
      <xdr:colOff>136525</xdr:colOff>
      <xdr:row>26</xdr:row>
      <xdr:rowOff>155099</xdr:rowOff>
    </xdr:to>
    <xdr:sp macro="" textlink="">
      <xdr:nvSpPr>
        <xdr:cNvPr id="82" name="楕円 81">
          <a:extLst>
            <a:ext uri="{FF2B5EF4-FFF2-40B4-BE49-F238E27FC236}">
              <a16:creationId xmlns:a16="http://schemas.microsoft.com/office/drawing/2014/main" id="{E097D045-4CE7-487A-A145-D4350A757670}"/>
            </a:ext>
          </a:extLst>
        </xdr:cNvPr>
        <xdr:cNvSpPr/>
      </xdr:nvSpPr>
      <xdr:spPr>
        <a:xfrm>
          <a:off x="4711700" y="5282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26</xdr:row>
      <xdr:rowOff>6526</xdr:rowOff>
    </xdr:from>
    <xdr:ext cx="405111" cy="259045"/>
    <xdr:sp macro="" textlink="">
      <xdr:nvSpPr>
        <xdr:cNvPr id="83" name="有形固定資産減価償却率該当値テキスト">
          <a:extLst>
            <a:ext uri="{FF2B5EF4-FFF2-40B4-BE49-F238E27FC236}">
              <a16:creationId xmlns:a16="http://schemas.microsoft.com/office/drawing/2014/main" id="{33526AD9-527A-490A-8519-AA03393AC36C}"/>
            </a:ext>
          </a:extLst>
        </xdr:cNvPr>
        <xdr:cNvSpPr txBox="1"/>
      </xdr:nvSpPr>
      <xdr:spPr>
        <a:xfrm>
          <a:off x="4813300" y="5235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26</xdr:row>
      <xdr:rowOff>66992</xdr:rowOff>
    </xdr:from>
    <xdr:to>
      <xdr:col>19</xdr:col>
      <xdr:colOff>187325</xdr:colOff>
      <xdr:row>26</xdr:row>
      <xdr:rowOff>168592</xdr:rowOff>
    </xdr:to>
    <xdr:sp macro="" textlink="">
      <xdr:nvSpPr>
        <xdr:cNvPr id="84" name="楕円 83">
          <a:extLst>
            <a:ext uri="{FF2B5EF4-FFF2-40B4-BE49-F238E27FC236}">
              <a16:creationId xmlns:a16="http://schemas.microsoft.com/office/drawing/2014/main" id="{0A72345D-A8EA-4A6A-A322-D30334B63012}"/>
            </a:ext>
          </a:extLst>
        </xdr:cNvPr>
        <xdr:cNvSpPr/>
      </xdr:nvSpPr>
      <xdr:spPr>
        <a:xfrm>
          <a:off x="4000500" y="5296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26</xdr:row>
      <xdr:rowOff>104299</xdr:rowOff>
    </xdr:from>
    <xdr:to>
      <xdr:col>23</xdr:col>
      <xdr:colOff>85725</xdr:colOff>
      <xdr:row>26</xdr:row>
      <xdr:rowOff>117792</xdr:rowOff>
    </xdr:to>
    <xdr:cxnSp macro="">
      <xdr:nvCxnSpPr>
        <xdr:cNvPr id="85" name="直線コネクタ 84">
          <a:extLst>
            <a:ext uri="{FF2B5EF4-FFF2-40B4-BE49-F238E27FC236}">
              <a16:creationId xmlns:a16="http://schemas.microsoft.com/office/drawing/2014/main" id="{07AE6C12-05C5-494D-9006-19F27517205C}"/>
            </a:ext>
          </a:extLst>
        </xdr:cNvPr>
        <xdr:cNvCxnSpPr/>
      </xdr:nvCxnSpPr>
      <xdr:spPr>
        <a:xfrm flipV="1">
          <a:off x="4051300" y="5333524"/>
          <a:ext cx="711200" cy="13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33831</xdr:rowOff>
    </xdr:from>
    <xdr:ext cx="405111" cy="259045"/>
    <xdr:sp macro="" textlink="">
      <xdr:nvSpPr>
        <xdr:cNvPr id="86" name="n_1aveValue有形固定資産減価償却率">
          <a:extLst>
            <a:ext uri="{FF2B5EF4-FFF2-40B4-BE49-F238E27FC236}">
              <a16:creationId xmlns:a16="http://schemas.microsoft.com/office/drawing/2014/main" id="{AB462845-C3BB-45FE-BD66-139AA7BF8B1F}"/>
            </a:ext>
          </a:extLst>
        </xdr:cNvPr>
        <xdr:cNvSpPr txBox="1"/>
      </xdr:nvSpPr>
      <xdr:spPr>
        <a:xfrm>
          <a:off x="3836044" y="61203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33513</xdr:rowOff>
    </xdr:from>
    <xdr:ext cx="405111" cy="259045"/>
    <xdr:sp macro="" textlink="">
      <xdr:nvSpPr>
        <xdr:cNvPr id="87" name="n_2aveValue有形固定資産減価償却率">
          <a:extLst>
            <a:ext uri="{FF2B5EF4-FFF2-40B4-BE49-F238E27FC236}">
              <a16:creationId xmlns:a16="http://schemas.microsoft.com/office/drawing/2014/main" id="{7027ED5E-52FA-4D19-9F2C-59820A91AC34}"/>
            </a:ext>
          </a:extLst>
        </xdr:cNvPr>
        <xdr:cNvSpPr txBox="1"/>
      </xdr:nvSpPr>
      <xdr:spPr>
        <a:xfrm>
          <a:off x="3086744" y="5948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25</xdr:row>
      <xdr:rowOff>13669</xdr:rowOff>
    </xdr:from>
    <xdr:ext cx="405111" cy="259045"/>
    <xdr:sp macro="" textlink="">
      <xdr:nvSpPr>
        <xdr:cNvPr id="88" name="n_1mainValue有形固定資産減価償却率">
          <a:extLst>
            <a:ext uri="{FF2B5EF4-FFF2-40B4-BE49-F238E27FC236}">
              <a16:creationId xmlns:a16="http://schemas.microsoft.com/office/drawing/2014/main" id="{433825F8-492A-44F8-BFEA-A6D9D7F5DB48}"/>
            </a:ext>
          </a:extLst>
        </xdr:cNvPr>
        <xdr:cNvSpPr txBox="1"/>
      </xdr:nvSpPr>
      <xdr:spPr>
        <a:xfrm>
          <a:off x="3836044" y="5071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9" name="正方形/長方形 88">
          <a:extLst>
            <a:ext uri="{FF2B5EF4-FFF2-40B4-BE49-F238E27FC236}">
              <a16:creationId xmlns:a16="http://schemas.microsoft.com/office/drawing/2014/main" id="{BF5806B5-E405-43FF-A7E7-0C050D38CCBF}"/>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0" name="正方形/長方形 89">
          <a:extLst>
            <a:ext uri="{FF2B5EF4-FFF2-40B4-BE49-F238E27FC236}">
              <a16:creationId xmlns:a16="http://schemas.microsoft.com/office/drawing/2014/main" id="{65625A27-4883-4862-8890-ACE556148EB9}"/>
            </a:ext>
          </a:extLst>
        </xdr:cNvPr>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1" name="正方形/長方形 90">
          <a:extLst>
            <a:ext uri="{FF2B5EF4-FFF2-40B4-BE49-F238E27FC236}">
              <a16:creationId xmlns:a16="http://schemas.microsoft.com/office/drawing/2014/main" id="{12A94679-3ADF-4DF1-A26C-339BCE1C1711}"/>
            </a:ext>
          </a:extLst>
        </xdr:cNvPr>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2" name="正方形/長方形 91">
          <a:extLst>
            <a:ext uri="{FF2B5EF4-FFF2-40B4-BE49-F238E27FC236}">
              <a16:creationId xmlns:a16="http://schemas.microsoft.com/office/drawing/2014/main" id="{9D0927CA-C609-46F3-829E-A9886C48A8CB}"/>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3" name="正方形/長方形 92">
          <a:extLst>
            <a:ext uri="{FF2B5EF4-FFF2-40B4-BE49-F238E27FC236}">
              <a16:creationId xmlns:a16="http://schemas.microsoft.com/office/drawing/2014/main" id="{0D808A71-4BDF-4FA6-B0B6-61D00C9FDB3A}"/>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4" name="正方形/長方形 93">
          <a:extLst>
            <a:ext uri="{FF2B5EF4-FFF2-40B4-BE49-F238E27FC236}">
              <a16:creationId xmlns:a16="http://schemas.microsoft.com/office/drawing/2014/main" id="{2E377EC1-DFF3-4F69-B2EE-EA538F530789}"/>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5" name="正方形/長方形 94">
          <a:extLst>
            <a:ext uri="{FF2B5EF4-FFF2-40B4-BE49-F238E27FC236}">
              <a16:creationId xmlns:a16="http://schemas.microsoft.com/office/drawing/2014/main" id="{B020856D-482A-4174-9231-668B51FDE19D}"/>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6" name="正方形/長方形 95">
          <a:extLst>
            <a:ext uri="{FF2B5EF4-FFF2-40B4-BE49-F238E27FC236}">
              <a16:creationId xmlns:a16="http://schemas.microsoft.com/office/drawing/2014/main" id="{58E0C1E9-8CC2-4455-9E6F-C1B09B13CFF8}"/>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7" name="正方形/長方形 96">
          <a:extLst>
            <a:ext uri="{FF2B5EF4-FFF2-40B4-BE49-F238E27FC236}">
              <a16:creationId xmlns:a16="http://schemas.microsoft.com/office/drawing/2014/main" id="{744F02F9-2BFA-4A3F-8442-C7B11B3D5557}"/>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8" name="正方形/長方形 97">
          <a:extLst>
            <a:ext uri="{FF2B5EF4-FFF2-40B4-BE49-F238E27FC236}">
              <a16:creationId xmlns:a16="http://schemas.microsoft.com/office/drawing/2014/main" id="{8B44D807-88D5-4F3C-A8A6-EA9E2DD88924}"/>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9" name="正方形/長方形 98">
          <a:extLst>
            <a:ext uri="{FF2B5EF4-FFF2-40B4-BE49-F238E27FC236}">
              <a16:creationId xmlns:a16="http://schemas.microsoft.com/office/drawing/2014/main" id="{2C10D142-1F37-42DC-A9A9-C000B47B6E53}"/>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0" name="正方形/長方形 99">
          <a:extLst>
            <a:ext uri="{FF2B5EF4-FFF2-40B4-BE49-F238E27FC236}">
              <a16:creationId xmlns:a16="http://schemas.microsoft.com/office/drawing/2014/main" id="{1764BDF7-8E38-4319-8A7F-1923D6B99F5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1" name="テキスト ボックス 100">
          <a:extLst>
            <a:ext uri="{FF2B5EF4-FFF2-40B4-BE49-F238E27FC236}">
              <a16:creationId xmlns:a16="http://schemas.microsoft.com/office/drawing/2014/main" id="{205C0FE1-B0AF-4D8A-98DA-84E454B50F64}"/>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mn-lt"/>
              <a:ea typeface="+mn-ea"/>
              <a:cs typeface="+mn-cs"/>
            </a:rPr>
            <a:t>　債務償還可能年数については、類似団体と比較してやや高い水準に位置しているが、今後は分子部分の減額要素となっている充当可能基金残高が減少していく見込みとなっていることから、徐々に数値が上昇していくことが予想される。</a:t>
          </a:r>
          <a:endParaRPr lang="ja-JP" altLang="ja-JP" sz="1050">
            <a:effectLst/>
          </a:endParaRPr>
        </a:p>
      </xdr:txBody>
    </xdr:sp>
    <xdr:clientData/>
  </xdr:twoCellAnchor>
  <xdr:oneCellAnchor>
    <xdr:from>
      <xdr:col>57</xdr:col>
      <xdr:colOff>111125</xdr:colOff>
      <xdr:row>23</xdr:row>
      <xdr:rowOff>47625</xdr:rowOff>
    </xdr:from>
    <xdr:ext cx="349839" cy="225703"/>
    <xdr:sp macro="" textlink="">
      <xdr:nvSpPr>
        <xdr:cNvPr id="102" name="テキスト ボックス 101">
          <a:extLst>
            <a:ext uri="{FF2B5EF4-FFF2-40B4-BE49-F238E27FC236}">
              <a16:creationId xmlns:a16="http://schemas.microsoft.com/office/drawing/2014/main" id="{A183F88B-EC9F-40F9-99E2-29099EBBF061}"/>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3" name="直線コネクタ 102">
          <a:extLst>
            <a:ext uri="{FF2B5EF4-FFF2-40B4-BE49-F238E27FC236}">
              <a16:creationId xmlns:a16="http://schemas.microsoft.com/office/drawing/2014/main" id="{CE99185E-EF52-4463-BDC0-7C72DC27BF95}"/>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4" name="直線コネクタ 103">
          <a:extLst>
            <a:ext uri="{FF2B5EF4-FFF2-40B4-BE49-F238E27FC236}">
              <a16:creationId xmlns:a16="http://schemas.microsoft.com/office/drawing/2014/main" id="{774A2415-E475-41C0-AA5D-8F6641149EE7}"/>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5" name="テキスト ボックス 104">
          <a:extLst>
            <a:ext uri="{FF2B5EF4-FFF2-40B4-BE49-F238E27FC236}">
              <a16:creationId xmlns:a16="http://schemas.microsoft.com/office/drawing/2014/main" id="{896D55C5-1BBA-4191-A9A3-BA0391F74FA2}"/>
            </a:ext>
          </a:extLst>
        </xdr:cNvPr>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6" name="直線コネクタ 105">
          <a:extLst>
            <a:ext uri="{FF2B5EF4-FFF2-40B4-BE49-F238E27FC236}">
              <a16:creationId xmlns:a16="http://schemas.microsoft.com/office/drawing/2014/main" id="{FD251B5D-2BDF-4131-B573-44C43ADC2F61}"/>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107" name="テキスト ボックス 106">
          <a:extLst>
            <a:ext uri="{FF2B5EF4-FFF2-40B4-BE49-F238E27FC236}">
              <a16:creationId xmlns:a16="http://schemas.microsoft.com/office/drawing/2014/main" id="{E1D4558D-6453-45FC-B90A-56EF07953218}"/>
            </a:ext>
          </a:extLst>
        </xdr:cNvPr>
        <xdr:cNvSpPr txBox="1"/>
      </xdr:nvSpPr>
      <xdr:spPr>
        <a:xfrm>
          <a:off x="10931403" y="640134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08" name="直線コネクタ 107">
          <a:extLst>
            <a:ext uri="{FF2B5EF4-FFF2-40B4-BE49-F238E27FC236}">
              <a16:creationId xmlns:a16="http://schemas.microsoft.com/office/drawing/2014/main" id="{E7E24A3C-EB35-4C37-A9C0-A14A59DD0DE1}"/>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09" name="テキスト ボックス 108">
          <a:extLst>
            <a:ext uri="{FF2B5EF4-FFF2-40B4-BE49-F238E27FC236}">
              <a16:creationId xmlns:a16="http://schemas.microsoft.com/office/drawing/2014/main" id="{B6B87A6F-4525-48BE-AAFD-46025086B355}"/>
            </a:ext>
          </a:extLst>
        </xdr:cNvPr>
        <xdr:cNvSpPr txBox="1"/>
      </xdr:nvSpPr>
      <xdr:spPr>
        <a:xfrm>
          <a:off x="10931403" y="6092913"/>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0" name="直線コネクタ 109">
          <a:extLst>
            <a:ext uri="{FF2B5EF4-FFF2-40B4-BE49-F238E27FC236}">
              <a16:creationId xmlns:a16="http://schemas.microsoft.com/office/drawing/2014/main" id="{F74D0AA8-BC6C-4FAE-B306-BF2E1E2F3068}"/>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29</xdr:row>
      <xdr:rowOff>40910</xdr:rowOff>
    </xdr:from>
    <xdr:ext cx="308097" cy="225703"/>
    <xdr:sp macro="" textlink="">
      <xdr:nvSpPr>
        <xdr:cNvPr id="111" name="テキスト ボックス 110">
          <a:extLst>
            <a:ext uri="{FF2B5EF4-FFF2-40B4-BE49-F238E27FC236}">
              <a16:creationId xmlns:a16="http://schemas.microsoft.com/office/drawing/2014/main" id="{3EE246E1-3003-4A2A-88BB-B321597EF27E}"/>
            </a:ext>
          </a:extLst>
        </xdr:cNvPr>
        <xdr:cNvSpPr txBox="1"/>
      </xdr:nvSpPr>
      <xdr:spPr>
        <a:xfrm>
          <a:off x="10931403" y="5784485"/>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2" name="直線コネクタ 111">
          <a:extLst>
            <a:ext uri="{FF2B5EF4-FFF2-40B4-BE49-F238E27FC236}">
              <a16:creationId xmlns:a16="http://schemas.microsoft.com/office/drawing/2014/main" id="{4D1C8072-8521-4329-8EDB-B3600694D06F}"/>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27</xdr:row>
      <xdr:rowOff>75381</xdr:rowOff>
    </xdr:from>
    <xdr:ext cx="359394" cy="225703"/>
    <xdr:sp macro="" textlink="">
      <xdr:nvSpPr>
        <xdr:cNvPr id="113" name="テキスト ボックス 112">
          <a:extLst>
            <a:ext uri="{FF2B5EF4-FFF2-40B4-BE49-F238E27FC236}">
              <a16:creationId xmlns:a16="http://schemas.microsoft.com/office/drawing/2014/main" id="{3FEB2DB1-60DC-4F00-BD6F-13D994595609}"/>
            </a:ext>
          </a:extLst>
        </xdr:cNvPr>
        <xdr:cNvSpPr txBox="1"/>
      </xdr:nvSpPr>
      <xdr:spPr>
        <a:xfrm>
          <a:off x="10880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4" name="直線コネクタ 113">
          <a:extLst>
            <a:ext uri="{FF2B5EF4-FFF2-40B4-BE49-F238E27FC236}">
              <a16:creationId xmlns:a16="http://schemas.microsoft.com/office/drawing/2014/main" id="{291407D3-12F7-4A3B-A149-3A803AC548D8}"/>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15" name="テキスト ボックス 114">
          <a:extLst>
            <a:ext uri="{FF2B5EF4-FFF2-40B4-BE49-F238E27FC236}">
              <a16:creationId xmlns:a16="http://schemas.microsoft.com/office/drawing/2014/main" id="{D3E2D586-15BD-4DDF-97E4-FB19CFEC23B5}"/>
            </a:ext>
          </a:extLst>
        </xdr:cNvPr>
        <xdr:cNvSpPr txBox="1"/>
      </xdr:nvSpPr>
      <xdr:spPr>
        <a:xfrm>
          <a:off x="10880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6" name="直線コネクタ 115">
          <a:extLst>
            <a:ext uri="{FF2B5EF4-FFF2-40B4-BE49-F238E27FC236}">
              <a16:creationId xmlns:a16="http://schemas.microsoft.com/office/drawing/2014/main" id="{D5B08FE8-E8C9-4012-90CD-5F6F263BB65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7" name="テキスト ボックス 116">
          <a:extLst>
            <a:ext uri="{FF2B5EF4-FFF2-40B4-BE49-F238E27FC236}">
              <a16:creationId xmlns:a16="http://schemas.microsoft.com/office/drawing/2014/main" id="{72130884-4D55-4A14-B611-474430D63E6B}"/>
            </a:ext>
          </a:extLst>
        </xdr:cNvPr>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8" name="債務償還可能年数グラフ枠">
          <a:extLst>
            <a:ext uri="{FF2B5EF4-FFF2-40B4-BE49-F238E27FC236}">
              <a16:creationId xmlns:a16="http://schemas.microsoft.com/office/drawing/2014/main" id="{66C32E54-D95C-454C-8838-B8FEC102C5D6}"/>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73327</xdr:rowOff>
    </xdr:from>
    <xdr:to>
      <xdr:col>76</xdr:col>
      <xdr:colOff>21589</xdr:colOff>
      <xdr:row>34</xdr:row>
      <xdr:rowOff>27970</xdr:rowOff>
    </xdr:to>
    <xdr:cxnSp macro="">
      <xdr:nvCxnSpPr>
        <xdr:cNvPr id="119" name="直線コネクタ 118">
          <a:extLst>
            <a:ext uri="{FF2B5EF4-FFF2-40B4-BE49-F238E27FC236}">
              <a16:creationId xmlns:a16="http://schemas.microsoft.com/office/drawing/2014/main" id="{EA088B97-C444-49C0-AFAB-FE84E59EB955}"/>
            </a:ext>
          </a:extLst>
        </xdr:cNvPr>
        <xdr:cNvCxnSpPr/>
      </xdr:nvCxnSpPr>
      <xdr:spPr>
        <a:xfrm flipV="1">
          <a:off x="14793595" y="5302552"/>
          <a:ext cx="1269" cy="1326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31797</xdr:rowOff>
    </xdr:from>
    <xdr:ext cx="340478" cy="259045"/>
    <xdr:sp macro="" textlink="">
      <xdr:nvSpPr>
        <xdr:cNvPr id="120" name="債務償還可能年数最小値テキスト">
          <a:extLst>
            <a:ext uri="{FF2B5EF4-FFF2-40B4-BE49-F238E27FC236}">
              <a16:creationId xmlns:a16="http://schemas.microsoft.com/office/drawing/2014/main" id="{EB3D79E9-66EE-4A25-ABAE-AD025FF3719F}"/>
            </a:ext>
          </a:extLst>
        </xdr:cNvPr>
        <xdr:cNvSpPr txBox="1"/>
      </xdr:nvSpPr>
      <xdr:spPr>
        <a:xfrm>
          <a:off x="14846300" y="66326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27970</xdr:rowOff>
    </xdr:from>
    <xdr:to>
      <xdr:col>76</xdr:col>
      <xdr:colOff>111125</xdr:colOff>
      <xdr:row>34</xdr:row>
      <xdr:rowOff>27970</xdr:rowOff>
    </xdr:to>
    <xdr:cxnSp macro="">
      <xdr:nvCxnSpPr>
        <xdr:cNvPr id="121" name="直線コネクタ 120">
          <a:extLst>
            <a:ext uri="{FF2B5EF4-FFF2-40B4-BE49-F238E27FC236}">
              <a16:creationId xmlns:a16="http://schemas.microsoft.com/office/drawing/2014/main" id="{CA44FB66-6360-4868-85B3-DB465A2F71E4}"/>
            </a:ext>
          </a:extLst>
        </xdr:cNvPr>
        <xdr:cNvCxnSpPr/>
      </xdr:nvCxnSpPr>
      <xdr:spPr>
        <a:xfrm>
          <a:off x="14706600" y="6628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20004</xdr:rowOff>
    </xdr:from>
    <xdr:ext cx="405111" cy="259045"/>
    <xdr:sp macro="" textlink="">
      <xdr:nvSpPr>
        <xdr:cNvPr id="122" name="債務償還可能年数最大値テキスト">
          <a:extLst>
            <a:ext uri="{FF2B5EF4-FFF2-40B4-BE49-F238E27FC236}">
              <a16:creationId xmlns:a16="http://schemas.microsoft.com/office/drawing/2014/main" id="{68DEEF76-9A1B-40E8-8B54-2C8DF9373127}"/>
            </a:ext>
          </a:extLst>
        </xdr:cNvPr>
        <xdr:cNvSpPr txBox="1"/>
      </xdr:nvSpPr>
      <xdr:spPr>
        <a:xfrm>
          <a:off x="14846300" y="5077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73327</xdr:rowOff>
    </xdr:from>
    <xdr:to>
      <xdr:col>76</xdr:col>
      <xdr:colOff>111125</xdr:colOff>
      <xdr:row>26</xdr:row>
      <xdr:rowOff>73327</xdr:rowOff>
    </xdr:to>
    <xdr:cxnSp macro="">
      <xdr:nvCxnSpPr>
        <xdr:cNvPr id="123" name="直線コネクタ 122">
          <a:extLst>
            <a:ext uri="{FF2B5EF4-FFF2-40B4-BE49-F238E27FC236}">
              <a16:creationId xmlns:a16="http://schemas.microsoft.com/office/drawing/2014/main" id="{3D411348-71B0-4BC4-A48F-BA83BA741999}"/>
            </a:ext>
          </a:extLst>
        </xdr:cNvPr>
        <xdr:cNvCxnSpPr/>
      </xdr:nvCxnSpPr>
      <xdr:spPr>
        <a:xfrm>
          <a:off x="14706600" y="5302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117069</xdr:rowOff>
    </xdr:from>
    <xdr:ext cx="340478" cy="259045"/>
    <xdr:sp macro="" textlink="">
      <xdr:nvSpPr>
        <xdr:cNvPr id="124" name="債務償還可能年数平均値テキスト">
          <a:extLst>
            <a:ext uri="{FF2B5EF4-FFF2-40B4-BE49-F238E27FC236}">
              <a16:creationId xmlns:a16="http://schemas.microsoft.com/office/drawing/2014/main" id="{EADF129C-7483-4158-9782-33E55EC42E9F}"/>
            </a:ext>
          </a:extLst>
        </xdr:cNvPr>
        <xdr:cNvSpPr txBox="1"/>
      </xdr:nvSpPr>
      <xdr:spPr>
        <a:xfrm>
          <a:off x="14846300" y="6032094"/>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138642</xdr:rowOff>
    </xdr:from>
    <xdr:to>
      <xdr:col>76</xdr:col>
      <xdr:colOff>73025</xdr:colOff>
      <xdr:row>31</xdr:row>
      <xdr:rowOff>68792</xdr:rowOff>
    </xdr:to>
    <xdr:sp macro="" textlink="">
      <xdr:nvSpPr>
        <xdr:cNvPr id="125" name="フローチャート: 判断 124">
          <a:extLst>
            <a:ext uri="{FF2B5EF4-FFF2-40B4-BE49-F238E27FC236}">
              <a16:creationId xmlns:a16="http://schemas.microsoft.com/office/drawing/2014/main" id="{CC6DDA87-1132-4570-A034-263F992FC8C9}"/>
            </a:ext>
          </a:extLst>
        </xdr:cNvPr>
        <xdr:cNvSpPr/>
      </xdr:nvSpPr>
      <xdr:spPr>
        <a:xfrm>
          <a:off x="14744700" y="6053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6" name="テキスト ボックス 125">
          <a:extLst>
            <a:ext uri="{FF2B5EF4-FFF2-40B4-BE49-F238E27FC236}">
              <a16:creationId xmlns:a16="http://schemas.microsoft.com/office/drawing/2014/main" id="{79DB6D6D-A89A-48A5-8093-2EAEA4A772B7}"/>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7" name="テキスト ボックス 126">
          <a:extLst>
            <a:ext uri="{FF2B5EF4-FFF2-40B4-BE49-F238E27FC236}">
              <a16:creationId xmlns:a16="http://schemas.microsoft.com/office/drawing/2014/main" id="{C949C897-78D8-48F0-94D5-D6FA1080B22F}"/>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8" name="テキスト ボックス 127">
          <a:extLst>
            <a:ext uri="{FF2B5EF4-FFF2-40B4-BE49-F238E27FC236}">
              <a16:creationId xmlns:a16="http://schemas.microsoft.com/office/drawing/2014/main" id="{91AB1C8D-DA7A-478A-B312-76C748CF650D}"/>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9" name="テキスト ボックス 128">
          <a:extLst>
            <a:ext uri="{FF2B5EF4-FFF2-40B4-BE49-F238E27FC236}">
              <a16:creationId xmlns:a16="http://schemas.microsoft.com/office/drawing/2014/main" id="{AF538DA1-49FB-4C59-B46A-0278EF23ED07}"/>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0" name="テキスト ボックス 129">
          <a:extLst>
            <a:ext uri="{FF2B5EF4-FFF2-40B4-BE49-F238E27FC236}">
              <a16:creationId xmlns:a16="http://schemas.microsoft.com/office/drawing/2014/main" id="{03D8E40E-B9C2-47AA-8462-D6204ECDDD3C}"/>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125035</xdr:rowOff>
    </xdr:from>
    <xdr:to>
      <xdr:col>76</xdr:col>
      <xdr:colOff>73025</xdr:colOff>
      <xdr:row>30</xdr:row>
      <xdr:rowOff>55185</xdr:rowOff>
    </xdr:to>
    <xdr:sp macro="" textlink="">
      <xdr:nvSpPr>
        <xdr:cNvPr id="131" name="楕円 130">
          <a:extLst>
            <a:ext uri="{FF2B5EF4-FFF2-40B4-BE49-F238E27FC236}">
              <a16:creationId xmlns:a16="http://schemas.microsoft.com/office/drawing/2014/main" id="{49CE3163-1477-46AE-B672-4D0806C5BE10}"/>
            </a:ext>
          </a:extLst>
        </xdr:cNvPr>
        <xdr:cNvSpPr/>
      </xdr:nvSpPr>
      <xdr:spPr>
        <a:xfrm>
          <a:off x="14744700" y="586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147912</xdr:rowOff>
    </xdr:from>
    <xdr:ext cx="340478" cy="259045"/>
    <xdr:sp macro="" textlink="">
      <xdr:nvSpPr>
        <xdr:cNvPr id="132" name="債務償還可能年数該当値テキスト">
          <a:extLst>
            <a:ext uri="{FF2B5EF4-FFF2-40B4-BE49-F238E27FC236}">
              <a16:creationId xmlns:a16="http://schemas.microsoft.com/office/drawing/2014/main" id="{66767453-BF3F-4538-9B48-E5EDF5BF0EC7}"/>
            </a:ext>
          </a:extLst>
        </xdr:cNvPr>
        <xdr:cNvSpPr txBox="1"/>
      </xdr:nvSpPr>
      <xdr:spPr>
        <a:xfrm>
          <a:off x="14846300" y="572003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3" name="正方形/長方形 132">
          <a:extLst>
            <a:ext uri="{FF2B5EF4-FFF2-40B4-BE49-F238E27FC236}">
              <a16:creationId xmlns:a16="http://schemas.microsoft.com/office/drawing/2014/main" id="{BDC30058-5913-463D-AD11-6DDAB054A2D6}"/>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4" name="正方形/長方形 133">
          <a:extLst>
            <a:ext uri="{FF2B5EF4-FFF2-40B4-BE49-F238E27FC236}">
              <a16:creationId xmlns:a16="http://schemas.microsoft.com/office/drawing/2014/main" id="{0C106FE6-92FC-4422-8228-3088889FB592}"/>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5" name="テキスト ボックス 134">
          <a:extLst>
            <a:ext uri="{FF2B5EF4-FFF2-40B4-BE49-F238E27FC236}">
              <a16:creationId xmlns:a16="http://schemas.microsoft.com/office/drawing/2014/main" id="{1E47ADA7-9CD2-4B74-A152-E61B290F1FD9}"/>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6" name="テキスト ボックス 135">
          <a:extLst>
            <a:ext uri="{FF2B5EF4-FFF2-40B4-BE49-F238E27FC236}">
              <a16:creationId xmlns:a16="http://schemas.microsoft.com/office/drawing/2014/main" id="{C4122C31-6D93-4C8D-BC94-DA4A1037E87F}"/>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7" name="テキスト ボックス 136">
          <a:extLst>
            <a:ext uri="{FF2B5EF4-FFF2-40B4-BE49-F238E27FC236}">
              <a16:creationId xmlns:a16="http://schemas.microsoft.com/office/drawing/2014/main" id="{DAF8C0CD-2232-434F-9A7B-424E09D41E31}"/>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8" name="テキスト ボックス 137">
          <a:extLst>
            <a:ext uri="{FF2B5EF4-FFF2-40B4-BE49-F238E27FC236}">
              <a16:creationId xmlns:a16="http://schemas.microsoft.com/office/drawing/2014/main" id="{B896BA3A-55BE-4F0D-AC29-77365324C7AF}"/>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B5F06E22-9719-42F4-B8EE-4E3F09DDFA2E}"/>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291D7D8F-33D3-43D7-81A6-E028B5D7EBD5}"/>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6E50A53C-BFE9-4E7A-85CB-398A110D9431}"/>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E9F33914-E4E4-4A77-A56B-CE1BAD496FA7}"/>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島根県大田市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7EE36B13-81B8-4089-91AF-760C2FCED7BA}"/>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6160C6B7-529D-4510-8982-511BFB970D8F}"/>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44247D70-2F10-4A95-AF2A-A6EA4F654259}"/>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C9B3E602-3700-40E2-ABAF-C9E83ACFCF11}"/>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F014FE3D-7DA4-432A-A5A1-8E7C42813C68}"/>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E6CC6DA4-D7D9-4BCA-9F13-AEBFC6D956F5}"/>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35,549
35,162
435.71
24,665,604
24,288,029
282,203
13,456,925
30,885,268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66F3876D-9C7A-4355-8470-247BC50CD79C}"/>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76DE0E1F-A8F6-4EDC-B9CE-439DFE9C48E6}"/>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429DD388-199A-4D7F-9F13-7337448154F2}"/>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13.6
94.0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F6E8D104-6827-4F58-87DA-653B3B5618EA}"/>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100E3426-1232-46B2-9CE2-9D8AB6FC5959}"/>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E867F006-51E3-4162-A387-C7CD3C75B4A3}"/>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23FA2B58-01A0-47D2-BCBA-2903E6F097D6}"/>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8F38F458-0FAF-4094-B22D-6BE11EB19F32}"/>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E34D4AD7-DA0A-4EE1-AF2C-1B8D810D8AA5}"/>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8060B66C-D9C2-45C0-8862-E237C68E2D76}"/>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B53BC1B9-0A4B-400F-ACC8-E87ABF5DB466}"/>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E2025018-0CF0-425A-93C9-62726F93C9E7}"/>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C4724C1D-AF64-4BD2-A2AC-AD13F1A0E7BD}"/>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FEB6236B-B93B-4D5D-9F82-F7C72D6DC9E6}"/>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7B2AAAFA-8D27-45CF-BC83-6966C505B4D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62E1C71C-1C0D-4A20-895A-BEE3C43F6BF7}"/>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6D1AFCE4-15B5-49A7-892F-C0302919BDA1}"/>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6306628E-EE9C-4F94-B30D-1851BE294FD8}"/>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a16="http://schemas.microsoft.com/office/drawing/2014/main" id="{A68A70C5-E16E-432F-85C9-A3875535B106}"/>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91440148-51F3-4744-9829-4FCDDB4020A6}"/>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20AFEDEC-BA83-4A22-8B63-9143D013C087}"/>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573B86C8-B271-4D05-BEB2-4CA6DC24D34A}"/>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5ABAB6ED-31A7-4314-BEF8-D2899C07B6E2}"/>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9311AC43-C822-4B58-98C2-311E040A2907}"/>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B5C4E563-4B8C-4D67-8C45-5DB9B75B8F9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49A07906-07AB-493D-90D4-83C6B22D72D9}"/>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593F9292-AB1A-490E-A878-7F7F1364ECB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AD87250-E923-4DFF-BD65-CBF505562451}"/>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CBAAD647-39FD-4553-897A-DA5EF52CD6BE}"/>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7A45599D-E9D0-4A36-9B90-6FCC3A1CD2AD}"/>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a16="http://schemas.microsoft.com/office/drawing/2014/main" id="{779E2348-6187-482F-BF4D-123F6A4EE447}"/>
            </a:ext>
          </a:extLst>
        </xdr:cNvPr>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a16="http://schemas.microsoft.com/office/drawing/2014/main" id="{92624484-F243-4CB0-A2E0-9F739A10BEE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a16="http://schemas.microsoft.com/office/drawing/2014/main" id="{D69B111A-57E6-4551-A6A9-F0354069F9E5}"/>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id="{3671CF08-BA02-42AE-B8EE-CE7CEED2E2CA}"/>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a16="http://schemas.microsoft.com/office/drawing/2014/main" id="{D710569A-670A-4FEB-82E9-F74D09AE282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id="{BBA48A39-4C4A-412B-937F-F2B31CC9DF55}"/>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a16="http://schemas.microsoft.com/office/drawing/2014/main" id="{F9D8723B-5210-4C2D-A5C7-9D6933211A37}"/>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a16="http://schemas.microsoft.com/office/drawing/2014/main" id="{9A0D0A6F-0909-4AC9-AC00-92431C91CE22}"/>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a16="http://schemas.microsoft.com/office/drawing/2014/main" id="{CDD86E48-3388-4C53-A897-BDC303899478}"/>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id="{F7F0266C-9BFE-4A63-A959-988F97EEA9C2}"/>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a:extLst>
            <a:ext uri="{FF2B5EF4-FFF2-40B4-BE49-F238E27FC236}">
              <a16:creationId xmlns:a16="http://schemas.microsoft.com/office/drawing/2014/main" id="{1FB5DD9F-C834-4CAE-9223-C2019BCD2A1D}"/>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id="{13A442A9-5EE0-48F4-BB11-901D2727A73C}"/>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a:extLst>
            <a:ext uri="{FF2B5EF4-FFF2-40B4-BE49-F238E27FC236}">
              <a16:creationId xmlns:a16="http://schemas.microsoft.com/office/drawing/2014/main" id="{9B8AC55B-2809-4E43-A676-663AE7BC1577}"/>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a:extLst>
            <a:ext uri="{FF2B5EF4-FFF2-40B4-BE49-F238E27FC236}">
              <a16:creationId xmlns:a16="http://schemas.microsoft.com/office/drawing/2014/main" id="{EB47B10A-B881-4048-BBD1-21257C0255AD}"/>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131445</xdr:rowOff>
    </xdr:from>
    <xdr:to>
      <xdr:col>24</xdr:col>
      <xdr:colOff>62865</xdr:colOff>
      <xdr:row>42</xdr:row>
      <xdr:rowOff>95250</xdr:rowOff>
    </xdr:to>
    <xdr:cxnSp macro="">
      <xdr:nvCxnSpPr>
        <xdr:cNvPr id="56" name="直線コネクタ 55">
          <a:extLst>
            <a:ext uri="{FF2B5EF4-FFF2-40B4-BE49-F238E27FC236}">
              <a16:creationId xmlns:a16="http://schemas.microsoft.com/office/drawing/2014/main" id="{12BB3E48-0F6E-4994-A000-D25751F24C91}"/>
            </a:ext>
          </a:extLst>
        </xdr:cNvPr>
        <xdr:cNvCxnSpPr/>
      </xdr:nvCxnSpPr>
      <xdr:spPr>
        <a:xfrm flipV="1">
          <a:off x="4634865" y="5789295"/>
          <a:ext cx="0" cy="1506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99077</xdr:rowOff>
    </xdr:from>
    <xdr:ext cx="405111" cy="259045"/>
    <xdr:sp macro="" textlink="">
      <xdr:nvSpPr>
        <xdr:cNvPr id="57" name="【道路】&#10;有形固定資産減価償却率最小値テキスト">
          <a:extLst>
            <a:ext uri="{FF2B5EF4-FFF2-40B4-BE49-F238E27FC236}">
              <a16:creationId xmlns:a16="http://schemas.microsoft.com/office/drawing/2014/main" id="{F5DA711D-FCDF-4CF7-B22A-4163120EF149}"/>
            </a:ext>
          </a:extLst>
        </xdr:cNvPr>
        <xdr:cNvSpPr txBox="1"/>
      </xdr:nvSpPr>
      <xdr:spPr>
        <a:xfrm>
          <a:off x="4673600" y="729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95250</xdr:rowOff>
    </xdr:from>
    <xdr:to>
      <xdr:col>24</xdr:col>
      <xdr:colOff>152400</xdr:colOff>
      <xdr:row>42</xdr:row>
      <xdr:rowOff>95250</xdr:rowOff>
    </xdr:to>
    <xdr:cxnSp macro="">
      <xdr:nvCxnSpPr>
        <xdr:cNvPr id="58" name="直線コネクタ 57">
          <a:extLst>
            <a:ext uri="{FF2B5EF4-FFF2-40B4-BE49-F238E27FC236}">
              <a16:creationId xmlns:a16="http://schemas.microsoft.com/office/drawing/2014/main" id="{0EA23271-4FC3-4FFA-A2E3-03B8B8E0DCA1}"/>
            </a:ext>
          </a:extLst>
        </xdr:cNvPr>
        <xdr:cNvCxnSpPr/>
      </xdr:nvCxnSpPr>
      <xdr:spPr>
        <a:xfrm>
          <a:off x="4546600" y="7296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78122</xdr:rowOff>
    </xdr:from>
    <xdr:ext cx="405111" cy="259045"/>
    <xdr:sp macro="" textlink="">
      <xdr:nvSpPr>
        <xdr:cNvPr id="59" name="【道路】&#10;有形固定資産減価償却率最大値テキスト">
          <a:extLst>
            <a:ext uri="{FF2B5EF4-FFF2-40B4-BE49-F238E27FC236}">
              <a16:creationId xmlns:a16="http://schemas.microsoft.com/office/drawing/2014/main" id="{6ACC1B43-5C65-462D-9D9A-5206FA4D70AE}"/>
            </a:ext>
          </a:extLst>
        </xdr:cNvPr>
        <xdr:cNvSpPr txBox="1"/>
      </xdr:nvSpPr>
      <xdr:spPr>
        <a:xfrm>
          <a:off x="4673600" y="5564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131445</xdr:rowOff>
    </xdr:from>
    <xdr:to>
      <xdr:col>24</xdr:col>
      <xdr:colOff>152400</xdr:colOff>
      <xdr:row>33</xdr:row>
      <xdr:rowOff>131445</xdr:rowOff>
    </xdr:to>
    <xdr:cxnSp macro="">
      <xdr:nvCxnSpPr>
        <xdr:cNvPr id="60" name="直線コネクタ 59">
          <a:extLst>
            <a:ext uri="{FF2B5EF4-FFF2-40B4-BE49-F238E27FC236}">
              <a16:creationId xmlns:a16="http://schemas.microsoft.com/office/drawing/2014/main" id="{E7FD9702-054E-4ABB-85D3-C8860CDC8E9F}"/>
            </a:ext>
          </a:extLst>
        </xdr:cNvPr>
        <xdr:cNvCxnSpPr/>
      </xdr:nvCxnSpPr>
      <xdr:spPr>
        <a:xfrm>
          <a:off x="4546600" y="5789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70502</xdr:rowOff>
    </xdr:from>
    <xdr:ext cx="405111" cy="259045"/>
    <xdr:sp macro="" textlink="">
      <xdr:nvSpPr>
        <xdr:cNvPr id="61" name="【道路】&#10;有形固定資産減価償却率平均値テキスト">
          <a:extLst>
            <a:ext uri="{FF2B5EF4-FFF2-40B4-BE49-F238E27FC236}">
              <a16:creationId xmlns:a16="http://schemas.microsoft.com/office/drawing/2014/main" id="{A310F0A8-146A-43A1-A8BC-7C1FF63EEC80}"/>
            </a:ext>
          </a:extLst>
        </xdr:cNvPr>
        <xdr:cNvSpPr txBox="1"/>
      </xdr:nvSpPr>
      <xdr:spPr>
        <a:xfrm>
          <a:off x="4673600" y="64141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92075</xdr:rowOff>
    </xdr:from>
    <xdr:to>
      <xdr:col>24</xdr:col>
      <xdr:colOff>114300</xdr:colOff>
      <xdr:row>38</xdr:row>
      <xdr:rowOff>22225</xdr:rowOff>
    </xdr:to>
    <xdr:sp macro="" textlink="">
      <xdr:nvSpPr>
        <xdr:cNvPr id="62" name="フローチャート: 判断 61">
          <a:extLst>
            <a:ext uri="{FF2B5EF4-FFF2-40B4-BE49-F238E27FC236}">
              <a16:creationId xmlns:a16="http://schemas.microsoft.com/office/drawing/2014/main" id="{CDBD28AF-FD34-437C-8BF1-00E0FEE58792}"/>
            </a:ext>
          </a:extLst>
        </xdr:cNvPr>
        <xdr:cNvSpPr/>
      </xdr:nvSpPr>
      <xdr:spPr>
        <a:xfrm>
          <a:off x="4584700" y="643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99695</xdr:rowOff>
    </xdr:from>
    <xdr:to>
      <xdr:col>20</xdr:col>
      <xdr:colOff>38100</xdr:colOff>
      <xdr:row>38</xdr:row>
      <xdr:rowOff>29845</xdr:rowOff>
    </xdr:to>
    <xdr:sp macro="" textlink="">
      <xdr:nvSpPr>
        <xdr:cNvPr id="63" name="フローチャート: 判断 62">
          <a:extLst>
            <a:ext uri="{FF2B5EF4-FFF2-40B4-BE49-F238E27FC236}">
              <a16:creationId xmlns:a16="http://schemas.microsoft.com/office/drawing/2014/main" id="{F5806F87-05EE-4E5F-BDA5-FC9390CBB419}"/>
            </a:ext>
          </a:extLst>
        </xdr:cNvPr>
        <xdr:cNvSpPr/>
      </xdr:nvSpPr>
      <xdr:spPr>
        <a:xfrm>
          <a:off x="3746500" y="644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107315</xdr:rowOff>
    </xdr:from>
    <xdr:to>
      <xdr:col>15</xdr:col>
      <xdr:colOff>101600</xdr:colOff>
      <xdr:row>39</xdr:row>
      <xdr:rowOff>37465</xdr:rowOff>
    </xdr:to>
    <xdr:sp macro="" textlink="">
      <xdr:nvSpPr>
        <xdr:cNvPr id="64" name="フローチャート: 判断 63">
          <a:extLst>
            <a:ext uri="{FF2B5EF4-FFF2-40B4-BE49-F238E27FC236}">
              <a16:creationId xmlns:a16="http://schemas.microsoft.com/office/drawing/2014/main" id="{0EADD64C-F549-4709-B85B-DDE557D0F4A0}"/>
            </a:ext>
          </a:extLst>
        </xdr:cNvPr>
        <xdr:cNvSpPr/>
      </xdr:nvSpPr>
      <xdr:spPr>
        <a:xfrm>
          <a:off x="2857500" y="662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a:extLst>
            <a:ext uri="{FF2B5EF4-FFF2-40B4-BE49-F238E27FC236}">
              <a16:creationId xmlns:a16="http://schemas.microsoft.com/office/drawing/2014/main" id="{F8DEA92D-9102-4B05-84BB-8203209B90F9}"/>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EE0072D9-6A93-4483-8BE9-9AFCBF7EF1B1}"/>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BB7D2AED-8531-4889-809F-48CFA6B96A08}"/>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32DDF28E-B90A-47C0-BEC3-8EEF130E7CA9}"/>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FCBC375-161C-40D3-A568-053C28B7D7B5}"/>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80645</xdr:rowOff>
    </xdr:from>
    <xdr:to>
      <xdr:col>24</xdr:col>
      <xdr:colOff>114300</xdr:colOff>
      <xdr:row>34</xdr:row>
      <xdr:rowOff>10795</xdr:rowOff>
    </xdr:to>
    <xdr:sp macro="" textlink="">
      <xdr:nvSpPr>
        <xdr:cNvPr id="70" name="楕円 69">
          <a:extLst>
            <a:ext uri="{FF2B5EF4-FFF2-40B4-BE49-F238E27FC236}">
              <a16:creationId xmlns:a16="http://schemas.microsoft.com/office/drawing/2014/main" id="{02F0AF8F-3792-4E40-A99D-35A3D1085C4D}"/>
            </a:ext>
          </a:extLst>
        </xdr:cNvPr>
        <xdr:cNvSpPr/>
      </xdr:nvSpPr>
      <xdr:spPr>
        <a:xfrm>
          <a:off x="4584700" y="5738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33672</xdr:rowOff>
    </xdr:from>
    <xdr:ext cx="405111" cy="259045"/>
    <xdr:sp macro="" textlink="">
      <xdr:nvSpPr>
        <xdr:cNvPr id="71" name="【道路】&#10;有形固定資産減価償却率該当値テキスト">
          <a:extLst>
            <a:ext uri="{FF2B5EF4-FFF2-40B4-BE49-F238E27FC236}">
              <a16:creationId xmlns:a16="http://schemas.microsoft.com/office/drawing/2014/main" id="{FBCB4213-84F0-4C16-AE9D-1DCCE2CC33C4}"/>
            </a:ext>
          </a:extLst>
        </xdr:cNvPr>
        <xdr:cNvSpPr txBox="1"/>
      </xdr:nvSpPr>
      <xdr:spPr>
        <a:xfrm>
          <a:off x="4673600" y="5691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80645</xdr:rowOff>
    </xdr:from>
    <xdr:to>
      <xdr:col>20</xdr:col>
      <xdr:colOff>38100</xdr:colOff>
      <xdr:row>34</xdr:row>
      <xdr:rowOff>10795</xdr:rowOff>
    </xdr:to>
    <xdr:sp macro="" textlink="">
      <xdr:nvSpPr>
        <xdr:cNvPr id="72" name="楕円 71">
          <a:extLst>
            <a:ext uri="{FF2B5EF4-FFF2-40B4-BE49-F238E27FC236}">
              <a16:creationId xmlns:a16="http://schemas.microsoft.com/office/drawing/2014/main" id="{F04564BF-F0B1-4472-B9BA-41293E09F9EF}"/>
            </a:ext>
          </a:extLst>
        </xdr:cNvPr>
        <xdr:cNvSpPr/>
      </xdr:nvSpPr>
      <xdr:spPr>
        <a:xfrm>
          <a:off x="3746500" y="5738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33</xdr:row>
      <xdr:rowOff>131445</xdr:rowOff>
    </xdr:from>
    <xdr:to>
      <xdr:col>24</xdr:col>
      <xdr:colOff>63500</xdr:colOff>
      <xdr:row>33</xdr:row>
      <xdr:rowOff>131445</xdr:rowOff>
    </xdr:to>
    <xdr:cxnSp macro="">
      <xdr:nvCxnSpPr>
        <xdr:cNvPr id="73" name="直線コネクタ 72">
          <a:extLst>
            <a:ext uri="{FF2B5EF4-FFF2-40B4-BE49-F238E27FC236}">
              <a16:creationId xmlns:a16="http://schemas.microsoft.com/office/drawing/2014/main" id="{93323AF2-70C6-4239-AD95-0A1374D3E317}"/>
            </a:ext>
          </a:extLst>
        </xdr:cNvPr>
        <xdr:cNvCxnSpPr/>
      </xdr:nvCxnSpPr>
      <xdr:spPr>
        <a:xfrm>
          <a:off x="3797300" y="578929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20972</xdr:rowOff>
    </xdr:from>
    <xdr:ext cx="405111" cy="259045"/>
    <xdr:sp macro="" textlink="">
      <xdr:nvSpPr>
        <xdr:cNvPr id="74" name="n_1aveValue【道路】&#10;有形固定資産減価償却率">
          <a:extLst>
            <a:ext uri="{FF2B5EF4-FFF2-40B4-BE49-F238E27FC236}">
              <a16:creationId xmlns:a16="http://schemas.microsoft.com/office/drawing/2014/main" id="{5E2CE44F-532A-4DE7-BBB9-871E1003E2D8}"/>
            </a:ext>
          </a:extLst>
        </xdr:cNvPr>
        <xdr:cNvSpPr txBox="1"/>
      </xdr:nvSpPr>
      <xdr:spPr>
        <a:xfrm>
          <a:off x="3582044" y="653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53992</xdr:rowOff>
    </xdr:from>
    <xdr:ext cx="405111" cy="259045"/>
    <xdr:sp macro="" textlink="">
      <xdr:nvSpPr>
        <xdr:cNvPr id="75" name="n_2aveValue【道路】&#10;有形固定資産減価償却率">
          <a:extLst>
            <a:ext uri="{FF2B5EF4-FFF2-40B4-BE49-F238E27FC236}">
              <a16:creationId xmlns:a16="http://schemas.microsoft.com/office/drawing/2014/main" id="{1B62F795-0B0F-4621-91BE-A54298F8EC7C}"/>
            </a:ext>
          </a:extLst>
        </xdr:cNvPr>
        <xdr:cNvSpPr txBox="1"/>
      </xdr:nvSpPr>
      <xdr:spPr>
        <a:xfrm>
          <a:off x="2705744" y="6397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32</xdr:row>
      <xdr:rowOff>27322</xdr:rowOff>
    </xdr:from>
    <xdr:ext cx="405111" cy="259045"/>
    <xdr:sp macro="" textlink="">
      <xdr:nvSpPr>
        <xdr:cNvPr id="76" name="n_1mainValue【道路】&#10;有形固定資産減価償却率">
          <a:extLst>
            <a:ext uri="{FF2B5EF4-FFF2-40B4-BE49-F238E27FC236}">
              <a16:creationId xmlns:a16="http://schemas.microsoft.com/office/drawing/2014/main" id="{8822ABA6-95C4-478B-9A17-7863C9D6672C}"/>
            </a:ext>
          </a:extLst>
        </xdr:cNvPr>
        <xdr:cNvSpPr txBox="1"/>
      </xdr:nvSpPr>
      <xdr:spPr>
        <a:xfrm>
          <a:off x="3582044" y="5513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a:extLst>
            <a:ext uri="{FF2B5EF4-FFF2-40B4-BE49-F238E27FC236}">
              <a16:creationId xmlns:a16="http://schemas.microsoft.com/office/drawing/2014/main" id="{7133F2E2-E139-4E8E-BD01-7B82780A7E3F}"/>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a:extLst>
            <a:ext uri="{FF2B5EF4-FFF2-40B4-BE49-F238E27FC236}">
              <a16:creationId xmlns:a16="http://schemas.microsoft.com/office/drawing/2014/main" id="{41BE7F87-3656-4283-8C70-9CDA2D1AF43B}"/>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a:extLst>
            <a:ext uri="{FF2B5EF4-FFF2-40B4-BE49-F238E27FC236}">
              <a16:creationId xmlns:a16="http://schemas.microsoft.com/office/drawing/2014/main" id="{E62A4DBD-8A57-4416-B783-9A6F4F61747E}"/>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a:extLst>
            <a:ext uri="{FF2B5EF4-FFF2-40B4-BE49-F238E27FC236}">
              <a16:creationId xmlns:a16="http://schemas.microsoft.com/office/drawing/2014/main" id="{586C60E6-E64A-4FCC-BBB3-9320AD29843B}"/>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a:extLst>
            <a:ext uri="{FF2B5EF4-FFF2-40B4-BE49-F238E27FC236}">
              <a16:creationId xmlns:a16="http://schemas.microsoft.com/office/drawing/2014/main" id="{6A71C93B-DDC7-4F93-905F-342CB60ED4B7}"/>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a:extLst>
            <a:ext uri="{FF2B5EF4-FFF2-40B4-BE49-F238E27FC236}">
              <a16:creationId xmlns:a16="http://schemas.microsoft.com/office/drawing/2014/main" id="{DE8EF46D-D4BC-42EE-8226-31D0B6713D51}"/>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a:extLst>
            <a:ext uri="{FF2B5EF4-FFF2-40B4-BE49-F238E27FC236}">
              <a16:creationId xmlns:a16="http://schemas.microsoft.com/office/drawing/2014/main" id="{A07A01EA-8920-4103-A238-430D12F1C2A5}"/>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a:extLst>
            <a:ext uri="{FF2B5EF4-FFF2-40B4-BE49-F238E27FC236}">
              <a16:creationId xmlns:a16="http://schemas.microsoft.com/office/drawing/2014/main" id="{9C37C14A-38F3-4F0E-AE21-D1C7BFB49D9F}"/>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5" name="テキスト ボックス 84">
          <a:extLst>
            <a:ext uri="{FF2B5EF4-FFF2-40B4-BE49-F238E27FC236}">
              <a16:creationId xmlns:a16="http://schemas.microsoft.com/office/drawing/2014/main" id="{34A2415D-521E-42D9-9896-D608C7E53C18}"/>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a:extLst>
            <a:ext uri="{FF2B5EF4-FFF2-40B4-BE49-F238E27FC236}">
              <a16:creationId xmlns:a16="http://schemas.microsoft.com/office/drawing/2014/main" id="{6B97B687-CE3F-4326-B10A-3D73E3A40E8F}"/>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87" name="テキスト ボックス 86">
          <a:extLst>
            <a:ext uri="{FF2B5EF4-FFF2-40B4-BE49-F238E27FC236}">
              <a16:creationId xmlns:a16="http://schemas.microsoft.com/office/drawing/2014/main" id="{E43F714B-4E8E-4DD0-B6C5-2604A2232BD7}"/>
            </a:ext>
          </a:extLst>
        </xdr:cNvPr>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92528</xdr:rowOff>
    </xdr:from>
    <xdr:to>
      <xdr:col>59</xdr:col>
      <xdr:colOff>50800</xdr:colOff>
      <xdr:row>42</xdr:row>
      <xdr:rowOff>92528</xdr:rowOff>
    </xdr:to>
    <xdr:cxnSp macro="">
      <xdr:nvCxnSpPr>
        <xdr:cNvPr id="88" name="直線コネクタ 87">
          <a:extLst>
            <a:ext uri="{FF2B5EF4-FFF2-40B4-BE49-F238E27FC236}">
              <a16:creationId xmlns:a16="http://schemas.microsoft.com/office/drawing/2014/main" id="{5EAE0C34-0B4E-4CC1-9BD8-71125539541E}"/>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41</xdr:row>
      <xdr:rowOff>121755</xdr:rowOff>
    </xdr:from>
    <xdr:ext cx="531299" cy="259045"/>
    <xdr:sp macro="" textlink="">
      <xdr:nvSpPr>
        <xdr:cNvPr id="89" name="テキスト ボックス 88">
          <a:extLst>
            <a:ext uri="{FF2B5EF4-FFF2-40B4-BE49-F238E27FC236}">
              <a16:creationId xmlns:a16="http://schemas.microsoft.com/office/drawing/2014/main" id="{AC02196F-B7FC-4407-BC07-612D8DE419AC}"/>
            </a:ext>
          </a:extLst>
        </xdr:cNvPr>
        <xdr:cNvSpPr txBox="1"/>
      </xdr:nvSpPr>
      <xdr:spPr>
        <a:xfrm>
          <a:off x="6072701" y="7151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0" name="直線コネクタ 89">
          <a:extLst>
            <a:ext uri="{FF2B5EF4-FFF2-40B4-BE49-F238E27FC236}">
              <a16:creationId xmlns:a16="http://schemas.microsoft.com/office/drawing/2014/main" id="{AA42D82D-8168-4D8B-8E9B-27C13551C7A5}"/>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91" name="テキスト ボックス 90">
          <a:extLst>
            <a:ext uri="{FF2B5EF4-FFF2-40B4-BE49-F238E27FC236}">
              <a16:creationId xmlns:a16="http://schemas.microsoft.com/office/drawing/2014/main" id="{EEE1E727-9D15-4D12-9315-8F0D3F7FB0C4}"/>
            </a:ext>
          </a:extLst>
        </xdr:cNvPr>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2" name="直線コネクタ 91">
          <a:extLst>
            <a:ext uri="{FF2B5EF4-FFF2-40B4-BE49-F238E27FC236}">
              <a16:creationId xmlns:a16="http://schemas.microsoft.com/office/drawing/2014/main" id="{A4FE6CA4-5AFC-42CF-9B10-0B8E9E7F93DC}"/>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93" name="テキスト ボックス 92">
          <a:extLst>
            <a:ext uri="{FF2B5EF4-FFF2-40B4-BE49-F238E27FC236}">
              <a16:creationId xmlns:a16="http://schemas.microsoft.com/office/drawing/2014/main" id="{16685872-0322-4DA4-9216-5E00E337AD57}"/>
            </a:ext>
          </a:extLst>
        </xdr:cNvPr>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4" name="直線コネクタ 93">
          <a:extLst>
            <a:ext uri="{FF2B5EF4-FFF2-40B4-BE49-F238E27FC236}">
              <a16:creationId xmlns:a16="http://schemas.microsoft.com/office/drawing/2014/main" id="{7D1E11E1-898F-4570-BC39-5EA08EEA01C5}"/>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95" name="テキスト ボックス 94">
          <a:extLst>
            <a:ext uri="{FF2B5EF4-FFF2-40B4-BE49-F238E27FC236}">
              <a16:creationId xmlns:a16="http://schemas.microsoft.com/office/drawing/2014/main" id="{9236945E-24D8-4092-A2BA-832151511354}"/>
            </a:ext>
          </a:extLst>
        </xdr:cNvPr>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6" name="直線コネクタ 95">
          <a:extLst>
            <a:ext uri="{FF2B5EF4-FFF2-40B4-BE49-F238E27FC236}">
              <a16:creationId xmlns:a16="http://schemas.microsoft.com/office/drawing/2014/main" id="{02C39F07-CE41-45B9-B820-D6A64F05B0E8}"/>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97" name="テキスト ボックス 96">
          <a:extLst>
            <a:ext uri="{FF2B5EF4-FFF2-40B4-BE49-F238E27FC236}">
              <a16:creationId xmlns:a16="http://schemas.microsoft.com/office/drawing/2014/main" id="{6E496041-4DB3-4684-92BE-68C39D585110}"/>
            </a:ext>
          </a:extLst>
        </xdr:cNvPr>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98" name="直線コネクタ 97">
          <a:extLst>
            <a:ext uri="{FF2B5EF4-FFF2-40B4-BE49-F238E27FC236}">
              <a16:creationId xmlns:a16="http://schemas.microsoft.com/office/drawing/2014/main" id="{824D806B-4C62-418B-AC8E-A6969193B5A2}"/>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99" name="テキスト ボックス 98">
          <a:extLst>
            <a:ext uri="{FF2B5EF4-FFF2-40B4-BE49-F238E27FC236}">
              <a16:creationId xmlns:a16="http://schemas.microsoft.com/office/drawing/2014/main" id="{5AA742DF-B724-4454-866D-8352A318B845}"/>
            </a:ext>
          </a:extLst>
        </xdr:cNvPr>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a:extLst>
            <a:ext uri="{FF2B5EF4-FFF2-40B4-BE49-F238E27FC236}">
              <a16:creationId xmlns:a16="http://schemas.microsoft.com/office/drawing/2014/main" id="{11ADC1D3-10D7-4A84-B253-CB16CD1DE16B}"/>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1" name="テキスト ボックス 100">
          <a:extLst>
            <a:ext uri="{FF2B5EF4-FFF2-40B4-BE49-F238E27FC236}">
              <a16:creationId xmlns:a16="http://schemas.microsoft.com/office/drawing/2014/main" id="{285FD2EE-E638-4DA3-B9F3-BB5CF510DC40}"/>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道路】&#10;一人当たり延長グラフ枠">
          <a:extLst>
            <a:ext uri="{FF2B5EF4-FFF2-40B4-BE49-F238E27FC236}">
              <a16:creationId xmlns:a16="http://schemas.microsoft.com/office/drawing/2014/main" id="{654690AD-C18E-473A-9784-174D0197811B}"/>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82241</xdr:rowOff>
    </xdr:from>
    <xdr:to>
      <xdr:col>54</xdr:col>
      <xdr:colOff>189865</xdr:colOff>
      <xdr:row>42</xdr:row>
      <xdr:rowOff>167150</xdr:rowOff>
    </xdr:to>
    <xdr:cxnSp macro="">
      <xdr:nvCxnSpPr>
        <xdr:cNvPr id="103" name="直線コネクタ 102">
          <a:extLst>
            <a:ext uri="{FF2B5EF4-FFF2-40B4-BE49-F238E27FC236}">
              <a16:creationId xmlns:a16="http://schemas.microsoft.com/office/drawing/2014/main" id="{4A222CF9-27C8-4A7F-9ABB-ED32AED141F2}"/>
            </a:ext>
          </a:extLst>
        </xdr:cNvPr>
        <xdr:cNvCxnSpPr/>
      </xdr:nvCxnSpPr>
      <xdr:spPr>
        <a:xfrm flipV="1">
          <a:off x="10476865" y="5740091"/>
          <a:ext cx="0" cy="1627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170977</xdr:rowOff>
    </xdr:from>
    <xdr:ext cx="469744" cy="259045"/>
    <xdr:sp macro="" textlink="">
      <xdr:nvSpPr>
        <xdr:cNvPr id="104" name="【道路】&#10;一人当たり延長最小値テキスト">
          <a:extLst>
            <a:ext uri="{FF2B5EF4-FFF2-40B4-BE49-F238E27FC236}">
              <a16:creationId xmlns:a16="http://schemas.microsoft.com/office/drawing/2014/main" id="{A41D79BC-F5AA-4AA4-A718-281A1B9EF9D8}"/>
            </a:ext>
          </a:extLst>
        </xdr:cNvPr>
        <xdr:cNvSpPr txBox="1"/>
      </xdr:nvSpPr>
      <xdr:spPr>
        <a:xfrm>
          <a:off x="10515600" y="737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167150</xdr:rowOff>
    </xdr:from>
    <xdr:to>
      <xdr:col>55</xdr:col>
      <xdr:colOff>88900</xdr:colOff>
      <xdr:row>42</xdr:row>
      <xdr:rowOff>167150</xdr:rowOff>
    </xdr:to>
    <xdr:cxnSp macro="">
      <xdr:nvCxnSpPr>
        <xdr:cNvPr id="105" name="直線コネクタ 104">
          <a:extLst>
            <a:ext uri="{FF2B5EF4-FFF2-40B4-BE49-F238E27FC236}">
              <a16:creationId xmlns:a16="http://schemas.microsoft.com/office/drawing/2014/main" id="{D717AD3B-BD5C-47B6-9CBE-413FF9B805B0}"/>
            </a:ext>
          </a:extLst>
        </xdr:cNvPr>
        <xdr:cNvCxnSpPr/>
      </xdr:nvCxnSpPr>
      <xdr:spPr>
        <a:xfrm>
          <a:off x="10388600" y="7368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28918</xdr:rowOff>
    </xdr:from>
    <xdr:ext cx="534377" cy="259045"/>
    <xdr:sp macro="" textlink="">
      <xdr:nvSpPr>
        <xdr:cNvPr id="106" name="【道路】&#10;一人当たり延長最大値テキスト">
          <a:extLst>
            <a:ext uri="{FF2B5EF4-FFF2-40B4-BE49-F238E27FC236}">
              <a16:creationId xmlns:a16="http://schemas.microsoft.com/office/drawing/2014/main" id="{AF5D2FC2-A8BA-416C-90ED-ED4BEB937EDD}"/>
            </a:ext>
          </a:extLst>
        </xdr:cNvPr>
        <xdr:cNvSpPr txBox="1"/>
      </xdr:nvSpPr>
      <xdr:spPr>
        <a:xfrm>
          <a:off x="10515600" y="5515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82241</xdr:rowOff>
    </xdr:from>
    <xdr:to>
      <xdr:col>55</xdr:col>
      <xdr:colOff>88900</xdr:colOff>
      <xdr:row>33</xdr:row>
      <xdr:rowOff>82241</xdr:rowOff>
    </xdr:to>
    <xdr:cxnSp macro="">
      <xdr:nvCxnSpPr>
        <xdr:cNvPr id="107" name="直線コネクタ 106">
          <a:extLst>
            <a:ext uri="{FF2B5EF4-FFF2-40B4-BE49-F238E27FC236}">
              <a16:creationId xmlns:a16="http://schemas.microsoft.com/office/drawing/2014/main" id="{43F4034C-509D-475C-87E4-3F77806DE9B4}"/>
            </a:ext>
          </a:extLst>
        </xdr:cNvPr>
        <xdr:cNvCxnSpPr/>
      </xdr:nvCxnSpPr>
      <xdr:spPr>
        <a:xfrm>
          <a:off x="10388600" y="5740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74856</xdr:rowOff>
    </xdr:from>
    <xdr:ext cx="534377" cy="259045"/>
    <xdr:sp macro="" textlink="">
      <xdr:nvSpPr>
        <xdr:cNvPr id="108" name="【道路】&#10;一人当たり延長平均値テキスト">
          <a:extLst>
            <a:ext uri="{FF2B5EF4-FFF2-40B4-BE49-F238E27FC236}">
              <a16:creationId xmlns:a16="http://schemas.microsoft.com/office/drawing/2014/main" id="{C89B84B9-17C6-436F-B30A-6B0A919F91B9}"/>
            </a:ext>
          </a:extLst>
        </xdr:cNvPr>
        <xdr:cNvSpPr txBox="1"/>
      </xdr:nvSpPr>
      <xdr:spPr>
        <a:xfrm>
          <a:off x="10515600" y="67614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96429</xdr:rowOff>
    </xdr:from>
    <xdr:to>
      <xdr:col>55</xdr:col>
      <xdr:colOff>50800</xdr:colOff>
      <xdr:row>40</xdr:row>
      <xdr:rowOff>26579</xdr:rowOff>
    </xdr:to>
    <xdr:sp macro="" textlink="">
      <xdr:nvSpPr>
        <xdr:cNvPr id="109" name="フローチャート: 判断 108">
          <a:extLst>
            <a:ext uri="{FF2B5EF4-FFF2-40B4-BE49-F238E27FC236}">
              <a16:creationId xmlns:a16="http://schemas.microsoft.com/office/drawing/2014/main" id="{23988207-5D24-4CE1-9A3F-0EF01407B840}"/>
            </a:ext>
          </a:extLst>
        </xdr:cNvPr>
        <xdr:cNvSpPr/>
      </xdr:nvSpPr>
      <xdr:spPr>
        <a:xfrm>
          <a:off x="10426700" y="6782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112072</xdr:rowOff>
    </xdr:from>
    <xdr:to>
      <xdr:col>50</xdr:col>
      <xdr:colOff>165100</xdr:colOff>
      <xdr:row>40</xdr:row>
      <xdr:rowOff>42222</xdr:rowOff>
    </xdr:to>
    <xdr:sp macro="" textlink="">
      <xdr:nvSpPr>
        <xdr:cNvPr id="110" name="フローチャート: 判断 109">
          <a:extLst>
            <a:ext uri="{FF2B5EF4-FFF2-40B4-BE49-F238E27FC236}">
              <a16:creationId xmlns:a16="http://schemas.microsoft.com/office/drawing/2014/main" id="{683134D6-868E-4A0A-9CA4-AAEFFF2E38DD}"/>
            </a:ext>
          </a:extLst>
        </xdr:cNvPr>
        <xdr:cNvSpPr/>
      </xdr:nvSpPr>
      <xdr:spPr>
        <a:xfrm>
          <a:off x="9588500" y="6798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7994</xdr:rowOff>
    </xdr:from>
    <xdr:to>
      <xdr:col>46</xdr:col>
      <xdr:colOff>38100</xdr:colOff>
      <xdr:row>40</xdr:row>
      <xdr:rowOff>109594</xdr:rowOff>
    </xdr:to>
    <xdr:sp macro="" textlink="">
      <xdr:nvSpPr>
        <xdr:cNvPr id="111" name="フローチャート: 判断 110">
          <a:extLst>
            <a:ext uri="{FF2B5EF4-FFF2-40B4-BE49-F238E27FC236}">
              <a16:creationId xmlns:a16="http://schemas.microsoft.com/office/drawing/2014/main" id="{60AB8CF6-4CD9-40DB-A3F0-83909D89B26B}"/>
            </a:ext>
          </a:extLst>
        </xdr:cNvPr>
        <xdr:cNvSpPr/>
      </xdr:nvSpPr>
      <xdr:spPr>
        <a:xfrm>
          <a:off x="8699500" y="6865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2" name="テキスト ボックス 111">
          <a:extLst>
            <a:ext uri="{FF2B5EF4-FFF2-40B4-BE49-F238E27FC236}">
              <a16:creationId xmlns:a16="http://schemas.microsoft.com/office/drawing/2014/main" id="{17354832-7808-4D46-9A60-B3D7BCB05853}"/>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3" name="テキスト ボックス 112">
          <a:extLst>
            <a:ext uri="{FF2B5EF4-FFF2-40B4-BE49-F238E27FC236}">
              <a16:creationId xmlns:a16="http://schemas.microsoft.com/office/drawing/2014/main" id="{6D2A89B7-092F-41B1-BCC9-66B2FFACF25B}"/>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4" name="テキスト ボックス 113">
          <a:extLst>
            <a:ext uri="{FF2B5EF4-FFF2-40B4-BE49-F238E27FC236}">
              <a16:creationId xmlns:a16="http://schemas.microsoft.com/office/drawing/2014/main" id="{D7B82D01-55EB-478A-9C72-B8B1C14303A3}"/>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5" name="テキスト ボックス 114">
          <a:extLst>
            <a:ext uri="{FF2B5EF4-FFF2-40B4-BE49-F238E27FC236}">
              <a16:creationId xmlns:a16="http://schemas.microsoft.com/office/drawing/2014/main" id="{FE9771A3-52BA-43DD-B509-1CE4804645AB}"/>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75434BB5-1A6E-44B3-A043-E0B11685513B}"/>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109688</xdr:rowOff>
    </xdr:from>
    <xdr:to>
      <xdr:col>55</xdr:col>
      <xdr:colOff>50800</xdr:colOff>
      <xdr:row>39</xdr:row>
      <xdr:rowOff>39838</xdr:rowOff>
    </xdr:to>
    <xdr:sp macro="" textlink="">
      <xdr:nvSpPr>
        <xdr:cNvPr id="117" name="楕円 116">
          <a:extLst>
            <a:ext uri="{FF2B5EF4-FFF2-40B4-BE49-F238E27FC236}">
              <a16:creationId xmlns:a16="http://schemas.microsoft.com/office/drawing/2014/main" id="{772CD093-937E-4FE5-A570-6F0493091506}"/>
            </a:ext>
          </a:extLst>
        </xdr:cNvPr>
        <xdr:cNvSpPr/>
      </xdr:nvSpPr>
      <xdr:spPr>
        <a:xfrm>
          <a:off x="10426700" y="6624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132565</xdr:rowOff>
    </xdr:from>
    <xdr:ext cx="534377" cy="259045"/>
    <xdr:sp macro="" textlink="">
      <xdr:nvSpPr>
        <xdr:cNvPr id="118" name="【道路】&#10;一人当たり延長該当値テキスト">
          <a:extLst>
            <a:ext uri="{FF2B5EF4-FFF2-40B4-BE49-F238E27FC236}">
              <a16:creationId xmlns:a16="http://schemas.microsoft.com/office/drawing/2014/main" id="{A7E8227B-0017-4C7C-862D-DCCBCCBCD284}"/>
            </a:ext>
          </a:extLst>
        </xdr:cNvPr>
        <xdr:cNvSpPr txBox="1"/>
      </xdr:nvSpPr>
      <xdr:spPr>
        <a:xfrm>
          <a:off x="10515600" y="6476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125854</xdr:rowOff>
    </xdr:from>
    <xdr:to>
      <xdr:col>50</xdr:col>
      <xdr:colOff>165100</xdr:colOff>
      <xdr:row>39</xdr:row>
      <xdr:rowOff>56004</xdr:rowOff>
    </xdr:to>
    <xdr:sp macro="" textlink="">
      <xdr:nvSpPr>
        <xdr:cNvPr id="119" name="楕円 118">
          <a:extLst>
            <a:ext uri="{FF2B5EF4-FFF2-40B4-BE49-F238E27FC236}">
              <a16:creationId xmlns:a16="http://schemas.microsoft.com/office/drawing/2014/main" id="{99B18AC7-9CBF-43F8-9355-54BDD045BE18}"/>
            </a:ext>
          </a:extLst>
        </xdr:cNvPr>
        <xdr:cNvSpPr/>
      </xdr:nvSpPr>
      <xdr:spPr>
        <a:xfrm>
          <a:off x="9588500" y="6640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160488</xdr:rowOff>
    </xdr:from>
    <xdr:to>
      <xdr:col>55</xdr:col>
      <xdr:colOff>0</xdr:colOff>
      <xdr:row>39</xdr:row>
      <xdr:rowOff>5204</xdr:rowOff>
    </xdr:to>
    <xdr:cxnSp macro="">
      <xdr:nvCxnSpPr>
        <xdr:cNvPr id="120" name="直線コネクタ 119">
          <a:extLst>
            <a:ext uri="{FF2B5EF4-FFF2-40B4-BE49-F238E27FC236}">
              <a16:creationId xmlns:a16="http://schemas.microsoft.com/office/drawing/2014/main" id="{6C87D359-AA8D-463C-8C20-522882DE935A}"/>
            </a:ext>
          </a:extLst>
        </xdr:cNvPr>
        <xdr:cNvCxnSpPr/>
      </xdr:nvCxnSpPr>
      <xdr:spPr>
        <a:xfrm flipV="1">
          <a:off x="9639300" y="6675588"/>
          <a:ext cx="838200" cy="16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33349</xdr:rowOff>
    </xdr:from>
    <xdr:ext cx="534377" cy="259045"/>
    <xdr:sp macro="" textlink="">
      <xdr:nvSpPr>
        <xdr:cNvPr id="121" name="n_1aveValue【道路】&#10;一人当たり延長">
          <a:extLst>
            <a:ext uri="{FF2B5EF4-FFF2-40B4-BE49-F238E27FC236}">
              <a16:creationId xmlns:a16="http://schemas.microsoft.com/office/drawing/2014/main" id="{F078644E-CAE9-40BB-BB12-5EA4B1358B12}"/>
            </a:ext>
          </a:extLst>
        </xdr:cNvPr>
        <xdr:cNvSpPr txBox="1"/>
      </xdr:nvSpPr>
      <xdr:spPr>
        <a:xfrm>
          <a:off x="9359411" y="6891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126121</xdr:rowOff>
    </xdr:from>
    <xdr:ext cx="534377" cy="259045"/>
    <xdr:sp macro="" textlink="">
      <xdr:nvSpPr>
        <xdr:cNvPr id="122" name="n_2aveValue【道路】&#10;一人当たり延長">
          <a:extLst>
            <a:ext uri="{FF2B5EF4-FFF2-40B4-BE49-F238E27FC236}">
              <a16:creationId xmlns:a16="http://schemas.microsoft.com/office/drawing/2014/main" id="{2454C6D6-F1DB-450B-B229-5A89565C7620}"/>
            </a:ext>
          </a:extLst>
        </xdr:cNvPr>
        <xdr:cNvSpPr txBox="1"/>
      </xdr:nvSpPr>
      <xdr:spPr>
        <a:xfrm>
          <a:off x="8483111" y="6641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37</xdr:row>
      <xdr:rowOff>72531</xdr:rowOff>
    </xdr:from>
    <xdr:ext cx="534377" cy="259045"/>
    <xdr:sp macro="" textlink="">
      <xdr:nvSpPr>
        <xdr:cNvPr id="123" name="n_1mainValue【道路】&#10;一人当たり延長">
          <a:extLst>
            <a:ext uri="{FF2B5EF4-FFF2-40B4-BE49-F238E27FC236}">
              <a16:creationId xmlns:a16="http://schemas.microsoft.com/office/drawing/2014/main" id="{AC361330-8CE1-48B3-8F3F-CD0F5C7AE982}"/>
            </a:ext>
          </a:extLst>
        </xdr:cNvPr>
        <xdr:cNvSpPr txBox="1"/>
      </xdr:nvSpPr>
      <xdr:spPr>
        <a:xfrm>
          <a:off x="9359411" y="6416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4" name="正方形/長方形 123">
          <a:extLst>
            <a:ext uri="{FF2B5EF4-FFF2-40B4-BE49-F238E27FC236}">
              <a16:creationId xmlns:a16="http://schemas.microsoft.com/office/drawing/2014/main" id="{96EA7BC3-E051-402F-8C70-F3444F98D55E}"/>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5" name="正方形/長方形 124">
          <a:extLst>
            <a:ext uri="{FF2B5EF4-FFF2-40B4-BE49-F238E27FC236}">
              <a16:creationId xmlns:a16="http://schemas.microsoft.com/office/drawing/2014/main" id="{CB7B94CF-8982-4637-9AC5-6EC450B6C8FB}"/>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6" name="正方形/長方形 125">
          <a:extLst>
            <a:ext uri="{FF2B5EF4-FFF2-40B4-BE49-F238E27FC236}">
              <a16:creationId xmlns:a16="http://schemas.microsoft.com/office/drawing/2014/main" id="{F5D5F677-A06F-429C-BD1E-3566FB6A0BE4}"/>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7" name="正方形/長方形 126">
          <a:extLst>
            <a:ext uri="{FF2B5EF4-FFF2-40B4-BE49-F238E27FC236}">
              <a16:creationId xmlns:a16="http://schemas.microsoft.com/office/drawing/2014/main" id="{267E5482-8F56-4F21-819F-5676901278B9}"/>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8" name="正方形/長方形 127">
          <a:extLst>
            <a:ext uri="{FF2B5EF4-FFF2-40B4-BE49-F238E27FC236}">
              <a16:creationId xmlns:a16="http://schemas.microsoft.com/office/drawing/2014/main" id="{2D2C1362-8F43-44B7-96AF-00291471A8E4}"/>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9" name="正方形/長方形 128">
          <a:extLst>
            <a:ext uri="{FF2B5EF4-FFF2-40B4-BE49-F238E27FC236}">
              <a16:creationId xmlns:a16="http://schemas.microsoft.com/office/drawing/2014/main" id="{6E1C6B1D-0EE0-48FE-B5FF-9E6ED4521FCD}"/>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0" name="正方形/長方形 129">
          <a:extLst>
            <a:ext uri="{FF2B5EF4-FFF2-40B4-BE49-F238E27FC236}">
              <a16:creationId xmlns:a16="http://schemas.microsoft.com/office/drawing/2014/main" id="{37D8FE1A-60F1-4D61-9B33-CAC75B2F798B}"/>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1" name="正方形/長方形 130">
          <a:extLst>
            <a:ext uri="{FF2B5EF4-FFF2-40B4-BE49-F238E27FC236}">
              <a16:creationId xmlns:a16="http://schemas.microsoft.com/office/drawing/2014/main" id="{409D0AA9-2011-43E9-8272-15BE09FA5971}"/>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2" name="テキスト ボックス 131">
          <a:extLst>
            <a:ext uri="{FF2B5EF4-FFF2-40B4-BE49-F238E27FC236}">
              <a16:creationId xmlns:a16="http://schemas.microsoft.com/office/drawing/2014/main" id="{751F9EDF-E270-45AF-B997-367B428AD9A3}"/>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3" name="直線コネクタ 132">
          <a:extLst>
            <a:ext uri="{FF2B5EF4-FFF2-40B4-BE49-F238E27FC236}">
              <a16:creationId xmlns:a16="http://schemas.microsoft.com/office/drawing/2014/main" id="{63DED374-5B3D-445E-B6AB-C29FD0F33FE7}"/>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34" name="直線コネクタ 133">
          <a:extLst>
            <a:ext uri="{FF2B5EF4-FFF2-40B4-BE49-F238E27FC236}">
              <a16:creationId xmlns:a16="http://schemas.microsoft.com/office/drawing/2014/main" id="{3F0F458B-5F70-40E9-AB32-AE698BD3A7D3}"/>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35" name="テキスト ボックス 134">
          <a:extLst>
            <a:ext uri="{FF2B5EF4-FFF2-40B4-BE49-F238E27FC236}">
              <a16:creationId xmlns:a16="http://schemas.microsoft.com/office/drawing/2014/main" id="{E1B875AF-6B01-4043-B6A8-4BF7588962D9}"/>
            </a:ext>
          </a:extLst>
        </xdr:cNvPr>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6" name="直線コネクタ 135">
          <a:extLst>
            <a:ext uri="{FF2B5EF4-FFF2-40B4-BE49-F238E27FC236}">
              <a16:creationId xmlns:a16="http://schemas.microsoft.com/office/drawing/2014/main" id="{EEC341F4-BF07-4CEE-A38A-8EE89C29D619}"/>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7" name="テキスト ボックス 136">
          <a:extLst>
            <a:ext uri="{FF2B5EF4-FFF2-40B4-BE49-F238E27FC236}">
              <a16:creationId xmlns:a16="http://schemas.microsoft.com/office/drawing/2014/main" id="{E606640F-575D-4F14-A29E-5A54A74F32DD}"/>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8" name="直線コネクタ 137">
          <a:extLst>
            <a:ext uri="{FF2B5EF4-FFF2-40B4-BE49-F238E27FC236}">
              <a16:creationId xmlns:a16="http://schemas.microsoft.com/office/drawing/2014/main" id="{F87B8C1D-ABC7-4694-A174-DE5C34599878}"/>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9" name="テキスト ボックス 138">
          <a:extLst>
            <a:ext uri="{FF2B5EF4-FFF2-40B4-BE49-F238E27FC236}">
              <a16:creationId xmlns:a16="http://schemas.microsoft.com/office/drawing/2014/main" id="{F1F7CAF3-6C5C-4537-8225-F14CAA6E15A1}"/>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0" name="直線コネクタ 139">
          <a:extLst>
            <a:ext uri="{FF2B5EF4-FFF2-40B4-BE49-F238E27FC236}">
              <a16:creationId xmlns:a16="http://schemas.microsoft.com/office/drawing/2014/main" id="{3E9533DD-132A-4D41-901C-A2A928432CAC}"/>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1" name="テキスト ボックス 140">
          <a:extLst>
            <a:ext uri="{FF2B5EF4-FFF2-40B4-BE49-F238E27FC236}">
              <a16:creationId xmlns:a16="http://schemas.microsoft.com/office/drawing/2014/main" id="{8746EFFD-4610-477D-B3D1-9F3F8AB083B2}"/>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2" name="直線コネクタ 141">
          <a:extLst>
            <a:ext uri="{FF2B5EF4-FFF2-40B4-BE49-F238E27FC236}">
              <a16:creationId xmlns:a16="http://schemas.microsoft.com/office/drawing/2014/main" id="{DC5E4660-DD50-4327-B4F5-6BA73E9446E8}"/>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43" name="テキスト ボックス 142">
          <a:extLst>
            <a:ext uri="{FF2B5EF4-FFF2-40B4-BE49-F238E27FC236}">
              <a16:creationId xmlns:a16="http://schemas.microsoft.com/office/drawing/2014/main" id="{06D230C4-7F38-412B-8275-1619133AB528}"/>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4" name="直線コネクタ 143">
          <a:extLst>
            <a:ext uri="{FF2B5EF4-FFF2-40B4-BE49-F238E27FC236}">
              <a16:creationId xmlns:a16="http://schemas.microsoft.com/office/drawing/2014/main" id="{03E1E231-AFB9-4C5A-A96A-3027DB853683}"/>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5" name="テキスト ボックス 144">
          <a:extLst>
            <a:ext uri="{FF2B5EF4-FFF2-40B4-BE49-F238E27FC236}">
              <a16:creationId xmlns:a16="http://schemas.microsoft.com/office/drawing/2014/main" id="{5F2D0E63-8A6A-4C08-87DA-686DB31CEFEF}"/>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6" name="【橋りょう・トンネル】&#10;有形固定資産減価償却率グラフ枠">
          <a:extLst>
            <a:ext uri="{FF2B5EF4-FFF2-40B4-BE49-F238E27FC236}">
              <a16:creationId xmlns:a16="http://schemas.microsoft.com/office/drawing/2014/main" id="{AAD2C0B9-F550-44A9-AEA9-F34887AE723D}"/>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102870</xdr:rowOff>
    </xdr:from>
    <xdr:to>
      <xdr:col>24</xdr:col>
      <xdr:colOff>62865</xdr:colOff>
      <xdr:row>63</xdr:row>
      <xdr:rowOff>156210</xdr:rowOff>
    </xdr:to>
    <xdr:cxnSp macro="">
      <xdr:nvCxnSpPr>
        <xdr:cNvPr id="147" name="直線コネクタ 146">
          <a:extLst>
            <a:ext uri="{FF2B5EF4-FFF2-40B4-BE49-F238E27FC236}">
              <a16:creationId xmlns:a16="http://schemas.microsoft.com/office/drawing/2014/main" id="{E73259C1-E4AE-4540-B52A-8402FDA5481D}"/>
            </a:ext>
          </a:extLst>
        </xdr:cNvPr>
        <xdr:cNvCxnSpPr/>
      </xdr:nvCxnSpPr>
      <xdr:spPr>
        <a:xfrm flipV="1">
          <a:off x="4634865" y="953262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160037</xdr:rowOff>
    </xdr:from>
    <xdr:ext cx="340478" cy="259045"/>
    <xdr:sp macro="" textlink="">
      <xdr:nvSpPr>
        <xdr:cNvPr id="148" name="【橋りょう・トンネル】&#10;有形固定資産減価償却率最小値テキスト">
          <a:extLst>
            <a:ext uri="{FF2B5EF4-FFF2-40B4-BE49-F238E27FC236}">
              <a16:creationId xmlns:a16="http://schemas.microsoft.com/office/drawing/2014/main" id="{603633AC-DB01-4FEC-A7A2-55631CF5FF24}"/>
            </a:ext>
          </a:extLst>
        </xdr:cNvPr>
        <xdr:cNvSpPr txBox="1"/>
      </xdr:nvSpPr>
      <xdr:spPr>
        <a:xfrm>
          <a:off x="4673600" y="109613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156210</xdr:rowOff>
    </xdr:from>
    <xdr:to>
      <xdr:col>24</xdr:col>
      <xdr:colOff>152400</xdr:colOff>
      <xdr:row>63</xdr:row>
      <xdr:rowOff>156210</xdr:rowOff>
    </xdr:to>
    <xdr:cxnSp macro="">
      <xdr:nvCxnSpPr>
        <xdr:cNvPr id="149" name="直線コネクタ 148">
          <a:extLst>
            <a:ext uri="{FF2B5EF4-FFF2-40B4-BE49-F238E27FC236}">
              <a16:creationId xmlns:a16="http://schemas.microsoft.com/office/drawing/2014/main" id="{2831E6FC-85C9-49DD-82D2-DDDA0BFC86B9}"/>
            </a:ext>
          </a:extLst>
        </xdr:cNvPr>
        <xdr:cNvCxnSpPr/>
      </xdr:nvCxnSpPr>
      <xdr:spPr>
        <a:xfrm>
          <a:off x="4546600" y="10957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49547</xdr:rowOff>
    </xdr:from>
    <xdr:ext cx="405111" cy="259045"/>
    <xdr:sp macro="" textlink="">
      <xdr:nvSpPr>
        <xdr:cNvPr id="150" name="【橋りょう・トンネル】&#10;有形固定資産減価償却率最大値テキスト">
          <a:extLst>
            <a:ext uri="{FF2B5EF4-FFF2-40B4-BE49-F238E27FC236}">
              <a16:creationId xmlns:a16="http://schemas.microsoft.com/office/drawing/2014/main" id="{205EA75E-E877-4FD8-8B13-E15A3B241E49}"/>
            </a:ext>
          </a:extLst>
        </xdr:cNvPr>
        <xdr:cNvSpPr txBox="1"/>
      </xdr:nvSpPr>
      <xdr:spPr>
        <a:xfrm>
          <a:off x="4673600" y="930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102870</xdr:rowOff>
    </xdr:from>
    <xdr:to>
      <xdr:col>24</xdr:col>
      <xdr:colOff>152400</xdr:colOff>
      <xdr:row>55</xdr:row>
      <xdr:rowOff>102870</xdr:rowOff>
    </xdr:to>
    <xdr:cxnSp macro="">
      <xdr:nvCxnSpPr>
        <xdr:cNvPr id="151" name="直線コネクタ 150">
          <a:extLst>
            <a:ext uri="{FF2B5EF4-FFF2-40B4-BE49-F238E27FC236}">
              <a16:creationId xmlns:a16="http://schemas.microsoft.com/office/drawing/2014/main" id="{98F475E8-148E-4A34-9412-4C1B22948E3C}"/>
            </a:ext>
          </a:extLst>
        </xdr:cNvPr>
        <xdr:cNvCxnSpPr/>
      </xdr:nvCxnSpPr>
      <xdr:spPr>
        <a:xfrm>
          <a:off x="4546600" y="953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110507</xdr:rowOff>
    </xdr:from>
    <xdr:ext cx="405111" cy="259045"/>
    <xdr:sp macro="" textlink="">
      <xdr:nvSpPr>
        <xdr:cNvPr id="152" name="【橋りょう・トンネル】&#10;有形固定資産減価償却率平均値テキスト">
          <a:extLst>
            <a:ext uri="{FF2B5EF4-FFF2-40B4-BE49-F238E27FC236}">
              <a16:creationId xmlns:a16="http://schemas.microsoft.com/office/drawing/2014/main" id="{C22174F0-9960-43B5-A23E-6FBFCD96B292}"/>
            </a:ext>
          </a:extLst>
        </xdr:cNvPr>
        <xdr:cNvSpPr txBox="1"/>
      </xdr:nvSpPr>
      <xdr:spPr>
        <a:xfrm>
          <a:off x="4673600" y="9883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132080</xdr:rowOff>
    </xdr:from>
    <xdr:to>
      <xdr:col>24</xdr:col>
      <xdr:colOff>114300</xdr:colOff>
      <xdr:row>58</xdr:row>
      <xdr:rowOff>62230</xdr:rowOff>
    </xdr:to>
    <xdr:sp macro="" textlink="">
      <xdr:nvSpPr>
        <xdr:cNvPr id="153" name="フローチャート: 判断 152">
          <a:extLst>
            <a:ext uri="{FF2B5EF4-FFF2-40B4-BE49-F238E27FC236}">
              <a16:creationId xmlns:a16="http://schemas.microsoft.com/office/drawing/2014/main" id="{6CAA0CF7-E7A7-4E8A-BA1A-E4FBAB4E70E3}"/>
            </a:ext>
          </a:extLst>
        </xdr:cNvPr>
        <xdr:cNvSpPr/>
      </xdr:nvSpPr>
      <xdr:spPr>
        <a:xfrm>
          <a:off x="4584700" y="990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156845</xdr:rowOff>
    </xdr:from>
    <xdr:to>
      <xdr:col>20</xdr:col>
      <xdr:colOff>38100</xdr:colOff>
      <xdr:row>58</xdr:row>
      <xdr:rowOff>86995</xdr:rowOff>
    </xdr:to>
    <xdr:sp macro="" textlink="">
      <xdr:nvSpPr>
        <xdr:cNvPr id="154" name="フローチャート: 判断 153">
          <a:extLst>
            <a:ext uri="{FF2B5EF4-FFF2-40B4-BE49-F238E27FC236}">
              <a16:creationId xmlns:a16="http://schemas.microsoft.com/office/drawing/2014/main" id="{832A17BC-AE95-4F3B-BFE4-4DBD5165D2B2}"/>
            </a:ext>
          </a:extLst>
        </xdr:cNvPr>
        <xdr:cNvSpPr/>
      </xdr:nvSpPr>
      <xdr:spPr>
        <a:xfrm>
          <a:off x="3746500" y="992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25400</xdr:rowOff>
    </xdr:from>
    <xdr:to>
      <xdr:col>15</xdr:col>
      <xdr:colOff>101600</xdr:colOff>
      <xdr:row>58</xdr:row>
      <xdr:rowOff>127000</xdr:rowOff>
    </xdr:to>
    <xdr:sp macro="" textlink="">
      <xdr:nvSpPr>
        <xdr:cNvPr id="155" name="フローチャート: 判断 154">
          <a:extLst>
            <a:ext uri="{FF2B5EF4-FFF2-40B4-BE49-F238E27FC236}">
              <a16:creationId xmlns:a16="http://schemas.microsoft.com/office/drawing/2014/main" id="{297DCAB6-FCC3-48C2-A39C-0EB18A30B3BF}"/>
            </a:ext>
          </a:extLst>
        </xdr:cNvPr>
        <xdr:cNvSpPr/>
      </xdr:nvSpPr>
      <xdr:spPr>
        <a:xfrm>
          <a:off x="28575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6" name="テキスト ボックス 155">
          <a:extLst>
            <a:ext uri="{FF2B5EF4-FFF2-40B4-BE49-F238E27FC236}">
              <a16:creationId xmlns:a16="http://schemas.microsoft.com/office/drawing/2014/main" id="{BA5A8C84-5338-40A0-9902-D1537467422C}"/>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7" name="テキスト ボックス 156">
          <a:extLst>
            <a:ext uri="{FF2B5EF4-FFF2-40B4-BE49-F238E27FC236}">
              <a16:creationId xmlns:a16="http://schemas.microsoft.com/office/drawing/2014/main" id="{B52E522C-BC7E-469B-AD39-FB0741330F2A}"/>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8" name="テキスト ボックス 157">
          <a:extLst>
            <a:ext uri="{FF2B5EF4-FFF2-40B4-BE49-F238E27FC236}">
              <a16:creationId xmlns:a16="http://schemas.microsoft.com/office/drawing/2014/main" id="{12FB21AB-BB8D-41B0-B0FA-294FB40AD97B}"/>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9" name="テキスト ボックス 158">
          <a:extLst>
            <a:ext uri="{FF2B5EF4-FFF2-40B4-BE49-F238E27FC236}">
              <a16:creationId xmlns:a16="http://schemas.microsoft.com/office/drawing/2014/main" id="{FC70B54E-C6EA-4168-A00F-2017E04EFAFC}"/>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0" name="テキスト ボックス 159">
          <a:extLst>
            <a:ext uri="{FF2B5EF4-FFF2-40B4-BE49-F238E27FC236}">
              <a16:creationId xmlns:a16="http://schemas.microsoft.com/office/drawing/2014/main" id="{348F709C-30C3-4C37-A030-336A4C593B81}"/>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48260</xdr:rowOff>
    </xdr:from>
    <xdr:to>
      <xdr:col>24</xdr:col>
      <xdr:colOff>114300</xdr:colOff>
      <xdr:row>57</xdr:row>
      <xdr:rowOff>149860</xdr:rowOff>
    </xdr:to>
    <xdr:sp macro="" textlink="">
      <xdr:nvSpPr>
        <xdr:cNvPr id="161" name="楕円 160">
          <a:extLst>
            <a:ext uri="{FF2B5EF4-FFF2-40B4-BE49-F238E27FC236}">
              <a16:creationId xmlns:a16="http://schemas.microsoft.com/office/drawing/2014/main" id="{442975E9-B7C0-41B5-86A3-BCE5B6337FBE}"/>
            </a:ext>
          </a:extLst>
        </xdr:cNvPr>
        <xdr:cNvSpPr/>
      </xdr:nvSpPr>
      <xdr:spPr>
        <a:xfrm>
          <a:off x="4584700" y="9820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71137</xdr:rowOff>
    </xdr:from>
    <xdr:ext cx="405111" cy="259045"/>
    <xdr:sp macro="" textlink="">
      <xdr:nvSpPr>
        <xdr:cNvPr id="162" name="【橋りょう・トンネル】&#10;有形固定資産減価償却率該当値テキスト">
          <a:extLst>
            <a:ext uri="{FF2B5EF4-FFF2-40B4-BE49-F238E27FC236}">
              <a16:creationId xmlns:a16="http://schemas.microsoft.com/office/drawing/2014/main" id="{573A6B8F-2AD1-4A3C-9BB5-AD5DEFB0BFAB}"/>
            </a:ext>
          </a:extLst>
        </xdr:cNvPr>
        <xdr:cNvSpPr txBox="1"/>
      </xdr:nvSpPr>
      <xdr:spPr>
        <a:xfrm>
          <a:off x="4673600" y="9672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53975</xdr:rowOff>
    </xdr:from>
    <xdr:to>
      <xdr:col>20</xdr:col>
      <xdr:colOff>38100</xdr:colOff>
      <xdr:row>57</xdr:row>
      <xdr:rowOff>155575</xdr:rowOff>
    </xdr:to>
    <xdr:sp macro="" textlink="">
      <xdr:nvSpPr>
        <xdr:cNvPr id="163" name="楕円 162">
          <a:extLst>
            <a:ext uri="{FF2B5EF4-FFF2-40B4-BE49-F238E27FC236}">
              <a16:creationId xmlns:a16="http://schemas.microsoft.com/office/drawing/2014/main" id="{E75322AC-77F3-4DCE-B1A5-2FB512D50CCB}"/>
            </a:ext>
          </a:extLst>
        </xdr:cNvPr>
        <xdr:cNvSpPr/>
      </xdr:nvSpPr>
      <xdr:spPr>
        <a:xfrm>
          <a:off x="3746500" y="9826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99060</xdr:rowOff>
    </xdr:from>
    <xdr:to>
      <xdr:col>24</xdr:col>
      <xdr:colOff>63500</xdr:colOff>
      <xdr:row>57</xdr:row>
      <xdr:rowOff>104775</xdr:rowOff>
    </xdr:to>
    <xdr:cxnSp macro="">
      <xdr:nvCxnSpPr>
        <xdr:cNvPr id="164" name="直線コネクタ 163">
          <a:extLst>
            <a:ext uri="{FF2B5EF4-FFF2-40B4-BE49-F238E27FC236}">
              <a16:creationId xmlns:a16="http://schemas.microsoft.com/office/drawing/2014/main" id="{873B4635-08F2-4E81-9F49-70BA05015928}"/>
            </a:ext>
          </a:extLst>
        </xdr:cNvPr>
        <xdr:cNvCxnSpPr/>
      </xdr:nvCxnSpPr>
      <xdr:spPr>
        <a:xfrm flipV="1">
          <a:off x="3797300" y="9871710"/>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78122</xdr:rowOff>
    </xdr:from>
    <xdr:ext cx="405111" cy="259045"/>
    <xdr:sp macro="" textlink="">
      <xdr:nvSpPr>
        <xdr:cNvPr id="165" name="n_1aveValue【橋りょう・トンネル】&#10;有形固定資産減価償却率">
          <a:extLst>
            <a:ext uri="{FF2B5EF4-FFF2-40B4-BE49-F238E27FC236}">
              <a16:creationId xmlns:a16="http://schemas.microsoft.com/office/drawing/2014/main" id="{4ABE9EA0-F32A-467B-82A2-C63A1BF4019B}"/>
            </a:ext>
          </a:extLst>
        </xdr:cNvPr>
        <xdr:cNvSpPr txBox="1"/>
      </xdr:nvSpPr>
      <xdr:spPr>
        <a:xfrm>
          <a:off x="3582044" y="10022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143527</xdr:rowOff>
    </xdr:from>
    <xdr:ext cx="405111" cy="259045"/>
    <xdr:sp macro="" textlink="">
      <xdr:nvSpPr>
        <xdr:cNvPr id="166" name="n_2aveValue【橋りょう・トンネル】&#10;有形固定資産減価償却率">
          <a:extLst>
            <a:ext uri="{FF2B5EF4-FFF2-40B4-BE49-F238E27FC236}">
              <a16:creationId xmlns:a16="http://schemas.microsoft.com/office/drawing/2014/main" id="{D656DD4B-7F69-4E45-B308-EFEA50BE71B3}"/>
            </a:ext>
          </a:extLst>
        </xdr:cNvPr>
        <xdr:cNvSpPr txBox="1"/>
      </xdr:nvSpPr>
      <xdr:spPr>
        <a:xfrm>
          <a:off x="2705744" y="974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652</xdr:rowOff>
    </xdr:from>
    <xdr:ext cx="405111" cy="259045"/>
    <xdr:sp macro="" textlink="">
      <xdr:nvSpPr>
        <xdr:cNvPr id="167" name="n_1mainValue【橋りょう・トンネル】&#10;有形固定資産減価償却率">
          <a:extLst>
            <a:ext uri="{FF2B5EF4-FFF2-40B4-BE49-F238E27FC236}">
              <a16:creationId xmlns:a16="http://schemas.microsoft.com/office/drawing/2014/main" id="{66D998A3-C180-4F39-AF20-E511541369FF}"/>
            </a:ext>
          </a:extLst>
        </xdr:cNvPr>
        <xdr:cNvSpPr txBox="1"/>
      </xdr:nvSpPr>
      <xdr:spPr>
        <a:xfrm>
          <a:off x="3582044" y="960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8" name="正方形/長方形 167">
          <a:extLst>
            <a:ext uri="{FF2B5EF4-FFF2-40B4-BE49-F238E27FC236}">
              <a16:creationId xmlns:a16="http://schemas.microsoft.com/office/drawing/2014/main" id="{0B15DD87-2ECC-4F6C-951A-05A86D92C41F}"/>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9" name="正方形/長方形 168">
          <a:extLst>
            <a:ext uri="{FF2B5EF4-FFF2-40B4-BE49-F238E27FC236}">
              <a16:creationId xmlns:a16="http://schemas.microsoft.com/office/drawing/2014/main" id="{C3448497-CE66-4167-8684-AB7A9DFF5DF8}"/>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0" name="正方形/長方形 169">
          <a:extLst>
            <a:ext uri="{FF2B5EF4-FFF2-40B4-BE49-F238E27FC236}">
              <a16:creationId xmlns:a16="http://schemas.microsoft.com/office/drawing/2014/main" id="{0200143B-EDF6-46E3-8FF4-A16E64FCE19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1" name="正方形/長方形 170">
          <a:extLst>
            <a:ext uri="{FF2B5EF4-FFF2-40B4-BE49-F238E27FC236}">
              <a16:creationId xmlns:a16="http://schemas.microsoft.com/office/drawing/2014/main" id="{BDBBA272-0FB9-49AD-B023-A5E919AB377E}"/>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2" name="正方形/長方形 171">
          <a:extLst>
            <a:ext uri="{FF2B5EF4-FFF2-40B4-BE49-F238E27FC236}">
              <a16:creationId xmlns:a16="http://schemas.microsoft.com/office/drawing/2014/main" id="{96AA82FB-7553-493B-9B9C-BB2379129991}"/>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3" name="正方形/長方形 172">
          <a:extLst>
            <a:ext uri="{FF2B5EF4-FFF2-40B4-BE49-F238E27FC236}">
              <a16:creationId xmlns:a16="http://schemas.microsoft.com/office/drawing/2014/main" id="{92B6FADD-8DF2-44A4-9708-F92184C2DCEB}"/>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4" name="正方形/長方形 173">
          <a:extLst>
            <a:ext uri="{FF2B5EF4-FFF2-40B4-BE49-F238E27FC236}">
              <a16:creationId xmlns:a16="http://schemas.microsoft.com/office/drawing/2014/main" id="{F24E5BA8-3D4B-4836-9A00-A0DACC769B21}"/>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5" name="正方形/長方形 174">
          <a:extLst>
            <a:ext uri="{FF2B5EF4-FFF2-40B4-BE49-F238E27FC236}">
              <a16:creationId xmlns:a16="http://schemas.microsoft.com/office/drawing/2014/main" id="{66847788-B359-4418-929C-F3E5B18AC799}"/>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6" name="テキスト ボックス 175">
          <a:extLst>
            <a:ext uri="{FF2B5EF4-FFF2-40B4-BE49-F238E27FC236}">
              <a16:creationId xmlns:a16="http://schemas.microsoft.com/office/drawing/2014/main" id="{6D2FB1B6-06BB-4D25-B1F4-58F26785A79A}"/>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7" name="直線コネクタ 176">
          <a:extLst>
            <a:ext uri="{FF2B5EF4-FFF2-40B4-BE49-F238E27FC236}">
              <a16:creationId xmlns:a16="http://schemas.microsoft.com/office/drawing/2014/main" id="{893873E6-4655-454F-A880-15768D4B6421}"/>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78" name="直線コネクタ 177">
          <a:extLst>
            <a:ext uri="{FF2B5EF4-FFF2-40B4-BE49-F238E27FC236}">
              <a16:creationId xmlns:a16="http://schemas.microsoft.com/office/drawing/2014/main" id="{18A6C35A-84CA-41AF-8AFA-FB3CC445B14F}"/>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79" name="テキスト ボックス 178">
          <a:extLst>
            <a:ext uri="{FF2B5EF4-FFF2-40B4-BE49-F238E27FC236}">
              <a16:creationId xmlns:a16="http://schemas.microsoft.com/office/drawing/2014/main" id="{74BC4C54-32F8-45E1-827D-E3339CFA9453}"/>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80" name="直線コネクタ 179">
          <a:extLst>
            <a:ext uri="{FF2B5EF4-FFF2-40B4-BE49-F238E27FC236}">
              <a16:creationId xmlns:a16="http://schemas.microsoft.com/office/drawing/2014/main" id="{FB787F52-CF92-4A0C-A573-08E3D73AC266}"/>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81" name="テキスト ボックス 180">
          <a:extLst>
            <a:ext uri="{FF2B5EF4-FFF2-40B4-BE49-F238E27FC236}">
              <a16:creationId xmlns:a16="http://schemas.microsoft.com/office/drawing/2014/main" id="{A2314E3D-1F3A-4FB6-A2AF-7648BC5433C4}"/>
            </a:ext>
          </a:extLst>
        </xdr:cNvPr>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82" name="直線コネクタ 181">
          <a:extLst>
            <a:ext uri="{FF2B5EF4-FFF2-40B4-BE49-F238E27FC236}">
              <a16:creationId xmlns:a16="http://schemas.microsoft.com/office/drawing/2014/main" id="{47CC1671-56B2-406C-95A0-A1EFCDF62C89}"/>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183" name="テキスト ボックス 182">
          <a:extLst>
            <a:ext uri="{FF2B5EF4-FFF2-40B4-BE49-F238E27FC236}">
              <a16:creationId xmlns:a16="http://schemas.microsoft.com/office/drawing/2014/main" id="{10ED56D7-05CC-4844-A02D-7D4EF6A98B65}"/>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84" name="直線コネクタ 183">
          <a:extLst>
            <a:ext uri="{FF2B5EF4-FFF2-40B4-BE49-F238E27FC236}">
              <a16:creationId xmlns:a16="http://schemas.microsoft.com/office/drawing/2014/main" id="{59CF8CD4-69D0-480D-9A20-696EEAB37169}"/>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185" name="テキスト ボックス 184">
          <a:extLst>
            <a:ext uri="{FF2B5EF4-FFF2-40B4-BE49-F238E27FC236}">
              <a16:creationId xmlns:a16="http://schemas.microsoft.com/office/drawing/2014/main" id="{B521062E-D792-421D-A8AE-AB0DCA9B0E04}"/>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6" name="直線コネクタ 185">
          <a:extLst>
            <a:ext uri="{FF2B5EF4-FFF2-40B4-BE49-F238E27FC236}">
              <a16:creationId xmlns:a16="http://schemas.microsoft.com/office/drawing/2014/main" id="{15B709C0-2EAA-4D64-879E-A2F65094B6F8}"/>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87" name="テキスト ボックス 186">
          <a:extLst>
            <a:ext uri="{FF2B5EF4-FFF2-40B4-BE49-F238E27FC236}">
              <a16:creationId xmlns:a16="http://schemas.microsoft.com/office/drawing/2014/main" id="{DF69987F-A0D0-4BD4-8BA8-542CEFCCCE93}"/>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8" name="【橋りょう・トンネル】&#10;一人当たり有形固定資産（償却資産）額グラフ枠">
          <a:extLst>
            <a:ext uri="{FF2B5EF4-FFF2-40B4-BE49-F238E27FC236}">
              <a16:creationId xmlns:a16="http://schemas.microsoft.com/office/drawing/2014/main" id="{A50D3636-4600-4804-ABC8-1F6C2BE5DC1D}"/>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112097</xdr:rowOff>
    </xdr:from>
    <xdr:to>
      <xdr:col>54</xdr:col>
      <xdr:colOff>189865</xdr:colOff>
      <xdr:row>63</xdr:row>
      <xdr:rowOff>162478</xdr:rowOff>
    </xdr:to>
    <xdr:cxnSp macro="">
      <xdr:nvCxnSpPr>
        <xdr:cNvPr id="189" name="直線コネクタ 188">
          <a:extLst>
            <a:ext uri="{FF2B5EF4-FFF2-40B4-BE49-F238E27FC236}">
              <a16:creationId xmlns:a16="http://schemas.microsoft.com/office/drawing/2014/main" id="{BBA0814E-EE26-4976-8A1A-64DC4735007B}"/>
            </a:ext>
          </a:extLst>
        </xdr:cNvPr>
        <xdr:cNvCxnSpPr/>
      </xdr:nvCxnSpPr>
      <xdr:spPr>
        <a:xfrm flipV="1">
          <a:off x="10476865" y="9541847"/>
          <a:ext cx="0" cy="1421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166305</xdr:rowOff>
    </xdr:from>
    <xdr:ext cx="469744" cy="259045"/>
    <xdr:sp macro="" textlink="">
      <xdr:nvSpPr>
        <xdr:cNvPr id="190" name="【橋りょう・トンネル】&#10;一人当たり有形固定資産（償却資産）額最小値テキスト">
          <a:extLst>
            <a:ext uri="{FF2B5EF4-FFF2-40B4-BE49-F238E27FC236}">
              <a16:creationId xmlns:a16="http://schemas.microsoft.com/office/drawing/2014/main" id="{29F8D618-B332-48BA-8899-0C622BCB8A4E}"/>
            </a:ext>
          </a:extLst>
        </xdr:cNvPr>
        <xdr:cNvSpPr txBox="1"/>
      </xdr:nvSpPr>
      <xdr:spPr>
        <a:xfrm>
          <a:off x="10515600" y="10967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162478</xdr:rowOff>
    </xdr:from>
    <xdr:to>
      <xdr:col>55</xdr:col>
      <xdr:colOff>88900</xdr:colOff>
      <xdr:row>63</xdr:row>
      <xdr:rowOff>162478</xdr:rowOff>
    </xdr:to>
    <xdr:cxnSp macro="">
      <xdr:nvCxnSpPr>
        <xdr:cNvPr id="191" name="直線コネクタ 190">
          <a:extLst>
            <a:ext uri="{FF2B5EF4-FFF2-40B4-BE49-F238E27FC236}">
              <a16:creationId xmlns:a16="http://schemas.microsoft.com/office/drawing/2014/main" id="{10BF3323-B114-477D-A12D-3139E6FAA282}"/>
            </a:ext>
          </a:extLst>
        </xdr:cNvPr>
        <xdr:cNvCxnSpPr/>
      </xdr:nvCxnSpPr>
      <xdr:spPr>
        <a:xfrm>
          <a:off x="10388600" y="10963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58774</xdr:rowOff>
    </xdr:from>
    <xdr:ext cx="690189" cy="259045"/>
    <xdr:sp macro="" textlink="">
      <xdr:nvSpPr>
        <xdr:cNvPr id="192" name="【橋りょう・トンネル】&#10;一人当たり有形固定資産（償却資産）額最大値テキスト">
          <a:extLst>
            <a:ext uri="{FF2B5EF4-FFF2-40B4-BE49-F238E27FC236}">
              <a16:creationId xmlns:a16="http://schemas.microsoft.com/office/drawing/2014/main" id="{4F742338-FFC4-4642-B474-D0F2FD67A2CC}"/>
            </a:ext>
          </a:extLst>
        </xdr:cNvPr>
        <xdr:cNvSpPr txBox="1"/>
      </xdr:nvSpPr>
      <xdr:spPr>
        <a:xfrm>
          <a:off x="10515600" y="93170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1,564,909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112097</xdr:rowOff>
    </xdr:from>
    <xdr:to>
      <xdr:col>55</xdr:col>
      <xdr:colOff>88900</xdr:colOff>
      <xdr:row>55</xdr:row>
      <xdr:rowOff>112097</xdr:rowOff>
    </xdr:to>
    <xdr:cxnSp macro="">
      <xdr:nvCxnSpPr>
        <xdr:cNvPr id="193" name="直線コネクタ 192">
          <a:extLst>
            <a:ext uri="{FF2B5EF4-FFF2-40B4-BE49-F238E27FC236}">
              <a16:creationId xmlns:a16="http://schemas.microsoft.com/office/drawing/2014/main" id="{684B39C8-901D-4318-B2D9-D9D76641A147}"/>
            </a:ext>
          </a:extLst>
        </xdr:cNvPr>
        <xdr:cNvCxnSpPr/>
      </xdr:nvCxnSpPr>
      <xdr:spPr>
        <a:xfrm>
          <a:off x="10388600" y="9541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152846</xdr:rowOff>
    </xdr:from>
    <xdr:ext cx="599010" cy="259045"/>
    <xdr:sp macro="" textlink="">
      <xdr:nvSpPr>
        <xdr:cNvPr id="194" name="【橋りょう・トンネル】&#10;一人当たり有形固定資産（償却資産）額平均値テキスト">
          <a:extLst>
            <a:ext uri="{FF2B5EF4-FFF2-40B4-BE49-F238E27FC236}">
              <a16:creationId xmlns:a16="http://schemas.microsoft.com/office/drawing/2014/main" id="{11F26269-D1E1-48CE-9913-C7762600E99C}"/>
            </a:ext>
          </a:extLst>
        </xdr:cNvPr>
        <xdr:cNvSpPr txBox="1"/>
      </xdr:nvSpPr>
      <xdr:spPr>
        <a:xfrm>
          <a:off x="10515600" y="104398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364,809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129969</xdr:rowOff>
    </xdr:from>
    <xdr:to>
      <xdr:col>55</xdr:col>
      <xdr:colOff>50800</xdr:colOff>
      <xdr:row>62</xdr:row>
      <xdr:rowOff>60119</xdr:rowOff>
    </xdr:to>
    <xdr:sp macro="" textlink="">
      <xdr:nvSpPr>
        <xdr:cNvPr id="195" name="フローチャート: 判断 194">
          <a:extLst>
            <a:ext uri="{FF2B5EF4-FFF2-40B4-BE49-F238E27FC236}">
              <a16:creationId xmlns:a16="http://schemas.microsoft.com/office/drawing/2014/main" id="{51755D21-22F0-4038-BEFE-AAC9C3E33389}"/>
            </a:ext>
          </a:extLst>
        </xdr:cNvPr>
        <xdr:cNvSpPr/>
      </xdr:nvSpPr>
      <xdr:spPr>
        <a:xfrm>
          <a:off x="10426700" y="10588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147317</xdr:rowOff>
    </xdr:from>
    <xdr:to>
      <xdr:col>50</xdr:col>
      <xdr:colOff>165100</xdr:colOff>
      <xdr:row>62</xdr:row>
      <xdr:rowOff>77467</xdr:rowOff>
    </xdr:to>
    <xdr:sp macro="" textlink="">
      <xdr:nvSpPr>
        <xdr:cNvPr id="196" name="フローチャート: 判断 195">
          <a:extLst>
            <a:ext uri="{FF2B5EF4-FFF2-40B4-BE49-F238E27FC236}">
              <a16:creationId xmlns:a16="http://schemas.microsoft.com/office/drawing/2014/main" id="{7626CBCB-2A95-4AEC-A29E-115AF7D2A01E}"/>
            </a:ext>
          </a:extLst>
        </xdr:cNvPr>
        <xdr:cNvSpPr/>
      </xdr:nvSpPr>
      <xdr:spPr>
        <a:xfrm>
          <a:off x="9588500" y="10605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45409</xdr:rowOff>
    </xdr:from>
    <xdr:to>
      <xdr:col>46</xdr:col>
      <xdr:colOff>38100</xdr:colOff>
      <xdr:row>62</xdr:row>
      <xdr:rowOff>147009</xdr:rowOff>
    </xdr:to>
    <xdr:sp macro="" textlink="">
      <xdr:nvSpPr>
        <xdr:cNvPr id="197" name="フローチャート: 判断 196">
          <a:extLst>
            <a:ext uri="{FF2B5EF4-FFF2-40B4-BE49-F238E27FC236}">
              <a16:creationId xmlns:a16="http://schemas.microsoft.com/office/drawing/2014/main" id="{8F65A8CD-9406-4C98-A1DE-8AC9B51E680F}"/>
            </a:ext>
          </a:extLst>
        </xdr:cNvPr>
        <xdr:cNvSpPr/>
      </xdr:nvSpPr>
      <xdr:spPr>
        <a:xfrm>
          <a:off x="8699500" y="1067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8" name="テキスト ボックス 197">
          <a:extLst>
            <a:ext uri="{FF2B5EF4-FFF2-40B4-BE49-F238E27FC236}">
              <a16:creationId xmlns:a16="http://schemas.microsoft.com/office/drawing/2014/main" id="{D1154EC9-6034-4C75-8AA1-9F1A21FD4B7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9" name="テキスト ボックス 198">
          <a:extLst>
            <a:ext uri="{FF2B5EF4-FFF2-40B4-BE49-F238E27FC236}">
              <a16:creationId xmlns:a16="http://schemas.microsoft.com/office/drawing/2014/main" id="{D5851155-7111-42BF-8D39-B24D42839A1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0" name="テキスト ボックス 199">
          <a:extLst>
            <a:ext uri="{FF2B5EF4-FFF2-40B4-BE49-F238E27FC236}">
              <a16:creationId xmlns:a16="http://schemas.microsoft.com/office/drawing/2014/main" id="{E6CD75EC-957E-46B4-813F-6FB493321628}"/>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1" name="テキスト ボックス 200">
          <a:extLst>
            <a:ext uri="{FF2B5EF4-FFF2-40B4-BE49-F238E27FC236}">
              <a16:creationId xmlns:a16="http://schemas.microsoft.com/office/drawing/2014/main" id="{F9062050-42E5-442F-B42E-754295657DD9}"/>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2" name="テキスト ボックス 201">
          <a:extLst>
            <a:ext uri="{FF2B5EF4-FFF2-40B4-BE49-F238E27FC236}">
              <a16:creationId xmlns:a16="http://schemas.microsoft.com/office/drawing/2014/main" id="{679016F4-225C-40AB-9935-C2F82984962F}"/>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148633</xdr:rowOff>
    </xdr:from>
    <xdr:to>
      <xdr:col>55</xdr:col>
      <xdr:colOff>50800</xdr:colOff>
      <xdr:row>62</xdr:row>
      <xdr:rowOff>78783</xdr:rowOff>
    </xdr:to>
    <xdr:sp macro="" textlink="">
      <xdr:nvSpPr>
        <xdr:cNvPr id="203" name="楕円 202">
          <a:extLst>
            <a:ext uri="{FF2B5EF4-FFF2-40B4-BE49-F238E27FC236}">
              <a16:creationId xmlns:a16="http://schemas.microsoft.com/office/drawing/2014/main" id="{4D5487C3-5520-4D84-B123-D3943B3D30E3}"/>
            </a:ext>
          </a:extLst>
        </xdr:cNvPr>
        <xdr:cNvSpPr/>
      </xdr:nvSpPr>
      <xdr:spPr>
        <a:xfrm>
          <a:off x="10426700" y="10607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127060</xdr:rowOff>
    </xdr:from>
    <xdr:ext cx="599010" cy="259045"/>
    <xdr:sp macro="" textlink="">
      <xdr:nvSpPr>
        <xdr:cNvPr id="204" name="【橋りょう・トンネル】&#10;一人当たり有形固定資産（償却資産）額該当値テキスト">
          <a:extLst>
            <a:ext uri="{FF2B5EF4-FFF2-40B4-BE49-F238E27FC236}">
              <a16:creationId xmlns:a16="http://schemas.microsoft.com/office/drawing/2014/main" id="{0FA3F4BB-D4A2-46C0-9A07-EA975F2D3BDA}"/>
            </a:ext>
          </a:extLst>
        </xdr:cNvPr>
        <xdr:cNvSpPr txBox="1"/>
      </xdr:nvSpPr>
      <xdr:spPr>
        <a:xfrm>
          <a:off x="10515600" y="10585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344,398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159257</xdr:rowOff>
    </xdr:from>
    <xdr:to>
      <xdr:col>50</xdr:col>
      <xdr:colOff>165100</xdr:colOff>
      <xdr:row>62</xdr:row>
      <xdr:rowOff>89407</xdr:rowOff>
    </xdr:to>
    <xdr:sp macro="" textlink="">
      <xdr:nvSpPr>
        <xdr:cNvPr id="205" name="楕円 204">
          <a:extLst>
            <a:ext uri="{FF2B5EF4-FFF2-40B4-BE49-F238E27FC236}">
              <a16:creationId xmlns:a16="http://schemas.microsoft.com/office/drawing/2014/main" id="{02EDDB7F-B3A5-4D51-BF41-758BB007D14E}"/>
            </a:ext>
          </a:extLst>
        </xdr:cNvPr>
        <xdr:cNvSpPr/>
      </xdr:nvSpPr>
      <xdr:spPr>
        <a:xfrm>
          <a:off x="9588500" y="10617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27983</xdr:rowOff>
    </xdr:from>
    <xdr:to>
      <xdr:col>55</xdr:col>
      <xdr:colOff>0</xdr:colOff>
      <xdr:row>62</xdr:row>
      <xdr:rowOff>38607</xdr:rowOff>
    </xdr:to>
    <xdr:cxnSp macro="">
      <xdr:nvCxnSpPr>
        <xdr:cNvPr id="206" name="直線コネクタ 205">
          <a:extLst>
            <a:ext uri="{FF2B5EF4-FFF2-40B4-BE49-F238E27FC236}">
              <a16:creationId xmlns:a16="http://schemas.microsoft.com/office/drawing/2014/main" id="{BDC1826A-65DD-4199-909F-E2143D8C1B6B}"/>
            </a:ext>
          </a:extLst>
        </xdr:cNvPr>
        <xdr:cNvCxnSpPr/>
      </xdr:nvCxnSpPr>
      <xdr:spPr>
        <a:xfrm flipV="1">
          <a:off x="9639300" y="10657883"/>
          <a:ext cx="838200" cy="10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93994</xdr:rowOff>
    </xdr:from>
    <xdr:ext cx="599010" cy="259045"/>
    <xdr:sp macro="" textlink="">
      <xdr:nvSpPr>
        <xdr:cNvPr id="207" name="n_1aveValue【橋りょう・トンネル】&#10;一人当たり有形固定資産（償却資産）額">
          <a:extLst>
            <a:ext uri="{FF2B5EF4-FFF2-40B4-BE49-F238E27FC236}">
              <a16:creationId xmlns:a16="http://schemas.microsoft.com/office/drawing/2014/main" id="{0D447D40-8EFF-4A11-A5B7-BF4C69ADFAF7}"/>
            </a:ext>
          </a:extLst>
        </xdr:cNvPr>
        <xdr:cNvSpPr txBox="1"/>
      </xdr:nvSpPr>
      <xdr:spPr>
        <a:xfrm>
          <a:off x="9327095" y="10380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163536</xdr:rowOff>
    </xdr:from>
    <xdr:ext cx="599010" cy="259045"/>
    <xdr:sp macro="" textlink="">
      <xdr:nvSpPr>
        <xdr:cNvPr id="208" name="n_2aveValue【橋りょう・トンネル】&#10;一人当たり有形固定資産（償却資産）額">
          <a:extLst>
            <a:ext uri="{FF2B5EF4-FFF2-40B4-BE49-F238E27FC236}">
              <a16:creationId xmlns:a16="http://schemas.microsoft.com/office/drawing/2014/main" id="{65610F2B-8D3A-4BB1-8956-55DE287999EF}"/>
            </a:ext>
          </a:extLst>
        </xdr:cNvPr>
        <xdr:cNvSpPr txBox="1"/>
      </xdr:nvSpPr>
      <xdr:spPr>
        <a:xfrm>
          <a:off x="8450795" y="10450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80534</xdr:rowOff>
    </xdr:from>
    <xdr:ext cx="599010" cy="259045"/>
    <xdr:sp macro="" textlink="">
      <xdr:nvSpPr>
        <xdr:cNvPr id="209" name="n_1mainValue【橋りょう・トンネル】&#10;一人当たり有形固定資産（償却資産）額">
          <a:extLst>
            <a:ext uri="{FF2B5EF4-FFF2-40B4-BE49-F238E27FC236}">
              <a16:creationId xmlns:a16="http://schemas.microsoft.com/office/drawing/2014/main" id="{394F6178-EAD2-49AC-9F60-5A5757D32DBD}"/>
            </a:ext>
          </a:extLst>
        </xdr:cNvPr>
        <xdr:cNvSpPr txBox="1"/>
      </xdr:nvSpPr>
      <xdr:spPr>
        <a:xfrm>
          <a:off x="9327095" y="10710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0" name="正方形/長方形 209">
          <a:extLst>
            <a:ext uri="{FF2B5EF4-FFF2-40B4-BE49-F238E27FC236}">
              <a16:creationId xmlns:a16="http://schemas.microsoft.com/office/drawing/2014/main" id="{8EEFBDE1-0766-45DB-8E8F-99AEB50EC3F5}"/>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1" name="正方形/長方形 210">
          <a:extLst>
            <a:ext uri="{FF2B5EF4-FFF2-40B4-BE49-F238E27FC236}">
              <a16:creationId xmlns:a16="http://schemas.microsoft.com/office/drawing/2014/main" id="{A98F22F4-F711-4B9A-ADF8-182C8F0657D6}"/>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2" name="正方形/長方形 211">
          <a:extLst>
            <a:ext uri="{FF2B5EF4-FFF2-40B4-BE49-F238E27FC236}">
              <a16:creationId xmlns:a16="http://schemas.microsoft.com/office/drawing/2014/main" id="{A16C7427-051B-4FB0-8837-3F45335AAF69}"/>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3" name="正方形/長方形 212">
          <a:extLst>
            <a:ext uri="{FF2B5EF4-FFF2-40B4-BE49-F238E27FC236}">
              <a16:creationId xmlns:a16="http://schemas.microsoft.com/office/drawing/2014/main" id="{139748D1-5870-41B1-B7E0-002A0A00D217}"/>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4" name="正方形/長方形 213">
          <a:extLst>
            <a:ext uri="{FF2B5EF4-FFF2-40B4-BE49-F238E27FC236}">
              <a16:creationId xmlns:a16="http://schemas.microsoft.com/office/drawing/2014/main" id="{822A9400-07AD-4138-A0C0-4F1E2D32FDFF}"/>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5" name="正方形/長方形 214">
          <a:extLst>
            <a:ext uri="{FF2B5EF4-FFF2-40B4-BE49-F238E27FC236}">
              <a16:creationId xmlns:a16="http://schemas.microsoft.com/office/drawing/2014/main" id="{EA80D0EE-F432-4FA1-AE8C-7E17ABF1FB0E}"/>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6" name="正方形/長方形 215">
          <a:extLst>
            <a:ext uri="{FF2B5EF4-FFF2-40B4-BE49-F238E27FC236}">
              <a16:creationId xmlns:a16="http://schemas.microsoft.com/office/drawing/2014/main" id="{F37591EB-486C-422B-801E-208BE92EAB5D}"/>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7" name="正方形/長方形 216">
          <a:extLst>
            <a:ext uri="{FF2B5EF4-FFF2-40B4-BE49-F238E27FC236}">
              <a16:creationId xmlns:a16="http://schemas.microsoft.com/office/drawing/2014/main" id="{892AFE9D-6FDB-41A7-AEC6-63FEC1ACE5F8}"/>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8" name="テキスト ボックス 217">
          <a:extLst>
            <a:ext uri="{FF2B5EF4-FFF2-40B4-BE49-F238E27FC236}">
              <a16:creationId xmlns:a16="http://schemas.microsoft.com/office/drawing/2014/main" id="{3A511072-9A50-4E2D-BBD1-BB5E5814ECA7}"/>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9" name="直線コネクタ 218">
          <a:extLst>
            <a:ext uri="{FF2B5EF4-FFF2-40B4-BE49-F238E27FC236}">
              <a16:creationId xmlns:a16="http://schemas.microsoft.com/office/drawing/2014/main" id="{6A0CBCCB-9B9B-4D4D-A3A2-5010791C9845}"/>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0" name="テキスト ボックス 219">
          <a:extLst>
            <a:ext uri="{FF2B5EF4-FFF2-40B4-BE49-F238E27FC236}">
              <a16:creationId xmlns:a16="http://schemas.microsoft.com/office/drawing/2014/main" id="{7A211F89-6AA9-4726-8E87-44FA2B057871}"/>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1" name="直線コネクタ 220">
          <a:extLst>
            <a:ext uri="{FF2B5EF4-FFF2-40B4-BE49-F238E27FC236}">
              <a16:creationId xmlns:a16="http://schemas.microsoft.com/office/drawing/2014/main" id="{22D10BF3-F866-454A-82A7-5AD25D771E45}"/>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2" name="テキスト ボックス 221">
          <a:extLst>
            <a:ext uri="{FF2B5EF4-FFF2-40B4-BE49-F238E27FC236}">
              <a16:creationId xmlns:a16="http://schemas.microsoft.com/office/drawing/2014/main" id="{8A0272BD-3C8F-4001-A0AC-007C4FC576DD}"/>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3" name="直線コネクタ 222">
          <a:extLst>
            <a:ext uri="{FF2B5EF4-FFF2-40B4-BE49-F238E27FC236}">
              <a16:creationId xmlns:a16="http://schemas.microsoft.com/office/drawing/2014/main" id="{4319CB4F-7E48-46E3-B38E-DDE77638849B}"/>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4" name="テキスト ボックス 223">
          <a:extLst>
            <a:ext uri="{FF2B5EF4-FFF2-40B4-BE49-F238E27FC236}">
              <a16:creationId xmlns:a16="http://schemas.microsoft.com/office/drawing/2014/main" id="{80150022-0226-4C18-AD25-31C5B324DDF5}"/>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5" name="直線コネクタ 224">
          <a:extLst>
            <a:ext uri="{FF2B5EF4-FFF2-40B4-BE49-F238E27FC236}">
              <a16:creationId xmlns:a16="http://schemas.microsoft.com/office/drawing/2014/main" id="{9456216F-ECE7-4535-A696-DF67EEA28605}"/>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6" name="テキスト ボックス 225">
          <a:extLst>
            <a:ext uri="{FF2B5EF4-FFF2-40B4-BE49-F238E27FC236}">
              <a16:creationId xmlns:a16="http://schemas.microsoft.com/office/drawing/2014/main" id="{A8268405-3582-4DE3-9C8D-07D40BC0C49F}"/>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7" name="直線コネクタ 226">
          <a:extLst>
            <a:ext uri="{FF2B5EF4-FFF2-40B4-BE49-F238E27FC236}">
              <a16:creationId xmlns:a16="http://schemas.microsoft.com/office/drawing/2014/main" id="{055B7355-9449-4747-9807-B8DAA20938F5}"/>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28" name="テキスト ボックス 227">
          <a:extLst>
            <a:ext uri="{FF2B5EF4-FFF2-40B4-BE49-F238E27FC236}">
              <a16:creationId xmlns:a16="http://schemas.microsoft.com/office/drawing/2014/main" id="{D706EC61-8908-4A98-B1F7-D166239C6FFD}"/>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29" name="直線コネクタ 228">
          <a:extLst>
            <a:ext uri="{FF2B5EF4-FFF2-40B4-BE49-F238E27FC236}">
              <a16:creationId xmlns:a16="http://schemas.microsoft.com/office/drawing/2014/main" id="{FAB15DF5-3695-4C5B-BBDF-8C8091BBB38C}"/>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30" name="テキスト ボックス 229">
          <a:extLst>
            <a:ext uri="{FF2B5EF4-FFF2-40B4-BE49-F238E27FC236}">
              <a16:creationId xmlns:a16="http://schemas.microsoft.com/office/drawing/2014/main" id="{943D43CB-BE29-41F7-8376-C449F4FC9199}"/>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1" name="直線コネクタ 230">
          <a:extLst>
            <a:ext uri="{FF2B5EF4-FFF2-40B4-BE49-F238E27FC236}">
              <a16:creationId xmlns:a16="http://schemas.microsoft.com/office/drawing/2014/main" id="{31A49128-62A5-479E-9AA7-48E5172E5A18}"/>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2" name="テキスト ボックス 231">
          <a:extLst>
            <a:ext uri="{FF2B5EF4-FFF2-40B4-BE49-F238E27FC236}">
              <a16:creationId xmlns:a16="http://schemas.microsoft.com/office/drawing/2014/main" id="{83FB15AD-B2C6-48D1-8ECF-0AB29009A894}"/>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3" name="【公営住宅】&#10;有形固定資産減価償却率グラフ枠">
          <a:extLst>
            <a:ext uri="{FF2B5EF4-FFF2-40B4-BE49-F238E27FC236}">
              <a16:creationId xmlns:a16="http://schemas.microsoft.com/office/drawing/2014/main" id="{4BB4FF4D-553A-4C5C-AA72-AA774135D47A}"/>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137161</xdr:rowOff>
    </xdr:from>
    <xdr:to>
      <xdr:col>24</xdr:col>
      <xdr:colOff>62865</xdr:colOff>
      <xdr:row>85</xdr:row>
      <xdr:rowOff>13336</xdr:rowOff>
    </xdr:to>
    <xdr:cxnSp macro="">
      <xdr:nvCxnSpPr>
        <xdr:cNvPr id="234" name="直線コネクタ 233">
          <a:extLst>
            <a:ext uri="{FF2B5EF4-FFF2-40B4-BE49-F238E27FC236}">
              <a16:creationId xmlns:a16="http://schemas.microsoft.com/office/drawing/2014/main" id="{FA509FE5-A9B2-41DC-889F-AC36F292E91D}"/>
            </a:ext>
          </a:extLst>
        </xdr:cNvPr>
        <xdr:cNvCxnSpPr/>
      </xdr:nvCxnSpPr>
      <xdr:spPr>
        <a:xfrm flipV="1">
          <a:off x="4634865" y="13338811"/>
          <a:ext cx="0" cy="1247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17163</xdr:rowOff>
    </xdr:from>
    <xdr:ext cx="405111" cy="259045"/>
    <xdr:sp macro="" textlink="">
      <xdr:nvSpPr>
        <xdr:cNvPr id="235" name="【公営住宅】&#10;有形固定資産減価償却率最小値テキスト">
          <a:extLst>
            <a:ext uri="{FF2B5EF4-FFF2-40B4-BE49-F238E27FC236}">
              <a16:creationId xmlns:a16="http://schemas.microsoft.com/office/drawing/2014/main" id="{E188BC7C-C07B-408B-87B4-59CCD6E32E88}"/>
            </a:ext>
          </a:extLst>
        </xdr:cNvPr>
        <xdr:cNvSpPr txBox="1"/>
      </xdr:nvSpPr>
      <xdr:spPr>
        <a:xfrm>
          <a:off x="4673600" y="14590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13336</xdr:rowOff>
    </xdr:from>
    <xdr:to>
      <xdr:col>24</xdr:col>
      <xdr:colOff>152400</xdr:colOff>
      <xdr:row>85</xdr:row>
      <xdr:rowOff>13336</xdr:rowOff>
    </xdr:to>
    <xdr:cxnSp macro="">
      <xdr:nvCxnSpPr>
        <xdr:cNvPr id="236" name="直線コネクタ 235">
          <a:extLst>
            <a:ext uri="{FF2B5EF4-FFF2-40B4-BE49-F238E27FC236}">
              <a16:creationId xmlns:a16="http://schemas.microsoft.com/office/drawing/2014/main" id="{DA9D9AAB-E796-406E-A661-92599AABBB81}"/>
            </a:ext>
          </a:extLst>
        </xdr:cNvPr>
        <xdr:cNvCxnSpPr/>
      </xdr:nvCxnSpPr>
      <xdr:spPr>
        <a:xfrm>
          <a:off x="4546600" y="14586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83838</xdr:rowOff>
    </xdr:from>
    <xdr:ext cx="405111" cy="259045"/>
    <xdr:sp macro="" textlink="">
      <xdr:nvSpPr>
        <xdr:cNvPr id="237" name="【公営住宅】&#10;有形固定資産減価償却率最大値テキスト">
          <a:extLst>
            <a:ext uri="{FF2B5EF4-FFF2-40B4-BE49-F238E27FC236}">
              <a16:creationId xmlns:a16="http://schemas.microsoft.com/office/drawing/2014/main" id="{86287FB7-C3FA-4C59-A6F0-9F35B697CC86}"/>
            </a:ext>
          </a:extLst>
        </xdr:cNvPr>
        <xdr:cNvSpPr txBox="1"/>
      </xdr:nvSpPr>
      <xdr:spPr>
        <a:xfrm>
          <a:off x="4673600" y="13114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137161</xdr:rowOff>
    </xdr:from>
    <xdr:to>
      <xdr:col>24</xdr:col>
      <xdr:colOff>152400</xdr:colOff>
      <xdr:row>77</xdr:row>
      <xdr:rowOff>137161</xdr:rowOff>
    </xdr:to>
    <xdr:cxnSp macro="">
      <xdr:nvCxnSpPr>
        <xdr:cNvPr id="238" name="直線コネクタ 237">
          <a:extLst>
            <a:ext uri="{FF2B5EF4-FFF2-40B4-BE49-F238E27FC236}">
              <a16:creationId xmlns:a16="http://schemas.microsoft.com/office/drawing/2014/main" id="{911385E2-D83B-4D21-BC52-6A817BEB0AB4}"/>
            </a:ext>
          </a:extLst>
        </xdr:cNvPr>
        <xdr:cNvCxnSpPr/>
      </xdr:nvCxnSpPr>
      <xdr:spPr>
        <a:xfrm>
          <a:off x="4546600" y="13338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59072</xdr:rowOff>
    </xdr:from>
    <xdr:ext cx="405111" cy="259045"/>
    <xdr:sp macro="" textlink="">
      <xdr:nvSpPr>
        <xdr:cNvPr id="239" name="【公営住宅】&#10;有形固定資産減価償却率平均値テキスト">
          <a:extLst>
            <a:ext uri="{FF2B5EF4-FFF2-40B4-BE49-F238E27FC236}">
              <a16:creationId xmlns:a16="http://schemas.microsoft.com/office/drawing/2014/main" id="{A65F4C49-47ED-4E8A-8073-6C5E8177DDAB}"/>
            </a:ext>
          </a:extLst>
        </xdr:cNvPr>
        <xdr:cNvSpPr txBox="1"/>
      </xdr:nvSpPr>
      <xdr:spPr>
        <a:xfrm>
          <a:off x="4673600" y="139465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80645</xdr:rowOff>
    </xdr:from>
    <xdr:to>
      <xdr:col>24</xdr:col>
      <xdr:colOff>114300</xdr:colOff>
      <xdr:row>82</xdr:row>
      <xdr:rowOff>10795</xdr:rowOff>
    </xdr:to>
    <xdr:sp macro="" textlink="">
      <xdr:nvSpPr>
        <xdr:cNvPr id="240" name="フローチャート: 判断 239">
          <a:extLst>
            <a:ext uri="{FF2B5EF4-FFF2-40B4-BE49-F238E27FC236}">
              <a16:creationId xmlns:a16="http://schemas.microsoft.com/office/drawing/2014/main" id="{54F83FE2-6CA3-475E-A525-0401FDA7CF20}"/>
            </a:ext>
          </a:extLst>
        </xdr:cNvPr>
        <xdr:cNvSpPr/>
      </xdr:nvSpPr>
      <xdr:spPr>
        <a:xfrm>
          <a:off x="45847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90170</xdr:rowOff>
    </xdr:from>
    <xdr:to>
      <xdr:col>20</xdr:col>
      <xdr:colOff>38100</xdr:colOff>
      <xdr:row>82</xdr:row>
      <xdr:rowOff>20320</xdr:rowOff>
    </xdr:to>
    <xdr:sp macro="" textlink="">
      <xdr:nvSpPr>
        <xdr:cNvPr id="241" name="フローチャート: 判断 240">
          <a:extLst>
            <a:ext uri="{FF2B5EF4-FFF2-40B4-BE49-F238E27FC236}">
              <a16:creationId xmlns:a16="http://schemas.microsoft.com/office/drawing/2014/main" id="{C509B48D-7875-4698-AC0C-05FD0F3BCA71}"/>
            </a:ext>
          </a:extLst>
        </xdr:cNvPr>
        <xdr:cNvSpPr/>
      </xdr:nvSpPr>
      <xdr:spPr>
        <a:xfrm>
          <a:off x="37465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116839</xdr:rowOff>
    </xdr:from>
    <xdr:to>
      <xdr:col>15</xdr:col>
      <xdr:colOff>101600</xdr:colOff>
      <xdr:row>82</xdr:row>
      <xdr:rowOff>46989</xdr:rowOff>
    </xdr:to>
    <xdr:sp macro="" textlink="">
      <xdr:nvSpPr>
        <xdr:cNvPr id="242" name="フローチャート: 判断 241">
          <a:extLst>
            <a:ext uri="{FF2B5EF4-FFF2-40B4-BE49-F238E27FC236}">
              <a16:creationId xmlns:a16="http://schemas.microsoft.com/office/drawing/2014/main" id="{5B592182-0EA4-4D89-9D40-06561B8EAC63}"/>
            </a:ext>
          </a:extLst>
        </xdr:cNvPr>
        <xdr:cNvSpPr/>
      </xdr:nvSpPr>
      <xdr:spPr>
        <a:xfrm>
          <a:off x="2857500" y="140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3" name="テキスト ボックス 242">
          <a:extLst>
            <a:ext uri="{FF2B5EF4-FFF2-40B4-BE49-F238E27FC236}">
              <a16:creationId xmlns:a16="http://schemas.microsoft.com/office/drawing/2014/main" id="{896D0DE8-8FE8-45FA-A2E6-B414DD75FA16}"/>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4" name="テキスト ボックス 243">
          <a:extLst>
            <a:ext uri="{FF2B5EF4-FFF2-40B4-BE49-F238E27FC236}">
              <a16:creationId xmlns:a16="http://schemas.microsoft.com/office/drawing/2014/main" id="{95FA4974-BA65-4BEE-905C-4ACA2E6E1542}"/>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5" name="テキスト ボックス 244">
          <a:extLst>
            <a:ext uri="{FF2B5EF4-FFF2-40B4-BE49-F238E27FC236}">
              <a16:creationId xmlns:a16="http://schemas.microsoft.com/office/drawing/2014/main" id="{3803BC18-24F0-4764-83CE-AA2DCFBEF43D}"/>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6" name="テキスト ボックス 245">
          <a:extLst>
            <a:ext uri="{FF2B5EF4-FFF2-40B4-BE49-F238E27FC236}">
              <a16:creationId xmlns:a16="http://schemas.microsoft.com/office/drawing/2014/main" id="{C6A082C6-3FD7-4029-90EF-063A8D068F77}"/>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7" name="テキスト ボックス 246">
          <a:extLst>
            <a:ext uri="{FF2B5EF4-FFF2-40B4-BE49-F238E27FC236}">
              <a16:creationId xmlns:a16="http://schemas.microsoft.com/office/drawing/2014/main" id="{CE9C7840-B716-45F3-B8D6-BD882B5869FE}"/>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88264</xdr:rowOff>
    </xdr:from>
    <xdr:to>
      <xdr:col>24</xdr:col>
      <xdr:colOff>114300</xdr:colOff>
      <xdr:row>80</xdr:row>
      <xdr:rowOff>18414</xdr:rowOff>
    </xdr:to>
    <xdr:sp macro="" textlink="">
      <xdr:nvSpPr>
        <xdr:cNvPr id="248" name="楕円 247">
          <a:extLst>
            <a:ext uri="{FF2B5EF4-FFF2-40B4-BE49-F238E27FC236}">
              <a16:creationId xmlns:a16="http://schemas.microsoft.com/office/drawing/2014/main" id="{7C462FC2-D00A-4C93-9F46-C044074D3551}"/>
            </a:ext>
          </a:extLst>
        </xdr:cNvPr>
        <xdr:cNvSpPr/>
      </xdr:nvSpPr>
      <xdr:spPr>
        <a:xfrm>
          <a:off x="4584700" y="13632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111141</xdr:rowOff>
    </xdr:from>
    <xdr:ext cx="405111" cy="259045"/>
    <xdr:sp macro="" textlink="">
      <xdr:nvSpPr>
        <xdr:cNvPr id="249" name="【公営住宅】&#10;有形固定資産減価償却率該当値テキスト">
          <a:extLst>
            <a:ext uri="{FF2B5EF4-FFF2-40B4-BE49-F238E27FC236}">
              <a16:creationId xmlns:a16="http://schemas.microsoft.com/office/drawing/2014/main" id="{E98EF98E-AD62-4D92-87C7-4598FA7E422F}"/>
            </a:ext>
          </a:extLst>
        </xdr:cNvPr>
        <xdr:cNvSpPr txBox="1"/>
      </xdr:nvSpPr>
      <xdr:spPr>
        <a:xfrm>
          <a:off x="4673600" y="1348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124461</xdr:rowOff>
    </xdr:from>
    <xdr:to>
      <xdr:col>20</xdr:col>
      <xdr:colOff>38100</xdr:colOff>
      <xdr:row>80</xdr:row>
      <xdr:rowOff>54611</xdr:rowOff>
    </xdr:to>
    <xdr:sp macro="" textlink="">
      <xdr:nvSpPr>
        <xdr:cNvPr id="250" name="楕円 249">
          <a:extLst>
            <a:ext uri="{FF2B5EF4-FFF2-40B4-BE49-F238E27FC236}">
              <a16:creationId xmlns:a16="http://schemas.microsoft.com/office/drawing/2014/main" id="{7124D8CE-BADB-44F1-A0D7-562EED0874C8}"/>
            </a:ext>
          </a:extLst>
        </xdr:cNvPr>
        <xdr:cNvSpPr/>
      </xdr:nvSpPr>
      <xdr:spPr>
        <a:xfrm>
          <a:off x="3746500" y="13669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139064</xdr:rowOff>
    </xdr:from>
    <xdr:to>
      <xdr:col>24</xdr:col>
      <xdr:colOff>63500</xdr:colOff>
      <xdr:row>80</xdr:row>
      <xdr:rowOff>3811</xdr:rowOff>
    </xdr:to>
    <xdr:cxnSp macro="">
      <xdr:nvCxnSpPr>
        <xdr:cNvPr id="251" name="直線コネクタ 250">
          <a:extLst>
            <a:ext uri="{FF2B5EF4-FFF2-40B4-BE49-F238E27FC236}">
              <a16:creationId xmlns:a16="http://schemas.microsoft.com/office/drawing/2014/main" id="{D808E719-7DED-4F83-B9A4-1CB249317928}"/>
            </a:ext>
          </a:extLst>
        </xdr:cNvPr>
        <xdr:cNvCxnSpPr/>
      </xdr:nvCxnSpPr>
      <xdr:spPr>
        <a:xfrm flipV="1">
          <a:off x="3797300" y="13683614"/>
          <a:ext cx="838200" cy="3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11447</xdr:rowOff>
    </xdr:from>
    <xdr:ext cx="405111" cy="259045"/>
    <xdr:sp macro="" textlink="">
      <xdr:nvSpPr>
        <xdr:cNvPr id="252" name="n_1aveValue【公営住宅】&#10;有形固定資産減価償却率">
          <a:extLst>
            <a:ext uri="{FF2B5EF4-FFF2-40B4-BE49-F238E27FC236}">
              <a16:creationId xmlns:a16="http://schemas.microsoft.com/office/drawing/2014/main" id="{7423C2C3-E66E-4A39-99BD-1938B8CABF6B}"/>
            </a:ext>
          </a:extLst>
        </xdr:cNvPr>
        <xdr:cNvSpPr txBox="1"/>
      </xdr:nvSpPr>
      <xdr:spPr>
        <a:xfrm>
          <a:off x="3582044" y="1407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63516</xdr:rowOff>
    </xdr:from>
    <xdr:ext cx="405111" cy="259045"/>
    <xdr:sp macro="" textlink="">
      <xdr:nvSpPr>
        <xdr:cNvPr id="253" name="n_2aveValue【公営住宅】&#10;有形固定資産減価償却率">
          <a:extLst>
            <a:ext uri="{FF2B5EF4-FFF2-40B4-BE49-F238E27FC236}">
              <a16:creationId xmlns:a16="http://schemas.microsoft.com/office/drawing/2014/main" id="{616FFFDE-9FD9-494E-B7DE-3F240510230F}"/>
            </a:ext>
          </a:extLst>
        </xdr:cNvPr>
        <xdr:cNvSpPr txBox="1"/>
      </xdr:nvSpPr>
      <xdr:spPr>
        <a:xfrm>
          <a:off x="2705744" y="13779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71138</xdr:rowOff>
    </xdr:from>
    <xdr:ext cx="405111" cy="259045"/>
    <xdr:sp macro="" textlink="">
      <xdr:nvSpPr>
        <xdr:cNvPr id="254" name="n_1mainValue【公営住宅】&#10;有形固定資産減価償却率">
          <a:extLst>
            <a:ext uri="{FF2B5EF4-FFF2-40B4-BE49-F238E27FC236}">
              <a16:creationId xmlns:a16="http://schemas.microsoft.com/office/drawing/2014/main" id="{6CC0180A-867E-4198-8639-A246131FD408}"/>
            </a:ext>
          </a:extLst>
        </xdr:cNvPr>
        <xdr:cNvSpPr txBox="1"/>
      </xdr:nvSpPr>
      <xdr:spPr>
        <a:xfrm>
          <a:off x="3582044" y="13444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5" name="正方形/長方形 254">
          <a:extLst>
            <a:ext uri="{FF2B5EF4-FFF2-40B4-BE49-F238E27FC236}">
              <a16:creationId xmlns:a16="http://schemas.microsoft.com/office/drawing/2014/main" id="{AEB69DC8-F636-492F-957D-072D859A1C67}"/>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6" name="正方形/長方形 255">
          <a:extLst>
            <a:ext uri="{FF2B5EF4-FFF2-40B4-BE49-F238E27FC236}">
              <a16:creationId xmlns:a16="http://schemas.microsoft.com/office/drawing/2014/main" id="{C022F0EA-3A64-4C07-8190-EC925D3699D1}"/>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7" name="正方形/長方形 256">
          <a:extLst>
            <a:ext uri="{FF2B5EF4-FFF2-40B4-BE49-F238E27FC236}">
              <a16:creationId xmlns:a16="http://schemas.microsoft.com/office/drawing/2014/main" id="{E53C10E8-7B42-4599-87A3-DEB4AF1B07A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8" name="正方形/長方形 257">
          <a:extLst>
            <a:ext uri="{FF2B5EF4-FFF2-40B4-BE49-F238E27FC236}">
              <a16:creationId xmlns:a16="http://schemas.microsoft.com/office/drawing/2014/main" id="{6594C6CC-746A-457F-8E5A-73EE46C159AE}"/>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9" name="正方形/長方形 258">
          <a:extLst>
            <a:ext uri="{FF2B5EF4-FFF2-40B4-BE49-F238E27FC236}">
              <a16:creationId xmlns:a16="http://schemas.microsoft.com/office/drawing/2014/main" id="{2BC5E405-8C91-495D-8152-25FF2C3A3B34}"/>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0" name="正方形/長方形 259">
          <a:extLst>
            <a:ext uri="{FF2B5EF4-FFF2-40B4-BE49-F238E27FC236}">
              <a16:creationId xmlns:a16="http://schemas.microsoft.com/office/drawing/2014/main" id="{98763FEE-D539-4F16-93A7-5348C2D891A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1" name="正方形/長方形 260">
          <a:extLst>
            <a:ext uri="{FF2B5EF4-FFF2-40B4-BE49-F238E27FC236}">
              <a16:creationId xmlns:a16="http://schemas.microsoft.com/office/drawing/2014/main" id="{B8BA8325-EB15-4DA1-9D5B-FF39D21F59DF}"/>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2" name="正方形/長方形 261">
          <a:extLst>
            <a:ext uri="{FF2B5EF4-FFF2-40B4-BE49-F238E27FC236}">
              <a16:creationId xmlns:a16="http://schemas.microsoft.com/office/drawing/2014/main" id="{5D86D64A-1E9F-4425-BDD8-6D58D8AE3342}"/>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3" name="テキスト ボックス 262">
          <a:extLst>
            <a:ext uri="{FF2B5EF4-FFF2-40B4-BE49-F238E27FC236}">
              <a16:creationId xmlns:a16="http://schemas.microsoft.com/office/drawing/2014/main" id="{42A49B13-AE0E-415F-A24B-01773E396734}"/>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4" name="直線コネクタ 263">
          <a:extLst>
            <a:ext uri="{FF2B5EF4-FFF2-40B4-BE49-F238E27FC236}">
              <a16:creationId xmlns:a16="http://schemas.microsoft.com/office/drawing/2014/main" id="{33D31A72-D715-478D-83EA-8B0B3B819A3E}"/>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65" name="直線コネクタ 264">
          <a:extLst>
            <a:ext uri="{FF2B5EF4-FFF2-40B4-BE49-F238E27FC236}">
              <a16:creationId xmlns:a16="http://schemas.microsoft.com/office/drawing/2014/main" id="{4D76DB53-59F0-45E1-9211-0081E0CC284B}"/>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66" name="テキスト ボックス 265">
          <a:extLst>
            <a:ext uri="{FF2B5EF4-FFF2-40B4-BE49-F238E27FC236}">
              <a16:creationId xmlns:a16="http://schemas.microsoft.com/office/drawing/2014/main" id="{D9592263-EB8C-42C3-A60B-B7B343E58B68}"/>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67" name="直線コネクタ 266">
          <a:extLst>
            <a:ext uri="{FF2B5EF4-FFF2-40B4-BE49-F238E27FC236}">
              <a16:creationId xmlns:a16="http://schemas.microsoft.com/office/drawing/2014/main" id="{DA7B911F-0C44-4CE0-B2EB-7EF4E458E3C7}"/>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68" name="テキスト ボックス 267">
          <a:extLst>
            <a:ext uri="{FF2B5EF4-FFF2-40B4-BE49-F238E27FC236}">
              <a16:creationId xmlns:a16="http://schemas.microsoft.com/office/drawing/2014/main" id="{744A0B56-E1B2-4676-8D5B-F7B89715003B}"/>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69" name="直線コネクタ 268">
          <a:extLst>
            <a:ext uri="{FF2B5EF4-FFF2-40B4-BE49-F238E27FC236}">
              <a16:creationId xmlns:a16="http://schemas.microsoft.com/office/drawing/2014/main" id="{5503F60D-51F5-485B-B683-3D903F2428A4}"/>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70" name="テキスト ボックス 269">
          <a:extLst>
            <a:ext uri="{FF2B5EF4-FFF2-40B4-BE49-F238E27FC236}">
              <a16:creationId xmlns:a16="http://schemas.microsoft.com/office/drawing/2014/main" id="{B2295C2D-A565-4FCB-897D-EF24631F9954}"/>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71" name="直線コネクタ 270">
          <a:extLst>
            <a:ext uri="{FF2B5EF4-FFF2-40B4-BE49-F238E27FC236}">
              <a16:creationId xmlns:a16="http://schemas.microsoft.com/office/drawing/2014/main" id="{50449823-4903-4866-B90C-B83E9EE3F26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72" name="テキスト ボックス 271">
          <a:extLst>
            <a:ext uri="{FF2B5EF4-FFF2-40B4-BE49-F238E27FC236}">
              <a16:creationId xmlns:a16="http://schemas.microsoft.com/office/drawing/2014/main" id="{E50DCFFD-EAF5-42E7-9A9A-51433C1E5707}"/>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73" name="直線コネクタ 272">
          <a:extLst>
            <a:ext uri="{FF2B5EF4-FFF2-40B4-BE49-F238E27FC236}">
              <a16:creationId xmlns:a16="http://schemas.microsoft.com/office/drawing/2014/main" id="{9C022BD4-2092-4F8F-873D-34C8D14A802C}"/>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74" name="テキスト ボックス 273">
          <a:extLst>
            <a:ext uri="{FF2B5EF4-FFF2-40B4-BE49-F238E27FC236}">
              <a16:creationId xmlns:a16="http://schemas.microsoft.com/office/drawing/2014/main" id="{18C42A1F-E022-4A6A-9329-539BD30F0CCE}"/>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5" name="直線コネクタ 274">
          <a:extLst>
            <a:ext uri="{FF2B5EF4-FFF2-40B4-BE49-F238E27FC236}">
              <a16:creationId xmlns:a16="http://schemas.microsoft.com/office/drawing/2014/main" id="{930E3FA1-EAC8-4DA2-85D2-FF869AA3D11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6" name="テキスト ボックス 275">
          <a:extLst>
            <a:ext uri="{FF2B5EF4-FFF2-40B4-BE49-F238E27FC236}">
              <a16:creationId xmlns:a16="http://schemas.microsoft.com/office/drawing/2014/main" id="{C8E24367-A8EE-438E-8F41-366C21423ABD}"/>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7" name="【公営住宅】&#10;一人当たり面積グラフ枠">
          <a:extLst>
            <a:ext uri="{FF2B5EF4-FFF2-40B4-BE49-F238E27FC236}">
              <a16:creationId xmlns:a16="http://schemas.microsoft.com/office/drawing/2014/main" id="{11D2B97F-FF08-46D8-A1DE-1F319B26A583}"/>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32386</xdr:rowOff>
    </xdr:from>
    <xdr:to>
      <xdr:col>54</xdr:col>
      <xdr:colOff>189865</xdr:colOff>
      <xdr:row>86</xdr:row>
      <xdr:rowOff>51815</xdr:rowOff>
    </xdr:to>
    <xdr:cxnSp macro="">
      <xdr:nvCxnSpPr>
        <xdr:cNvPr id="278" name="直線コネクタ 277">
          <a:extLst>
            <a:ext uri="{FF2B5EF4-FFF2-40B4-BE49-F238E27FC236}">
              <a16:creationId xmlns:a16="http://schemas.microsoft.com/office/drawing/2014/main" id="{BB7B6AA0-3A2D-4BCE-854F-4BCCEB67E169}"/>
            </a:ext>
          </a:extLst>
        </xdr:cNvPr>
        <xdr:cNvCxnSpPr/>
      </xdr:nvCxnSpPr>
      <xdr:spPr>
        <a:xfrm flipV="1">
          <a:off x="10476865" y="13234036"/>
          <a:ext cx="0" cy="1562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55642</xdr:rowOff>
    </xdr:from>
    <xdr:ext cx="469744" cy="259045"/>
    <xdr:sp macro="" textlink="">
      <xdr:nvSpPr>
        <xdr:cNvPr id="279" name="【公営住宅】&#10;一人当たり面積最小値テキスト">
          <a:extLst>
            <a:ext uri="{FF2B5EF4-FFF2-40B4-BE49-F238E27FC236}">
              <a16:creationId xmlns:a16="http://schemas.microsoft.com/office/drawing/2014/main" id="{A384FC12-0C2A-4042-85D8-6BAEAF47D7CA}"/>
            </a:ext>
          </a:extLst>
        </xdr:cNvPr>
        <xdr:cNvSpPr txBox="1"/>
      </xdr:nvSpPr>
      <xdr:spPr>
        <a:xfrm>
          <a:off x="10515600" y="14800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51815</xdr:rowOff>
    </xdr:from>
    <xdr:to>
      <xdr:col>55</xdr:col>
      <xdr:colOff>88900</xdr:colOff>
      <xdr:row>86</xdr:row>
      <xdr:rowOff>51815</xdr:rowOff>
    </xdr:to>
    <xdr:cxnSp macro="">
      <xdr:nvCxnSpPr>
        <xdr:cNvPr id="280" name="直線コネクタ 279">
          <a:extLst>
            <a:ext uri="{FF2B5EF4-FFF2-40B4-BE49-F238E27FC236}">
              <a16:creationId xmlns:a16="http://schemas.microsoft.com/office/drawing/2014/main" id="{B1DE8202-A6C6-455B-83C5-C679FC2844DD}"/>
            </a:ext>
          </a:extLst>
        </xdr:cNvPr>
        <xdr:cNvCxnSpPr/>
      </xdr:nvCxnSpPr>
      <xdr:spPr>
        <a:xfrm>
          <a:off x="10388600" y="1479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150513</xdr:rowOff>
    </xdr:from>
    <xdr:ext cx="469744" cy="259045"/>
    <xdr:sp macro="" textlink="">
      <xdr:nvSpPr>
        <xdr:cNvPr id="281" name="【公営住宅】&#10;一人当たり面積最大値テキスト">
          <a:extLst>
            <a:ext uri="{FF2B5EF4-FFF2-40B4-BE49-F238E27FC236}">
              <a16:creationId xmlns:a16="http://schemas.microsoft.com/office/drawing/2014/main" id="{A9B82740-8894-46F7-89C5-CE84685370BE}"/>
            </a:ext>
          </a:extLst>
        </xdr:cNvPr>
        <xdr:cNvSpPr txBox="1"/>
      </xdr:nvSpPr>
      <xdr:spPr>
        <a:xfrm>
          <a:off x="10515600" y="13009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32386</xdr:rowOff>
    </xdr:from>
    <xdr:to>
      <xdr:col>55</xdr:col>
      <xdr:colOff>88900</xdr:colOff>
      <xdr:row>77</xdr:row>
      <xdr:rowOff>32386</xdr:rowOff>
    </xdr:to>
    <xdr:cxnSp macro="">
      <xdr:nvCxnSpPr>
        <xdr:cNvPr id="282" name="直線コネクタ 281">
          <a:extLst>
            <a:ext uri="{FF2B5EF4-FFF2-40B4-BE49-F238E27FC236}">
              <a16:creationId xmlns:a16="http://schemas.microsoft.com/office/drawing/2014/main" id="{4D608923-CA56-4831-9DD2-1293DD678E7A}"/>
            </a:ext>
          </a:extLst>
        </xdr:cNvPr>
        <xdr:cNvCxnSpPr/>
      </xdr:nvCxnSpPr>
      <xdr:spPr>
        <a:xfrm>
          <a:off x="10388600" y="13234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165244</xdr:rowOff>
    </xdr:from>
    <xdr:ext cx="469744" cy="259045"/>
    <xdr:sp macro="" textlink="">
      <xdr:nvSpPr>
        <xdr:cNvPr id="283" name="【公営住宅】&#10;一人当たり面積平均値テキスト">
          <a:extLst>
            <a:ext uri="{FF2B5EF4-FFF2-40B4-BE49-F238E27FC236}">
              <a16:creationId xmlns:a16="http://schemas.microsoft.com/office/drawing/2014/main" id="{E8103F77-A4F6-4993-ACCD-43020F0F2F40}"/>
            </a:ext>
          </a:extLst>
        </xdr:cNvPr>
        <xdr:cNvSpPr txBox="1"/>
      </xdr:nvSpPr>
      <xdr:spPr>
        <a:xfrm>
          <a:off x="10515600" y="142241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142367</xdr:rowOff>
    </xdr:from>
    <xdr:to>
      <xdr:col>55</xdr:col>
      <xdr:colOff>50800</xdr:colOff>
      <xdr:row>84</xdr:row>
      <xdr:rowOff>72517</xdr:rowOff>
    </xdr:to>
    <xdr:sp macro="" textlink="">
      <xdr:nvSpPr>
        <xdr:cNvPr id="284" name="フローチャート: 判断 283">
          <a:extLst>
            <a:ext uri="{FF2B5EF4-FFF2-40B4-BE49-F238E27FC236}">
              <a16:creationId xmlns:a16="http://schemas.microsoft.com/office/drawing/2014/main" id="{DE82C353-4C56-4604-947B-3DF1C60CA1D2}"/>
            </a:ext>
          </a:extLst>
        </xdr:cNvPr>
        <xdr:cNvSpPr/>
      </xdr:nvSpPr>
      <xdr:spPr>
        <a:xfrm>
          <a:off x="10426700" y="14372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127508</xdr:rowOff>
    </xdr:from>
    <xdr:to>
      <xdr:col>50</xdr:col>
      <xdr:colOff>165100</xdr:colOff>
      <xdr:row>84</xdr:row>
      <xdr:rowOff>57658</xdr:rowOff>
    </xdr:to>
    <xdr:sp macro="" textlink="">
      <xdr:nvSpPr>
        <xdr:cNvPr id="285" name="フローチャート: 判断 284">
          <a:extLst>
            <a:ext uri="{FF2B5EF4-FFF2-40B4-BE49-F238E27FC236}">
              <a16:creationId xmlns:a16="http://schemas.microsoft.com/office/drawing/2014/main" id="{A77E6C12-5B74-4F9B-B5DE-6B9145ABF45D}"/>
            </a:ext>
          </a:extLst>
        </xdr:cNvPr>
        <xdr:cNvSpPr/>
      </xdr:nvSpPr>
      <xdr:spPr>
        <a:xfrm>
          <a:off x="9588500" y="1435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151892</xdr:rowOff>
    </xdr:from>
    <xdr:to>
      <xdr:col>46</xdr:col>
      <xdr:colOff>38100</xdr:colOff>
      <xdr:row>84</xdr:row>
      <xdr:rowOff>82042</xdr:rowOff>
    </xdr:to>
    <xdr:sp macro="" textlink="">
      <xdr:nvSpPr>
        <xdr:cNvPr id="286" name="フローチャート: 判断 285">
          <a:extLst>
            <a:ext uri="{FF2B5EF4-FFF2-40B4-BE49-F238E27FC236}">
              <a16:creationId xmlns:a16="http://schemas.microsoft.com/office/drawing/2014/main" id="{5C396341-34DA-4D8F-9911-0D2CBEBEEA5F}"/>
            </a:ext>
          </a:extLst>
        </xdr:cNvPr>
        <xdr:cNvSpPr/>
      </xdr:nvSpPr>
      <xdr:spPr>
        <a:xfrm>
          <a:off x="8699500" y="14382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7" name="テキスト ボックス 286">
          <a:extLst>
            <a:ext uri="{FF2B5EF4-FFF2-40B4-BE49-F238E27FC236}">
              <a16:creationId xmlns:a16="http://schemas.microsoft.com/office/drawing/2014/main" id="{E5B1D87D-C380-415F-A4F2-84A1B6378047}"/>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8" name="テキスト ボックス 287">
          <a:extLst>
            <a:ext uri="{FF2B5EF4-FFF2-40B4-BE49-F238E27FC236}">
              <a16:creationId xmlns:a16="http://schemas.microsoft.com/office/drawing/2014/main" id="{21814576-11EF-47B4-BA73-8106E1839B5D}"/>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9" name="テキスト ボックス 288">
          <a:extLst>
            <a:ext uri="{FF2B5EF4-FFF2-40B4-BE49-F238E27FC236}">
              <a16:creationId xmlns:a16="http://schemas.microsoft.com/office/drawing/2014/main" id="{389F5FD3-754A-4A61-83CF-0DB8672B3095}"/>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0" name="テキスト ボックス 289">
          <a:extLst>
            <a:ext uri="{FF2B5EF4-FFF2-40B4-BE49-F238E27FC236}">
              <a16:creationId xmlns:a16="http://schemas.microsoft.com/office/drawing/2014/main" id="{47445B7C-0E08-46DF-9C13-936BB29F2479}"/>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1" name="テキスト ボックス 290">
          <a:extLst>
            <a:ext uri="{FF2B5EF4-FFF2-40B4-BE49-F238E27FC236}">
              <a16:creationId xmlns:a16="http://schemas.microsoft.com/office/drawing/2014/main" id="{2091CB45-41D7-4B9C-A89C-7D33F0E81037}"/>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79121</xdr:rowOff>
    </xdr:from>
    <xdr:to>
      <xdr:col>55</xdr:col>
      <xdr:colOff>50800</xdr:colOff>
      <xdr:row>86</xdr:row>
      <xdr:rowOff>9271</xdr:rowOff>
    </xdr:to>
    <xdr:sp macro="" textlink="">
      <xdr:nvSpPr>
        <xdr:cNvPr id="292" name="楕円 291">
          <a:extLst>
            <a:ext uri="{FF2B5EF4-FFF2-40B4-BE49-F238E27FC236}">
              <a16:creationId xmlns:a16="http://schemas.microsoft.com/office/drawing/2014/main" id="{6C9F1272-DC03-4E08-AE85-FAEE0667F08B}"/>
            </a:ext>
          </a:extLst>
        </xdr:cNvPr>
        <xdr:cNvSpPr/>
      </xdr:nvSpPr>
      <xdr:spPr>
        <a:xfrm>
          <a:off x="10426700" y="14652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165498</xdr:rowOff>
    </xdr:from>
    <xdr:ext cx="469744" cy="259045"/>
    <xdr:sp macro="" textlink="">
      <xdr:nvSpPr>
        <xdr:cNvPr id="293" name="【公営住宅】&#10;一人当たり面積該当値テキスト">
          <a:extLst>
            <a:ext uri="{FF2B5EF4-FFF2-40B4-BE49-F238E27FC236}">
              <a16:creationId xmlns:a16="http://schemas.microsoft.com/office/drawing/2014/main" id="{95E1EBE3-8D38-4015-9F19-978580E4A5DE}"/>
            </a:ext>
          </a:extLst>
        </xdr:cNvPr>
        <xdr:cNvSpPr txBox="1"/>
      </xdr:nvSpPr>
      <xdr:spPr>
        <a:xfrm>
          <a:off x="10515600" y="14567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81407</xdr:rowOff>
    </xdr:from>
    <xdr:to>
      <xdr:col>50</xdr:col>
      <xdr:colOff>165100</xdr:colOff>
      <xdr:row>86</xdr:row>
      <xdr:rowOff>11557</xdr:rowOff>
    </xdr:to>
    <xdr:sp macro="" textlink="">
      <xdr:nvSpPr>
        <xdr:cNvPr id="294" name="楕円 293">
          <a:extLst>
            <a:ext uri="{FF2B5EF4-FFF2-40B4-BE49-F238E27FC236}">
              <a16:creationId xmlns:a16="http://schemas.microsoft.com/office/drawing/2014/main" id="{8D40E4EF-C1B4-494F-815E-6E020A342325}"/>
            </a:ext>
          </a:extLst>
        </xdr:cNvPr>
        <xdr:cNvSpPr/>
      </xdr:nvSpPr>
      <xdr:spPr>
        <a:xfrm>
          <a:off x="9588500" y="1465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129921</xdr:rowOff>
    </xdr:from>
    <xdr:to>
      <xdr:col>55</xdr:col>
      <xdr:colOff>0</xdr:colOff>
      <xdr:row>85</xdr:row>
      <xdr:rowOff>132207</xdr:rowOff>
    </xdr:to>
    <xdr:cxnSp macro="">
      <xdr:nvCxnSpPr>
        <xdr:cNvPr id="295" name="直線コネクタ 294">
          <a:extLst>
            <a:ext uri="{FF2B5EF4-FFF2-40B4-BE49-F238E27FC236}">
              <a16:creationId xmlns:a16="http://schemas.microsoft.com/office/drawing/2014/main" id="{C30F4169-9078-41B8-9F37-B536993463CE}"/>
            </a:ext>
          </a:extLst>
        </xdr:cNvPr>
        <xdr:cNvCxnSpPr/>
      </xdr:nvCxnSpPr>
      <xdr:spPr>
        <a:xfrm flipV="1">
          <a:off x="9639300" y="14703171"/>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74185</xdr:rowOff>
    </xdr:from>
    <xdr:ext cx="469744" cy="259045"/>
    <xdr:sp macro="" textlink="">
      <xdr:nvSpPr>
        <xdr:cNvPr id="296" name="n_1aveValue【公営住宅】&#10;一人当たり面積">
          <a:extLst>
            <a:ext uri="{FF2B5EF4-FFF2-40B4-BE49-F238E27FC236}">
              <a16:creationId xmlns:a16="http://schemas.microsoft.com/office/drawing/2014/main" id="{81D6E2C8-161C-4917-8F38-5385980AAA53}"/>
            </a:ext>
          </a:extLst>
        </xdr:cNvPr>
        <xdr:cNvSpPr txBox="1"/>
      </xdr:nvSpPr>
      <xdr:spPr>
        <a:xfrm>
          <a:off x="9391727" y="14133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98569</xdr:rowOff>
    </xdr:from>
    <xdr:ext cx="469744" cy="259045"/>
    <xdr:sp macro="" textlink="">
      <xdr:nvSpPr>
        <xdr:cNvPr id="297" name="n_2aveValue【公営住宅】&#10;一人当たり面積">
          <a:extLst>
            <a:ext uri="{FF2B5EF4-FFF2-40B4-BE49-F238E27FC236}">
              <a16:creationId xmlns:a16="http://schemas.microsoft.com/office/drawing/2014/main" id="{2D02AC71-3851-4318-B441-FF9B0D1EE768}"/>
            </a:ext>
          </a:extLst>
        </xdr:cNvPr>
        <xdr:cNvSpPr txBox="1"/>
      </xdr:nvSpPr>
      <xdr:spPr>
        <a:xfrm>
          <a:off x="8515427" y="14157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2684</xdr:rowOff>
    </xdr:from>
    <xdr:ext cx="469744" cy="259045"/>
    <xdr:sp macro="" textlink="">
      <xdr:nvSpPr>
        <xdr:cNvPr id="298" name="n_1mainValue【公営住宅】&#10;一人当たり面積">
          <a:extLst>
            <a:ext uri="{FF2B5EF4-FFF2-40B4-BE49-F238E27FC236}">
              <a16:creationId xmlns:a16="http://schemas.microsoft.com/office/drawing/2014/main" id="{21AC8DEF-ADB7-4423-8512-B48E1159B2A7}"/>
            </a:ext>
          </a:extLst>
        </xdr:cNvPr>
        <xdr:cNvSpPr txBox="1"/>
      </xdr:nvSpPr>
      <xdr:spPr>
        <a:xfrm>
          <a:off x="9391727" y="14747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9" name="正方形/長方形 298">
          <a:extLst>
            <a:ext uri="{FF2B5EF4-FFF2-40B4-BE49-F238E27FC236}">
              <a16:creationId xmlns:a16="http://schemas.microsoft.com/office/drawing/2014/main" id="{22446839-8DE2-4ED8-B781-D30B03DF3C37}"/>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0" name="正方形/長方形 299">
          <a:extLst>
            <a:ext uri="{FF2B5EF4-FFF2-40B4-BE49-F238E27FC236}">
              <a16:creationId xmlns:a16="http://schemas.microsoft.com/office/drawing/2014/main" id="{74EE6A33-2DA4-4E63-A13F-8DD49B80F82E}"/>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1" name="正方形/長方形 300">
          <a:extLst>
            <a:ext uri="{FF2B5EF4-FFF2-40B4-BE49-F238E27FC236}">
              <a16:creationId xmlns:a16="http://schemas.microsoft.com/office/drawing/2014/main" id="{BEFA228C-A2C4-4006-9410-B4DEB6DA568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2" name="正方形/長方形 301">
          <a:extLst>
            <a:ext uri="{FF2B5EF4-FFF2-40B4-BE49-F238E27FC236}">
              <a16:creationId xmlns:a16="http://schemas.microsoft.com/office/drawing/2014/main" id="{AD39B757-5028-4196-8C25-0089931A4B79}"/>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3" name="正方形/長方形 302">
          <a:extLst>
            <a:ext uri="{FF2B5EF4-FFF2-40B4-BE49-F238E27FC236}">
              <a16:creationId xmlns:a16="http://schemas.microsoft.com/office/drawing/2014/main" id="{9E6A5136-B753-4BCB-B6E7-F51EB57996B5}"/>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4" name="正方形/長方形 303">
          <a:extLst>
            <a:ext uri="{FF2B5EF4-FFF2-40B4-BE49-F238E27FC236}">
              <a16:creationId xmlns:a16="http://schemas.microsoft.com/office/drawing/2014/main" id="{02E0C89A-8C44-463D-BE1E-6965F4E4EFD3}"/>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5" name="正方形/長方形 304">
          <a:extLst>
            <a:ext uri="{FF2B5EF4-FFF2-40B4-BE49-F238E27FC236}">
              <a16:creationId xmlns:a16="http://schemas.microsoft.com/office/drawing/2014/main" id="{4DB56A60-4FDB-4762-85F9-0287CA81E974}"/>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6" name="正方形/長方形 305">
          <a:extLst>
            <a:ext uri="{FF2B5EF4-FFF2-40B4-BE49-F238E27FC236}">
              <a16:creationId xmlns:a16="http://schemas.microsoft.com/office/drawing/2014/main" id="{5F10F2E6-3E77-4709-8F80-7376C2C87B92}"/>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07" name="テキスト ボックス 306">
          <a:extLst>
            <a:ext uri="{FF2B5EF4-FFF2-40B4-BE49-F238E27FC236}">
              <a16:creationId xmlns:a16="http://schemas.microsoft.com/office/drawing/2014/main" id="{3AC3F7B4-5131-4CC3-9F1D-E6BCB6F5EBFE}"/>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08" name="直線コネクタ 307">
          <a:extLst>
            <a:ext uri="{FF2B5EF4-FFF2-40B4-BE49-F238E27FC236}">
              <a16:creationId xmlns:a16="http://schemas.microsoft.com/office/drawing/2014/main" id="{F23748F2-B008-4BB2-A131-8E24A911CA08}"/>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09" name="直線コネクタ 308">
          <a:extLst>
            <a:ext uri="{FF2B5EF4-FFF2-40B4-BE49-F238E27FC236}">
              <a16:creationId xmlns:a16="http://schemas.microsoft.com/office/drawing/2014/main" id="{6F5F491B-2FB8-4B32-908C-DBC69533E9B3}"/>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10" name="テキスト ボックス 309">
          <a:extLst>
            <a:ext uri="{FF2B5EF4-FFF2-40B4-BE49-F238E27FC236}">
              <a16:creationId xmlns:a16="http://schemas.microsoft.com/office/drawing/2014/main" id="{243721BA-3CFC-4C9A-917B-2080AE4F832E}"/>
            </a:ext>
          </a:extLst>
        </xdr:cNvPr>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11" name="直線コネクタ 310">
          <a:extLst>
            <a:ext uri="{FF2B5EF4-FFF2-40B4-BE49-F238E27FC236}">
              <a16:creationId xmlns:a16="http://schemas.microsoft.com/office/drawing/2014/main" id="{F0005D36-61C6-4EDB-886A-D8A80A92D55B}"/>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12" name="テキスト ボックス 311">
          <a:extLst>
            <a:ext uri="{FF2B5EF4-FFF2-40B4-BE49-F238E27FC236}">
              <a16:creationId xmlns:a16="http://schemas.microsoft.com/office/drawing/2014/main" id="{A075FC8C-E11C-4117-959A-7658D80E20F2}"/>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13" name="直線コネクタ 312">
          <a:extLst>
            <a:ext uri="{FF2B5EF4-FFF2-40B4-BE49-F238E27FC236}">
              <a16:creationId xmlns:a16="http://schemas.microsoft.com/office/drawing/2014/main" id="{9A998AF3-5775-44B5-B40C-44B17E992972}"/>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14" name="テキスト ボックス 313">
          <a:extLst>
            <a:ext uri="{FF2B5EF4-FFF2-40B4-BE49-F238E27FC236}">
              <a16:creationId xmlns:a16="http://schemas.microsoft.com/office/drawing/2014/main" id="{09E5E294-77D6-4117-9FD8-C36D9E4CD661}"/>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15" name="直線コネクタ 314">
          <a:extLst>
            <a:ext uri="{FF2B5EF4-FFF2-40B4-BE49-F238E27FC236}">
              <a16:creationId xmlns:a16="http://schemas.microsoft.com/office/drawing/2014/main" id="{3EAB87BA-8AA0-4F05-93C3-449BFFE4F6C2}"/>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16" name="テキスト ボックス 315">
          <a:extLst>
            <a:ext uri="{FF2B5EF4-FFF2-40B4-BE49-F238E27FC236}">
              <a16:creationId xmlns:a16="http://schemas.microsoft.com/office/drawing/2014/main" id="{6A4CFF92-3EAF-4015-86AF-F599202C127C}"/>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17" name="直線コネクタ 316">
          <a:extLst>
            <a:ext uri="{FF2B5EF4-FFF2-40B4-BE49-F238E27FC236}">
              <a16:creationId xmlns:a16="http://schemas.microsoft.com/office/drawing/2014/main" id="{2AC3BD39-C576-4DC5-9C8A-D2A8211AF5B1}"/>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18" name="テキスト ボックス 317">
          <a:extLst>
            <a:ext uri="{FF2B5EF4-FFF2-40B4-BE49-F238E27FC236}">
              <a16:creationId xmlns:a16="http://schemas.microsoft.com/office/drawing/2014/main" id="{0B9EC305-4355-4187-8308-06AD70CD6069}"/>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19" name="直線コネクタ 318">
          <a:extLst>
            <a:ext uri="{FF2B5EF4-FFF2-40B4-BE49-F238E27FC236}">
              <a16:creationId xmlns:a16="http://schemas.microsoft.com/office/drawing/2014/main" id="{3919FEA7-7364-4BBF-9540-7A7BC0D05449}"/>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20" name="テキスト ボックス 319">
          <a:extLst>
            <a:ext uri="{FF2B5EF4-FFF2-40B4-BE49-F238E27FC236}">
              <a16:creationId xmlns:a16="http://schemas.microsoft.com/office/drawing/2014/main" id="{DD4AA347-A097-4674-9C40-0F7CBCA96746}"/>
            </a:ext>
          </a:extLst>
        </xdr:cNvPr>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21" name="直線コネクタ 320">
          <a:extLst>
            <a:ext uri="{FF2B5EF4-FFF2-40B4-BE49-F238E27FC236}">
              <a16:creationId xmlns:a16="http://schemas.microsoft.com/office/drawing/2014/main" id="{89BFD594-884C-4C97-8CE3-08F8E7CD276C}"/>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22" name="テキスト ボックス 321">
          <a:extLst>
            <a:ext uri="{FF2B5EF4-FFF2-40B4-BE49-F238E27FC236}">
              <a16:creationId xmlns:a16="http://schemas.microsoft.com/office/drawing/2014/main" id="{E6EC0978-1ADC-412B-A199-F07A8CEF9098}"/>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23" name="【港湾・漁港】&#10;有形固定資産減価償却率グラフ枠">
          <a:extLst>
            <a:ext uri="{FF2B5EF4-FFF2-40B4-BE49-F238E27FC236}">
              <a16:creationId xmlns:a16="http://schemas.microsoft.com/office/drawing/2014/main" id="{41CC8DEA-4606-4CFF-8619-E78A8EF0C623}"/>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79466</xdr:rowOff>
    </xdr:from>
    <xdr:to>
      <xdr:col>24</xdr:col>
      <xdr:colOff>62865</xdr:colOff>
      <xdr:row>108</xdr:row>
      <xdr:rowOff>169273</xdr:rowOff>
    </xdr:to>
    <xdr:cxnSp macro="">
      <xdr:nvCxnSpPr>
        <xdr:cNvPr id="324" name="直線コネクタ 323">
          <a:extLst>
            <a:ext uri="{FF2B5EF4-FFF2-40B4-BE49-F238E27FC236}">
              <a16:creationId xmlns:a16="http://schemas.microsoft.com/office/drawing/2014/main" id="{25D751FF-ABD4-40CF-9622-6172EDBD2523}"/>
            </a:ext>
          </a:extLst>
        </xdr:cNvPr>
        <xdr:cNvCxnSpPr/>
      </xdr:nvCxnSpPr>
      <xdr:spPr>
        <a:xfrm flipV="1">
          <a:off x="4634865" y="17224466"/>
          <a:ext cx="0" cy="1461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1650</xdr:rowOff>
    </xdr:from>
    <xdr:ext cx="340478" cy="259045"/>
    <xdr:sp macro="" textlink="">
      <xdr:nvSpPr>
        <xdr:cNvPr id="325" name="【港湾・漁港】&#10;有形固定資産減価償却率最小値テキスト">
          <a:extLst>
            <a:ext uri="{FF2B5EF4-FFF2-40B4-BE49-F238E27FC236}">
              <a16:creationId xmlns:a16="http://schemas.microsoft.com/office/drawing/2014/main" id="{659162ED-9CE3-4C15-A402-FDF533CA9ED9}"/>
            </a:ext>
          </a:extLst>
        </xdr:cNvPr>
        <xdr:cNvSpPr txBox="1"/>
      </xdr:nvSpPr>
      <xdr:spPr>
        <a:xfrm>
          <a:off x="4673600" y="186897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169273</xdr:rowOff>
    </xdr:from>
    <xdr:to>
      <xdr:col>24</xdr:col>
      <xdr:colOff>152400</xdr:colOff>
      <xdr:row>108</xdr:row>
      <xdr:rowOff>169273</xdr:rowOff>
    </xdr:to>
    <xdr:cxnSp macro="">
      <xdr:nvCxnSpPr>
        <xdr:cNvPr id="326" name="直線コネクタ 325">
          <a:extLst>
            <a:ext uri="{FF2B5EF4-FFF2-40B4-BE49-F238E27FC236}">
              <a16:creationId xmlns:a16="http://schemas.microsoft.com/office/drawing/2014/main" id="{0087620A-2D80-4EF7-ABF8-F0B7DCE7D7A3}"/>
            </a:ext>
          </a:extLst>
        </xdr:cNvPr>
        <xdr:cNvCxnSpPr/>
      </xdr:nvCxnSpPr>
      <xdr:spPr>
        <a:xfrm>
          <a:off x="4546600" y="18685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26143</xdr:rowOff>
    </xdr:from>
    <xdr:ext cx="405111" cy="259045"/>
    <xdr:sp macro="" textlink="">
      <xdr:nvSpPr>
        <xdr:cNvPr id="327" name="【港湾・漁港】&#10;有形固定資産減価償却率最大値テキスト">
          <a:extLst>
            <a:ext uri="{FF2B5EF4-FFF2-40B4-BE49-F238E27FC236}">
              <a16:creationId xmlns:a16="http://schemas.microsoft.com/office/drawing/2014/main" id="{ACAFE778-299C-41D4-A8F0-29BEB5B43E83}"/>
            </a:ext>
          </a:extLst>
        </xdr:cNvPr>
        <xdr:cNvSpPr txBox="1"/>
      </xdr:nvSpPr>
      <xdr:spPr>
        <a:xfrm>
          <a:off x="4673600" y="16999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79466</xdr:rowOff>
    </xdr:from>
    <xdr:to>
      <xdr:col>24</xdr:col>
      <xdr:colOff>152400</xdr:colOff>
      <xdr:row>100</xdr:row>
      <xdr:rowOff>79466</xdr:rowOff>
    </xdr:to>
    <xdr:cxnSp macro="">
      <xdr:nvCxnSpPr>
        <xdr:cNvPr id="328" name="直線コネクタ 327">
          <a:extLst>
            <a:ext uri="{FF2B5EF4-FFF2-40B4-BE49-F238E27FC236}">
              <a16:creationId xmlns:a16="http://schemas.microsoft.com/office/drawing/2014/main" id="{E63486B5-1922-490D-8AA6-62F5D20A72CE}"/>
            </a:ext>
          </a:extLst>
        </xdr:cNvPr>
        <xdr:cNvCxnSpPr/>
      </xdr:nvCxnSpPr>
      <xdr:spPr>
        <a:xfrm>
          <a:off x="4546600" y="17224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21789</xdr:rowOff>
    </xdr:from>
    <xdr:ext cx="405111" cy="259045"/>
    <xdr:sp macro="" textlink="">
      <xdr:nvSpPr>
        <xdr:cNvPr id="329" name="【港湾・漁港】&#10;有形固定資産減価償却率平均値テキスト">
          <a:extLst>
            <a:ext uri="{FF2B5EF4-FFF2-40B4-BE49-F238E27FC236}">
              <a16:creationId xmlns:a16="http://schemas.microsoft.com/office/drawing/2014/main" id="{B81A6BBC-3AA0-4D3B-9135-380DBD1291DA}"/>
            </a:ext>
          </a:extLst>
        </xdr:cNvPr>
        <xdr:cNvSpPr txBox="1"/>
      </xdr:nvSpPr>
      <xdr:spPr>
        <a:xfrm>
          <a:off x="4673600" y="176811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43362</xdr:rowOff>
    </xdr:from>
    <xdr:to>
      <xdr:col>24</xdr:col>
      <xdr:colOff>114300</xdr:colOff>
      <xdr:row>103</xdr:row>
      <xdr:rowOff>144962</xdr:rowOff>
    </xdr:to>
    <xdr:sp macro="" textlink="">
      <xdr:nvSpPr>
        <xdr:cNvPr id="330" name="フローチャート: 判断 329">
          <a:extLst>
            <a:ext uri="{FF2B5EF4-FFF2-40B4-BE49-F238E27FC236}">
              <a16:creationId xmlns:a16="http://schemas.microsoft.com/office/drawing/2014/main" id="{5374E40D-F650-4A5E-A081-265A50497CDD}"/>
            </a:ext>
          </a:extLst>
        </xdr:cNvPr>
        <xdr:cNvSpPr/>
      </xdr:nvSpPr>
      <xdr:spPr>
        <a:xfrm>
          <a:off x="4584700" y="17702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146231</xdr:rowOff>
    </xdr:from>
    <xdr:to>
      <xdr:col>20</xdr:col>
      <xdr:colOff>38100</xdr:colOff>
      <xdr:row>104</xdr:row>
      <xdr:rowOff>76381</xdr:rowOff>
    </xdr:to>
    <xdr:sp macro="" textlink="">
      <xdr:nvSpPr>
        <xdr:cNvPr id="331" name="フローチャート: 判断 330">
          <a:extLst>
            <a:ext uri="{FF2B5EF4-FFF2-40B4-BE49-F238E27FC236}">
              <a16:creationId xmlns:a16="http://schemas.microsoft.com/office/drawing/2014/main" id="{76F37001-62D7-414E-876B-FA72A3CCF921}"/>
            </a:ext>
          </a:extLst>
        </xdr:cNvPr>
        <xdr:cNvSpPr/>
      </xdr:nvSpPr>
      <xdr:spPr>
        <a:xfrm>
          <a:off x="3746500" y="1780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159294</xdr:rowOff>
    </xdr:from>
    <xdr:to>
      <xdr:col>15</xdr:col>
      <xdr:colOff>101600</xdr:colOff>
      <xdr:row>104</xdr:row>
      <xdr:rowOff>89444</xdr:rowOff>
    </xdr:to>
    <xdr:sp macro="" textlink="">
      <xdr:nvSpPr>
        <xdr:cNvPr id="332" name="フローチャート: 判断 331">
          <a:extLst>
            <a:ext uri="{FF2B5EF4-FFF2-40B4-BE49-F238E27FC236}">
              <a16:creationId xmlns:a16="http://schemas.microsoft.com/office/drawing/2014/main" id="{74FFC446-1A5E-4D30-B659-FD1E12F30661}"/>
            </a:ext>
          </a:extLst>
        </xdr:cNvPr>
        <xdr:cNvSpPr/>
      </xdr:nvSpPr>
      <xdr:spPr>
        <a:xfrm>
          <a:off x="2857500" y="17818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33" name="テキスト ボックス 332">
          <a:extLst>
            <a:ext uri="{FF2B5EF4-FFF2-40B4-BE49-F238E27FC236}">
              <a16:creationId xmlns:a16="http://schemas.microsoft.com/office/drawing/2014/main" id="{C3B9937E-AFBC-43D5-B0E0-9B4E30754AB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34" name="テキスト ボックス 333">
          <a:extLst>
            <a:ext uri="{FF2B5EF4-FFF2-40B4-BE49-F238E27FC236}">
              <a16:creationId xmlns:a16="http://schemas.microsoft.com/office/drawing/2014/main" id="{BD5553B4-F3FA-4D6C-B28F-E8976E7529D2}"/>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35" name="テキスト ボックス 334">
          <a:extLst>
            <a:ext uri="{FF2B5EF4-FFF2-40B4-BE49-F238E27FC236}">
              <a16:creationId xmlns:a16="http://schemas.microsoft.com/office/drawing/2014/main" id="{8193E5C2-ED3C-494D-960D-AA0E6CC0B04E}"/>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36" name="テキスト ボックス 335">
          <a:extLst>
            <a:ext uri="{FF2B5EF4-FFF2-40B4-BE49-F238E27FC236}">
              <a16:creationId xmlns:a16="http://schemas.microsoft.com/office/drawing/2014/main" id="{321424DB-F5AE-4559-B91F-5023F7C5116C}"/>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37" name="テキスト ボックス 336">
          <a:extLst>
            <a:ext uri="{FF2B5EF4-FFF2-40B4-BE49-F238E27FC236}">
              <a16:creationId xmlns:a16="http://schemas.microsoft.com/office/drawing/2014/main" id="{07576EAB-48C4-4086-AAD6-39F220A8F1A8}"/>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165826</xdr:rowOff>
    </xdr:from>
    <xdr:to>
      <xdr:col>24</xdr:col>
      <xdr:colOff>114300</xdr:colOff>
      <xdr:row>103</xdr:row>
      <xdr:rowOff>95976</xdr:rowOff>
    </xdr:to>
    <xdr:sp macro="" textlink="">
      <xdr:nvSpPr>
        <xdr:cNvPr id="338" name="楕円 337">
          <a:extLst>
            <a:ext uri="{FF2B5EF4-FFF2-40B4-BE49-F238E27FC236}">
              <a16:creationId xmlns:a16="http://schemas.microsoft.com/office/drawing/2014/main" id="{4F9C53F0-196D-45F1-95AD-C96FC1B71203}"/>
            </a:ext>
          </a:extLst>
        </xdr:cNvPr>
        <xdr:cNvSpPr/>
      </xdr:nvSpPr>
      <xdr:spPr>
        <a:xfrm>
          <a:off x="4584700" y="17653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17253</xdr:rowOff>
    </xdr:from>
    <xdr:ext cx="405111" cy="259045"/>
    <xdr:sp macro="" textlink="">
      <xdr:nvSpPr>
        <xdr:cNvPr id="339" name="【港湾・漁港】&#10;有形固定資産減価償却率該当値テキスト">
          <a:extLst>
            <a:ext uri="{FF2B5EF4-FFF2-40B4-BE49-F238E27FC236}">
              <a16:creationId xmlns:a16="http://schemas.microsoft.com/office/drawing/2014/main" id="{CE9FCE84-056B-4DE4-8AC3-B2CDDEE90B84}"/>
            </a:ext>
          </a:extLst>
        </xdr:cNvPr>
        <xdr:cNvSpPr txBox="1"/>
      </xdr:nvSpPr>
      <xdr:spPr>
        <a:xfrm>
          <a:off x="4673600" y="17505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18869</xdr:rowOff>
    </xdr:from>
    <xdr:to>
      <xdr:col>20</xdr:col>
      <xdr:colOff>38100</xdr:colOff>
      <xdr:row>103</xdr:row>
      <xdr:rowOff>120469</xdr:rowOff>
    </xdr:to>
    <xdr:sp macro="" textlink="">
      <xdr:nvSpPr>
        <xdr:cNvPr id="340" name="楕円 339">
          <a:extLst>
            <a:ext uri="{FF2B5EF4-FFF2-40B4-BE49-F238E27FC236}">
              <a16:creationId xmlns:a16="http://schemas.microsoft.com/office/drawing/2014/main" id="{62992C6C-8F96-4717-96BC-F19B3082EA71}"/>
            </a:ext>
          </a:extLst>
        </xdr:cNvPr>
        <xdr:cNvSpPr/>
      </xdr:nvSpPr>
      <xdr:spPr>
        <a:xfrm>
          <a:off x="3746500" y="17678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45176</xdr:rowOff>
    </xdr:from>
    <xdr:to>
      <xdr:col>24</xdr:col>
      <xdr:colOff>63500</xdr:colOff>
      <xdr:row>103</xdr:row>
      <xdr:rowOff>69669</xdr:rowOff>
    </xdr:to>
    <xdr:cxnSp macro="">
      <xdr:nvCxnSpPr>
        <xdr:cNvPr id="341" name="直線コネクタ 340">
          <a:extLst>
            <a:ext uri="{FF2B5EF4-FFF2-40B4-BE49-F238E27FC236}">
              <a16:creationId xmlns:a16="http://schemas.microsoft.com/office/drawing/2014/main" id="{609A3BE7-292C-4DBD-B865-845B38E3F761}"/>
            </a:ext>
          </a:extLst>
        </xdr:cNvPr>
        <xdr:cNvCxnSpPr/>
      </xdr:nvCxnSpPr>
      <xdr:spPr>
        <a:xfrm flipV="1">
          <a:off x="3797300" y="17704526"/>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67508</xdr:rowOff>
    </xdr:from>
    <xdr:ext cx="405111" cy="259045"/>
    <xdr:sp macro="" textlink="">
      <xdr:nvSpPr>
        <xdr:cNvPr id="342" name="n_1aveValue【港湾・漁港】&#10;有形固定資産減価償却率">
          <a:extLst>
            <a:ext uri="{FF2B5EF4-FFF2-40B4-BE49-F238E27FC236}">
              <a16:creationId xmlns:a16="http://schemas.microsoft.com/office/drawing/2014/main" id="{EADE9955-8E13-42BC-B59B-B9134374B8F4}"/>
            </a:ext>
          </a:extLst>
        </xdr:cNvPr>
        <xdr:cNvSpPr txBox="1"/>
      </xdr:nvSpPr>
      <xdr:spPr>
        <a:xfrm>
          <a:off x="3582044" y="17898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105971</xdr:rowOff>
    </xdr:from>
    <xdr:ext cx="405111" cy="259045"/>
    <xdr:sp macro="" textlink="">
      <xdr:nvSpPr>
        <xdr:cNvPr id="343" name="n_2aveValue【港湾・漁港】&#10;有形固定資産減価償却率">
          <a:extLst>
            <a:ext uri="{FF2B5EF4-FFF2-40B4-BE49-F238E27FC236}">
              <a16:creationId xmlns:a16="http://schemas.microsoft.com/office/drawing/2014/main" id="{84E75D42-D6FA-4347-919C-8A1C692B5566}"/>
            </a:ext>
          </a:extLst>
        </xdr:cNvPr>
        <xdr:cNvSpPr txBox="1"/>
      </xdr:nvSpPr>
      <xdr:spPr>
        <a:xfrm>
          <a:off x="2705744" y="17593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136996</xdr:rowOff>
    </xdr:from>
    <xdr:ext cx="405111" cy="259045"/>
    <xdr:sp macro="" textlink="">
      <xdr:nvSpPr>
        <xdr:cNvPr id="344" name="n_1mainValue【港湾・漁港】&#10;有形固定資産減価償却率">
          <a:extLst>
            <a:ext uri="{FF2B5EF4-FFF2-40B4-BE49-F238E27FC236}">
              <a16:creationId xmlns:a16="http://schemas.microsoft.com/office/drawing/2014/main" id="{2C0BB810-3B2C-46C2-BD39-5BDA7E9C6CAB}"/>
            </a:ext>
          </a:extLst>
        </xdr:cNvPr>
        <xdr:cNvSpPr txBox="1"/>
      </xdr:nvSpPr>
      <xdr:spPr>
        <a:xfrm>
          <a:off x="3582044" y="174534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5" name="正方形/長方形 344">
          <a:extLst>
            <a:ext uri="{FF2B5EF4-FFF2-40B4-BE49-F238E27FC236}">
              <a16:creationId xmlns:a16="http://schemas.microsoft.com/office/drawing/2014/main" id="{3DBCF6C9-A6D3-45DA-AE64-EBD0F31A398C}"/>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6" name="正方形/長方形 345">
          <a:extLst>
            <a:ext uri="{FF2B5EF4-FFF2-40B4-BE49-F238E27FC236}">
              <a16:creationId xmlns:a16="http://schemas.microsoft.com/office/drawing/2014/main" id="{8C8B6A6B-8C72-4A97-98E9-7666D3A50738}"/>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7" name="正方形/長方形 346">
          <a:extLst>
            <a:ext uri="{FF2B5EF4-FFF2-40B4-BE49-F238E27FC236}">
              <a16:creationId xmlns:a16="http://schemas.microsoft.com/office/drawing/2014/main" id="{A24F2CC3-09D9-47D8-BCB5-C03A55F98BCD}"/>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8" name="正方形/長方形 347">
          <a:extLst>
            <a:ext uri="{FF2B5EF4-FFF2-40B4-BE49-F238E27FC236}">
              <a16:creationId xmlns:a16="http://schemas.microsoft.com/office/drawing/2014/main" id="{16AB6A3E-5889-4AA6-9EAD-B63DACE557EB}"/>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9" name="正方形/長方形 348">
          <a:extLst>
            <a:ext uri="{FF2B5EF4-FFF2-40B4-BE49-F238E27FC236}">
              <a16:creationId xmlns:a16="http://schemas.microsoft.com/office/drawing/2014/main" id="{0816119B-B29F-4953-AA55-80DD38EFB176}"/>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0" name="正方形/長方形 349">
          <a:extLst>
            <a:ext uri="{FF2B5EF4-FFF2-40B4-BE49-F238E27FC236}">
              <a16:creationId xmlns:a16="http://schemas.microsoft.com/office/drawing/2014/main" id="{C42C5A78-940F-4F9E-9D40-EABECBC255BA}"/>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1" name="正方形/長方形 350">
          <a:extLst>
            <a:ext uri="{FF2B5EF4-FFF2-40B4-BE49-F238E27FC236}">
              <a16:creationId xmlns:a16="http://schemas.microsoft.com/office/drawing/2014/main" id="{C3481705-8FE1-4EB5-9A8D-25778726358F}"/>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2" name="正方形/長方形 351">
          <a:extLst>
            <a:ext uri="{FF2B5EF4-FFF2-40B4-BE49-F238E27FC236}">
              <a16:creationId xmlns:a16="http://schemas.microsoft.com/office/drawing/2014/main" id="{BD92C5A7-55B7-4533-B6A6-B74EF275F1F9}"/>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53" name="テキスト ボックス 352">
          <a:extLst>
            <a:ext uri="{FF2B5EF4-FFF2-40B4-BE49-F238E27FC236}">
              <a16:creationId xmlns:a16="http://schemas.microsoft.com/office/drawing/2014/main" id="{E9F14CBE-64C3-4259-9307-B4EF4EE1DC5A}"/>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54" name="直線コネクタ 353">
          <a:extLst>
            <a:ext uri="{FF2B5EF4-FFF2-40B4-BE49-F238E27FC236}">
              <a16:creationId xmlns:a16="http://schemas.microsoft.com/office/drawing/2014/main" id="{C3B1298F-DF03-464C-82AF-22B541651923}"/>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355" name="直線コネクタ 354">
          <a:extLst>
            <a:ext uri="{FF2B5EF4-FFF2-40B4-BE49-F238E27FC236}">
              <a16:creationId xmlns:a16="http://schemas.microsoft.com/office/drawing/2014/main" id="{C68DF611-F697-4E25-834A-2D3F934ABB40}"/>
            </a:ext>
          </a:extLst>
        </xdr:cNvPr>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106</xdr:row>
      <xdr:rowOff>162577</xdr:rowOff>
    </xdr:from>
    <xdr:ext cx="248786" cy="259045"/>
    <xdr:sp macro="" textlink="">
      <xdr:nvSpPr>
        <xdr:cNvPr id="356" name="テキスト ボックス 355">
          <a:extLst>
            <a:ext uri="{FF2B5EF4-FFF2-40B4-BE49-F238E27FC236}">
              <a16:creationId xmlns:a16="http://schemas.microsoft.com/office/drawing/2014/main" id="{A471B7E3-1CB9-4D2F-B6AE-05A5A30DD935}"/>
            </a:ext>
          </a:extLst>
        </xdr:cNvPr>
        <xdr:cNvSpPr txBox="1"/>
      </xdr:nvSpPr>
      <xdr:spPr>
        <a:xfrm>
          <a:off x="6355214" y="1833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57" name="直線コネクタ 356">
          <a:extLst>
            <a:ext uri="{FF2B5EF4-FFF2-40B4-BE49-F238E27FC236}">
              <a16:creationId xmlns:a16="http://schemas.microsoft.com/office/drawing/2014/main" id="{548489CE-E001-4665-A3C4-44C60885CE1B}"/>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103</xdr:row>
      <xdr:rowOff>105427</xdr:rowOff>
    </xdr:from>
    <xdr:ext cx="685572" cy="259045"/>
    <xdr:sp macro="" textlink="">
      <xdr:nvSpPr>
        <xdr:cNvPr id="358" name="テキスト ボックス 357">
          <a:extLst>
            <a:ext uri="{FF2B5EF4-FFF2-40B4-BE49-F238E27FC236}">
              <a16:creationId xmlns:a16="http://schemas.microsoft.com/office/drawing/2014/main" id="{BC9B02DB-ED5E-48DA-8124-12FBB0A8DB6A}"/>
            </a:ext>
          </a:extLst>
        </xdr:cNvPr>
        <xdr:cNvSpPr txBox="1"/>
      </xdr:nvSpPr>
      <xdr:spPr>
        <a:xfrm>
          <a:off x="5918428" y="1776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359" name="直線コネクタ 358">
          <a:extLst>
            <a:ext uri="{FF2B5EF4-FFF2-40B4-BE49-F238E27FC236}">
              <a16:creationId xmlns:a16="http://schemas.microsoft.com/office/drawing/2014/main" id="{2EB660FE-BCD5-46AD-836E-9FCB8FC415E3}"/>
            </a:ext>
          </a:extLst>
        </xdr:cNvPr>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100</xdr:row>
      <xdr:rowOff>48277</xdr:rowOff>
    </xdr:from>
    <xdr:ext cx="685572" cy="259045"/>
    <xdr:sp macro="" textlink="">
      <xdr:nvSpPr>
        <xdr:cNvPr id="360" name="テキスト ボックス 359">
          <a:extLst>
            <a:ext uri="{FF2B5EF4-FFF2-40B4-BE49-F238E27FC236}">
              <a16:creationId xmlns:a16="http://schemas.microsoft.com/office/drawing/2014/main" id="{A5BDBF2B-164A-469C-8608-7C5700216EBB}"/>
            </a:ext>
          </a:extLst>
        </xdr:cNvPr>
        <xdr:cNvSpPr txBox="1"/>
      </xdr:nvSpPr>
      <xdr:spPr>
        <a:xfrm>
          <a:off x="5918428" y="17193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61" name="直線コネクタ 360">
          <a:extLst>
            <a:ext uri="{FF2B5EF4-FFF2-40B4-BE49-F238E27FC236}">
              <a16:creationId xmlns:a16="http://schemas.microsoft.com/office/drawing/2014/main" id="{539D9450-102B-4118-A6D8-7DFF61EE7213}"/>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362" name="テキスト ボックス 361">
          <a:extLst>
            <a:ext uri="{FF2B5EF4-FFF2-40B4-BE49-F238E27FC236}">
              <a16:creationId xmlns:a16="http://schemas.microsoft.com/office/drawing/2014/main" id="{6E8B895D-D6C0-4555-A301-1333F9943B5F}"/>
            </a:ext>
          </a:extLst>
        </xdr:cNvPr>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3" name="【港湾・漁港】&#10;一人当たり有形固定資産（償却資産）額グラフ枠">
          <a:extLst>
            <a:ext uri="{FF2B5EF4-FFF2-40B4-BE49-F238E27FC236}">
              <a16:creationId xmlns:a16="http://schemas.microsoft.com/office/drawing/2014/main" id="{8CF0E687-72B0-4BEF-ADBA-C784826953FF}"/>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16594</xdr:rowOff>
    </xdr:from>
    <xdr:to>
      <xdr:col>54</xdr:col>
      <xdr:colOff>189865</xdr:colOff>
      <xdr:row>107</xdr:row>
      <xdr:rowOff>133321</xdr:rowOff>
    </xdr:to>
    <xdr:cxnSp macro="">
      <xdr:nvCxnSpPr>
        <xdr:cNvPr id="364" name="直線コネクタ 363">
          <a:extLst>
            <a:ext uri="{FF2B5EF4-FFF2-40B4-BE49-F238E27FC236}">
              <a16:creationId xmlns:a16="http://schemas.microsoft.com/office/drawing/2014/main" id="{8F3007F2-8D54-4245-83DA-900AC13A3B3C}"/>
            </a:ext>
          </a:extLst>
        </xdr:cNvPr>
        <xdr:cNvCxnSpPr/>
      </xdr:nvCxnSpPr>
      <xdr:spPr>
        <a:xfrm flipV="1">
          <a:off x="10476865" y="17333044"/>
          <a:ext cx="0" cy="11454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137148</xdr:rowOff>
    </xdr:from>
    <xdr:ext cx="313932" cy="259045"/>
    <xdr:sp macro="" textlink="">
      <xdr:nvSpPr>
        <xdr:cNvPr id="365" name="【港湾・漁港】&#10;一人当たり有形固定資産（償却資産）額最小値テキスト">
          <a:extLst>
            <a:ext uri="{FF2B5EF4-FFF2-40B4-BE49-F238E27FC236}">
              <a16:creationId xmlns:a16="http://schemas.microsoft.com/office/drawing/2014/main" id="{2A172ED8-235A-411C-9577-EA105EDD9C90}"/>
            </a:ext>
          </a:extLst>
        </xdr:cNvPr>
        <xdr:cNvSpPr txBox="1"/>
      </xdr:nvSpPr>
      <xdr:spPr>
        <a:xfrm>
          <a:off x="10515600" y="184822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133321</xdr:rowOff>
    </xdr:from>
    <xdr:to>
      <xdr:col>55</xdr:col>
      <xdr:colOff>88900</xdr:colOff>
      <xdr:row>107</xdr:row>
      <xdr:rowOff>133321</xdr:rowOff>
    </xdr:to>
    <xdr:cxnSp macro="">
      <xdr:nvCxnSpPr>
        <xdr:cNvPr id="366" name="直線コネクタ 365">
          <a:extLst>
            <a:ext uri="{FF2B5EF4-FFF2-40B4-BE49-F238E27FC236}">
              <a16:creationId xmlns:a16="http://schemas.microsoft.com/office/drawing/2014/main" id="{227AEC92-182F-4585-924E-23F531201531}"/>
            </a:ext>
          </a:extLst>
        </xdr:cNvPr>
        <xdr:cNvCxnSpPr/>
      </xdr:nvCxnSpPr>
      <xdr:spPr>
        <a:xfrm>
          <a:off x="10388600" y="18478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134721</xdr:rowOff>
    </xdr:from>
    <xdr:ext cx="690189" cy="259045"/>
    <xdr:sp macro="" textlink="">
      <xdr:nvSpPr>
        <xdr:cNvPr id="367" name="【港湾・漁港】&#10;一人当たり有形固定資産（償却資産）額最大値テキスト">
          <a:extLst>
            <a:ext uri="{FF2B5EF4-FFF2-40B4-BE49-F238E27FC236}">
              <a16:creationId xmlns:a16="http://schemas.microsoft.com/office/drawing/2014/main" id="{E13183A9-C210-49E4-97F8-D8FFCFD3FE50}"/>
            </a:ext>
          </a:extLst>
        </xdr:cNvPr>
        <xdr:cNvSpPr txBox="1"/>
      </xdr:nvSpPr>
      <xdr:spPr>
        <a:xfrm>
          <a:off x="10515600" y="171082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2,004,296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16594</xdr:rowOff>
    </xdr:from>
    <xdr:to>
      <xdr:col>55</xdr:col>
      <xdr:colOff>88900</xdr:colOff>
      <xdr:row>101</xdr:row>
      <xdr:rowOff>16594</xdr:rowOff>
    </xdr:to>
    <xdr:cxnSp macro="">
      <xdr:nvCxnSpPr>
        <xdr:cNvPr id="368" name="直線コネクタ 367">
          <a:extLst>
            <a:ext uri="{FF2B5EF4-FFF2-40B4-BE49-F238E27FC236}">
              <a16:creationId xmlns:a16="http://schemas.microsoft.com/office/drawing/2014/main" id="{05193FDC-0F4D-458D-9904-5E6CF3BA1985}"/>
            </a:ext>
          </a:extLst>
        </xdr:cNvPr>
        <xdr:cNvCxnSpPr/>
      </xdr:nvCxnSpPr>
      <xdr:spPr>
        <a:xfrm>
          <a:off x="10388600" y="17333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124764</xdr:rowOff>
    </xdr:from>
    <xdr:ext cx="599010" cy="259045"/>
    <xdr:sp macro="" textlink="">
      <xdr:nvSpPr>
        <xdr:cNvPr id="369" name="【港湾・漁港】&#10;一人当たり有形固定資産（償却資産）額平均値テキスト">
          <a:extLst>
            <a:ext uri="{FF2B5EF4-FFF2-40B4-BE49-F238E27FC236}">
              <a16:creationId xmlns:a16="http://schemas.microsoft.com/office/drawing/2014/main" id="{E269A54B-CF9F-428C-9846-4B95380520E8}"/>
            </a:ext>
          </a:extLst>
        </xdr:cNvPr>
        <xdr:cNvSpPr txBox="1"/>
      </xdr:nvSpPr>
      <xdr:spPr>
        <a:xfrm>
          <a:off x="10515600" y="181270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101887</xdr:rowOff>
    </xdr:from>
    <xdr:to>
      <xdr:col>55</xdr:col>
      <xdr:colOff>50800</xdr:colOff>
      <xdr:row>107</xdr:row>
      <xdr:rowOff>32037</xdr:rowOff>
    </xdr:to>
    <xdr:sp macro="" textlink="">
      <xdr:nvSpPr>
        <xdr:cNvPr id="370" name="フローチャート: 判断 369">
          <a:extLst>
            <a:ext uri="{FF2B5EF4-FFF2-40B4-BE49-F238E27FC236}">
              <a16:creationId xmlns:a16="http://schemas.microsoft.com/office/drawing/2014/main" id="{AE6568EB-9A57-4DFA-A19D-7BB81F098828}"/>
            </a:ext>
          </a:extLst>
        </xdr:cNvPr>
        <xdr:cNvSpPr/>
      </xdr:nvSpPr>
      <xdr:spPr>
        <a:xfrm>
          <a:off x="10426700" y="18275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72735</xdr:rowOff>
    </xdr:from>
    <xdr:to>
      <xdr:col>50</xdr:col>
      <xdr:colOff>165100</xdr:colOff>
      <xdr:row>107</xdr:row>
      <xdr:rowOff>2885</xdr:rowOff>
    </xdr:to>
    <xdr:sp macro="" textlink="">
      <xdr:nvSpPr>
        <xdr:cNvPr id="371" name="フローチャート: 判断 370">
          <a:extLst>
            <a:ext uri="{FF2B5EF4-FFF2-40B4-BE49-F238E27FC236}">
              <a16:creationId xmlns:a16="http://schemas.microsoft.com/office/drawing/2014/main" id="{F7FF2DC1-7030-4C9A-9FD3-959589B49031}"/>
            </a:ext>
          </a:extLst>
        </xdr:cNvPr>
        <xdr:cNvSpPr/>
      </xdr:nvSpPr>
      <xdr:spPr>
        <a:xfrm>
          <a:off x="9588500" y="18246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120785</xdr:rowOff>
    </xdr:from>
    <xdr:to>
      <xdr:col>46</xdr:col>
      <xdr:colOff>38100</xdr:colOff>
      <xdr:row>107</xdr:row>
      <xdr:rowOff>50935</xdr:rowOff>
    </xdr:to>
    <xdr:sp macro="" textlink="">
      <xdr:nvSpPr>
        <xdr:cNvPr id="372" name="フローチャート: 判断 371">
          <a:extLst>
            <a:ext uri="{FF2B5EF4-FFF2-40B4-BE49-F238E27FC236}">
              <a16:creationId xmlns:a16="http://schemas.microsoft.com/office/drawing/2014/main" id="{40F748DB-39B0-469C-B043-1F4AA0C6260D}"/>
            </a:ext>
          </a:extLst>
        </xdr:cNvPr>
        <xdr:cNvSpPr/>
      </xdr:nvSpPr>
      <xdr:spPr>
        <a:xfrm>
          <a:off x="8699500" y="1829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3" name="テキスト ボックス 372">
          <a:extLst>
            <a:ext uri="{FF2B5EF4-FFF2-40B4-BE49-F238E27FC236}">
              <a16:creationId xmlns:a16="http://schemas.microsoft.com/office/drawing/2014/main" id="{74A99B2F-57C7-4B94-8ED2-0A3CC791540C}"/>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4" name="テキスト ボックス 373">
          <a:extLst>
            <a:ext uri="{FF2B5EF4-FFF2-40B4-BE49-F238E27FC236}">
              <a16:creationId xmlns:a16="http://schemas.microsoft.com/office/drawing/2014/main" id="{000409F4-24AB-4D76-BE52-3CDCB66080CC}"/>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5" name="テキスト ボックス 374">
          <a:extLst>
            <a:ext uri="{FF2B5EF4-FFF2-40B4-BE49-F238E27FC236}">
              <a16:creationId xmlns:a16="http://schemas.microsoft.com/office/drawing/2014/main" id="{50043EBE-B0D0-4356-BDA3-ECC9B77C5B47}"/>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6" name="テキスト ボックス 375">
          <a:extLst>
            <a:ext uri="{FF2B5EF4-FFF2-40B4-BE49-F238E27FC236}">
              <a16:creationId xmlns:a16="http://schemas.microsoft.com/office/drawing/2014/main" id="{8512C2F5-4DF5-402C-84E1-1B3EDD981AF2}"/>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7" name="テキスト ボックス 376">
          <a:extLst>
            <a:ext uri="{FF2B5EF4-FFF2-40B4-BE49-F238E27FC236}">
              <a16:creationId xmlns:a16="http://schemas.microsoft.com/office/drawing/2014/main" id="{B94938A5-59FE-4EAA-9841-E151FB2FE467}"/>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141652</xdr:rowOff>
    </xdr:from>
    <xdr:to>
      <xdr:col>55</xdr:col>
      <xdr:colOff>50800</xdr:colOff>
      <xdr:row>107</xdr:row>
      <xdr:rowOff>71802</xdr:rowOff>
    </xdr:to>
    <xdr:sp macro="" textlink="">
      <xdr:nvSpPr>
        <xdr:cNvPr id="378" name="楕円 377">
          <a:extLst>
            <a:ext uri="{FF2B5EF4-FFF2-40B4-BE49-F238E27FC236}">
              <a16:creationId xmlns:a16="http://schemas.microsoft.com/office/drawing/2014/main" id="{24091723-E6F3-4F33-A486-CFCB598BF38E}"/>
            </a:ext>
          </a:extLst>
        </xdr:cNvPr>
        <xdr:cNvSpPr/>
      </xdr:nvSpPr>
      <xdr:spPr>
        <a:xfrm>
          <a:off x="10426700" y="18315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80314</xdr:rowOff>
    </xdr:from>
    <xdr:ext cx="599010" cy="259045"/>
    <xdr:sp macro="" textlink="">
      <xdr:nvSpPr>
        <xdr:cNvPr id="379" name="【港湾・漁港】&#10;一人当たり有形固定資産（償却資産）額該当値テキスト">
          <a:extLst>
            <a:ext uri="{FF2B5EF4-FFF2-40B4-BE49-F238E27FC236}">
              <a16:creationId xmlns:a16="http://schemas.microsoft.com/office/drawing/2014/main" id="{12EEF9FC-1691-41FC-BC4B-9DD069CDFC69}"/>
            </a:ext>
          </a:extLst>
        </xdr:cNvPr>
        <xdr:cNvSpPr txBox="1"/>
      </xdr:nvSpPr>
      <xdr:spPr>
        <a:xfrm>
          <a:off x="10515600" y="18254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143365</xdr:rowOff>
    </xdr:from>
    <xdr:to>
      <xdr:col>50</xdr:col>
      <xdr:colOff>165100</xdr:colOff>
      <xdr:row>107</xdr:row>
      <xdr:rowOff>73515</xdr:rowOff>
    </xdr:to>
    <xdr:sp macro="" textlink="">
      <xdr:nvSpPr>
        <xdr:cNvPr id="380" name="楕円 379">
          <a:extLst>
            <a:ext uri="{FF2B5EF4-FFF2-40B4-BE49-F238E27FC236}">
              <a16:creationId xmlns:a16="http://schemas.microsoft.com/office/drawing/2014/main" id="{F9762993-C8D7-47B8-BA7B-D716DB668DEE}"/>
            </a:ext>
          </a:extLst>
        </xdr:cNvPr>
        <xdr:cNvSpPr/>
      </xdr:nvSpPr>
      <xdr:spPr>
        <a:xfrm>
          <a:off x="9588500" y="18317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21002</xdr:rowOff>
    </xdr:from>
    <xdr:to>
      <xdr:col>55</xdr:col>
      <xdr:colOff>0</xdr:colOff>
      <xdr:row>107</xdr:row>
      <xdr:rowOff>22715</xdr:rowOff>
    </xdr:to>
    <xdr:cxnSp macro="">
      <xdr:nvCxnSpPr>
        <xdr:cNvPr id="381" name="直線コネクタ 380">
          <a:extLst>
            <a:ext uri="{FF2B5EF4-FFF2-40B4-BE49-F238E27FC236}">
              <a16:creationId xmlns:a16="http://schemas.microsoft.com/office/drawing/2014/main" id="{7224ECFE-6FA0-4BF2-B634-98FB0B6EE4E9}"/>
            </a:ext>
          </a:extLst>
        </xdr:cNvPr>
        <xdr:cNvCxnSpPr/>
      </xdr:nvCxnSpPr>
      <xdr:spPr>
        <a:xfrm flipV="1">
          <a:off x="9639300" y="18366152"/>
          <a:ext cx="838200" cy="1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105</xdr:row>
      <xdr:rowOff>19412</xdr:rowOff>
    </xdr:from>
    <xdr:ext cx="599010" cy="259045"/>
    <xdr:sp macro="" textlink="">
      <xdr:nvSpPr>
        <xdr:cNvPr id="382" name="n_1aveValue【港湾・漁港】&#10;一人当たり有形固定資産（償却資産）額">
          <a:extLst>
            <a:ext uri="{FF2B5EF4-FFF2-40B4-BE49-F238E27FC236}">
              <a16:creationId xmlns:a16="http://schemas.microsoft.com/office/drawing/2014/main" id="{8807407D-AD5C-4562-B2F1-4414975727A4}"/>
            </a:ext>
          </a:extLst>
        </xdr:cNvPr>
        <xdr:cNvSpPr txBox="1"/>
      </xdr:nvSpPr>
      <xdr:spPr>
        <a:xfrm>
          <a:off x="9327095" y="18021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67462</xdr:rowOff>
    </xdr:from>
    <xdr:ext cx="599010" cy="259045"/>
    <xdr:sp macro="" textlink="">
      <xdr:nvSpPr>
        <xdr:cNvPr id="383" name="n_2aveValue【港湾・漁港】&#10;一人当たり有形固定資産（償却資産）額">
          <a:extLst>
            <a:ext uri="{FF2B5EF4-FFF2-40B4-BE49-F238E27FC236}">
              <a16:creationId xmlns:a16="http://schemas.microsoft.com/office/drawing/2014/main" id="{6295875E-7180-4826-8767-8DF4E288581D}"/>
            </a:ext>
          </a:extLst>
        </xdr:cNvPr>
        <xdr:cNvSpPr txBox="1"/>
      </xdr:nvSpPr>
      <xdr:spPr>
        <a:xfrm>
          <a:off x="8450795" y="18069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107</xdr:row>
      <xdr:rowOff>64642</xdr:rowOff>
    </xdr:from>
    <xdr:ext cx="599010" cy="259045"/>
    <xdr:sp macro="" textlink="">
      <xdr:nvSpPr>
        <xdr:cNvPr id="384" name="n_1mainValue【港湾・漁港】&#10;一人当たり有形固定資産（償却資産）額">
          <a:extLst>
            <a:ext uri="{FF2B5EF4-FFF2-40B4-BE49-F238E27FC236}">
              <a16:creationId xmlns:a16="http://schemas.microsoft.com/office/drawing/2014/main" id="{AC2D00BA-6A29-4E4E-8195-502F00EDE024}"/>
            </a:ext>
          </a:extLst>
        </xdr:cNvPr>
        <xdr:cNvSpPr txBox="1"/>
      </xdr:nvSpPr>
      <xdr:spPr>
        <a:xfrm>
          <a:off x="9327095" y="18409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85" name="正方形/長方形 384">
          <a:extLst>
            <a:ext uri="{FF2B5EF4-FFF2-40B4-BE49-F238E27FC236}">
              <a16:creationId xmlns:a16="http://schemas.microsoft.com/office/drawing/2014/main" id="{621678C6-11D7-40A2-A116-04CE375AECB4}"/>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6" name="正方形/長方形 385">
          <a:extLst>
            <a:ext uri="{FF2B5EF4-FFF2-40B4-BE49-F238E27FC236}">
              <a16:creationId xmlns:a16="http://schemas.microsoft.com/office/drawing/2014/main" id="{46ED732B-CB83-4834-A79F-E13DA85DB3A4}"/>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7" name="正方形/長方形 386">
          <a:extLst>
            <a:ext uri="{FF2B5EF4-FFF2-40B4-BE49-F238E27FC236}">
              <a16:creationId xmlns:a16="http://schemas.microsoft.com/office/drawing/2014/main" id="{D79A9BC6-3D25-40E0-AA12-7B19C4F67988}"/>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8" name="正方形/長方形 387">
          <a:extLst>
            <a:ext uri="{FF2B5EF4-FFF2-40B4-BE49-F238E27FC236}">
              <a16:creationId xmlns:a16="http://schemas.microsoft.com/office/drawing/2014/main" id="{ED3A27B5-34F2-432D-AE83-DC189D1A2F3E}"/>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9" name="正方形/長方形 388">
          <a:extLst>
            <a:ext uri="{FF2B5EF4-FFF2-40B4-BE49-F238E27FC236}">
              <a16:creationId xmlns:a16="http://schemas.microsoft.com/office/drawing/2014/main" id="{4222D3CF-159A-40F1-B5D0-026C9B17F213}"/>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0" name="正方形/長方形 389">
          <a:extLst>
            <a:ext uri="{FF2B5EF4-FFF2-40B4-BE49-F238E27FC236}">
              <a16:creationId xmlns:a16="http://schemas.microsoft.com/office/drawing/2014/main" id="{0398E93F-BC41-4FE0-9C67-1F0E65E3AAA1}"/>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1" name="正方形/長方形 390">
          <a:extLst>
            <a:ext uri="{FF2B5EF4-FFF2-40B4-BE49-F238E27FC236}">
              <a16:creationId xmlns:a16="http://schemas.microsoft.com/office/drawing/2014/main" id="{D0EEA125-0F75-4A7A-936D-A09779991C06}"/>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2" name="正方形/長方形 391">
          <a:extLst>
            <a:ext uri="{FF2B5EF4-FFF2-40B4-BE49-F238E27FC236}">
              <a16:creationId xmlns:a16="http://schemas.microsoft.com/office/drawing/2014/main" id="{B35F4855-09F4-46A4-8473-3F9C4D14A622}"/>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3" name="テキスト ボックス 392">
          <a:extLst>
            <a:ext uri="{FF2B5EF4-FFF2-40B4-BE49-F238E27FC236}">
              <a16:creationId xmlns:a16="http://schemas.microsoft.com/office/drawing/2014/main" id="{7C0A0929-4756-4DE4-8B31-5E6B21A2DC6A}"/>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4" name="直線コネクタ 393">
          <a:extLst>
            <a:ext uri="{FF2B5EF4-FFF2-40B4-BE49-F238E27FC236}">
              <a16:creationId xmlns:a16="http://schemas.microsoft.com/office/drawing/2014/main" id="{551AD3F4-B78C-4C3C-BD65-9421E0296B5F}"/>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95" name="テキスト ボックス 394">
          <a:extLst>
            <a:ext uri="{FF2B5EF4-FFF2-40B4-BE49-F238E27FC236}">
              <a16:creationId xmlns:a16="http://schemas.microsoft.com/office/drawing/2014/main" id="{85052E7A-6149-4823-9D99-24FA78DFB173}"/>
            </a:ext>
          </a:extLst>
        </xdr:cNvPr>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96" name="直線コネクタ 395">
          <a:extLst>
            <a:ext uri="{FF2B5EF4-FFF2-40B4-BE49-F238E27FC236}">
              <a16:creationId xmlns:a16="http://schemas.microsoft.com/office/drawing/2014/main" id="{323F1C20-C5FB-4D5A-B734-CC2DC296C262}"/>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97" name="テキスト ボックス 396">
          <a:extLst>
            <a:ext uri="{FF2B5EF4-FFF2-40B4-BE49-F238E27FC236}">
              <a16:creationId xmlns:a16="http://schemas.microsoft.com/office/drawing/2014/main" id="{9860565A-E868-42EB-95AB-EBAABA0659CC}"/>
            </a:ext>
          </a:extLst>
        </xdr:cNvPr>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98" name="直線コネクタ 397">
          <a:extLst>
            <a:ext uri="{FF2B5EF4-FFF2-40B4-BE49-F238E27FC236}">
              <a16:creationId xmlns:a16="http://schemas.microsoft.com/office/drawing/2014/main" id="{1BF7E13A-00AF-44C1-A45D-F3EEA1D28BFD}"/>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99" name="テキスト ボックス 398">
          <a:extLst>
            <a:ext uri="{FF2B5EF4-FFF2-40B4-BE49-F238E27FC236}">
              <a16:creationId xmlns:a16="http://schemas.microsoft.com/office/drawing/2014/main" id="{68A00688-E15D-4301-AEC0-1EFE3BF61FA7}"/>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0" name="直線コネクタ 399">
          <a:extLst>
            <a:ext uri="{FF2B5EF4-FFF2-40B4-BE49-F238E27FC236}">
              <a16:creationId xmlns:a16="http://schemas.microsoft.com/office/drawing/2014/main" id="{2D10F392-406A-4070-A8EA-A3D4743C9DBF}"/>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1" name="テキスト ボックス 400">
          <a:extLst>
            <a:ext uri="{FF2B5EF4-FFF2-40B4-BE49-F238E27FC236}">
              <a16:creationId xmlns:a16="http://schemas.microsoft.com/office/drawing/2014/main" id="{ADEEC7AE-12BC-4F60-A60B-8B764B0BCFAB}"/>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2" name="直線コネクタ 401">
          <a:extLst>
            <a:ext uri="{FF2B5EF4-FFF2-40B4-BE49-F238E27FC236}">
              <a16:creationId xmlns:a16="http://schemas.microsoft.com/office/drawing/2014/main" id="{D52FA1CD-6AD5-4455-8EE9-73D4752533C1}"/>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3" name="テキスト ボックス 402">
          <a:extLst>
            <a:ext uri="{FF2B5EF4-FFF2-40B4-BE49-F238E27FC236}">
              <a16:creationId xmlns:a16="http://schemas.microsoft.com/office/drawing/2014/main" id="{BB388034-6337-404E-B136-5B182F90F9FA}"/>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04" name="直線コネクタ 403">
          <a:extLst>
            <a:ext uri="{FF2B5EF4-FFF2-40B4-BE49-F238E27FC236}">
              <a16:creationId xmlns:a16="http://schemas.microsoft.com/office/drawing/2014/main" id="{F194A230-E51B-4F5E-810E-04E822D14959}"/>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05" name="テキスト ボックス 404">
          <a:extLst>
            <a:ext uri="{FF2B5EF4-FFF2-40B4-BE49-F238E27FC236}">
              <a16:creationId xmlns:a16="http://schemas.microsoft.com/office/drawing/2014/main" id="{A6701EDD-C953-4402-A24A-2AF9A56036FD}"/>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6" name="直線コネクタ 405">
          <a:extLst>
            <a:ext uri="{FF2B5EF4-FFF2-40B4-BE49-F238E27FC236}">
              <a16:creationId xmlns:a16="http://schemas.microsoft.com/office/drawing/2014/main" id="{070E143D-AD4D-4EDB-B52D-CB88F5EA9E3C}"/>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07" name="テキスト ボックス 406">
          <a:extLst>
            <a:ext uri="{FF2B5EF4-FFF2-40B4-BE49-F238E27FC236}">
              <a16:creationId xmlns:a16="http://schemas.microsoft.com/office/drawing/2014/main" id="{3F075359-3B35-4663-87C1-5855F839ACA1}"/>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08" name="【認定こども園・幼稚園・保育所】&#10;有形固定資産減価償却率グラフ枠">
          <a:extLst>
            <a:ext uri="{FF2B5EF4-FFF2-40B4-BE49-F238E27FC236}">
              <a16:creationId xmlns:a16="http://schemas.microsoft.com/office/drawing/2014/main" id="{A181F699-B27D-4493-9019-04B5A41D26B9}"/>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42</xdr:row>
      <xdr:rowOff>70485</xdr:rowOff>
    </xdr:to>
    <xdr:cxnSp macro="">
      <xdr:nvCxnSpPr>
        <xdr:cNvPr id="409" name="直線コネクタ 408">
          <a:extLst>
            <a:ext uri="{FF2B5EF4-FFF2-40B4-BE49-F238E27FC236}">
              <a16:creationId xmlns:a16="http://schemas.microsoft.com/office/drawing/2014/main" id="{9F53B520-C02E-4D5C-89F5-C0156C199F0C}"/>
            </a:ext>
          </a:extLst>
        </xdr:cNvPr>
        <xdr:cNvCxnSpPr/>
      </xdr:nvCxnSpPr>
      <xdr:spPr>
        <a:xfrm flipV="1">
          <a:off x="16318864" y="5715000"/>
          <a:ext cx="0" cy="1556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74312</xdr:rowOff>
    </xdr:from>
    <xdr:ext cx="405111" cy="259045"/>
    <xdr:sp macro="" textlink="">
      <xdr:nvSpPr>
        <xdr:cNvPr id="410" name="【認定こども園・幼稚園・保育所】&#10;有形固定資産減価償却率最小値テキスト">
          <a:extLst>
            <a:ext uri="{FF2B5EF4-FFF2-40B4-BE49-F238E27FC236}">
              <a16:creationId xmlns:a16="http://schemas.microsoft.com/office/drawing/2014/main" id="{365E21AF-4C66-459E-8AE4-5BB50D70E658}"/>
            </a:ext>
          </a:extLst>
        </xdr:cNvPr>
        <xdr:cNvSpPr txBox="1"/>
      </xdr:nvSpPr>
      <xdr:spPr>
        <a:xfrm>
          <a:off x="16357600" y="727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70485</xdr:rowOff>
    </xdr:from>
    <xdr:to>
      <xdr:col>86</xdr:col>
      <xdr:colOff>25400</xdr:colOff>
      <xdr:row>42</xdr:row>
      <xdr:rowOff>70485</xdr:rowOff>
    </xdr:to>
    <xdr:cxnSp macro="">
      <xdr:nvCxnSpPr>
        <xdr:cNvPr id="411" name="直線コネクタ 410">
          <a:extLst>
            <a:ext uri="{FF2B5EF4-FFF2-40B4-BE49-F238E27FC236}">
              <a16:creationId xmlns:a16="http://schemas.microsoft.com/office/drawing/2014/main" id="{A8E354D3-95C3-4E11-9AD6-8CF845DD17A7}"/>
            </a:ext>
          </a:extLst>
        </xdr:cNvPr>
        <xdr:cNvCxnSpPr/>
      </xdr:nvCxnSpPr>
      <xdr:spPr>
        <a:xfrm>
          <a:off x="16230600" y="727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412" name="【認定こども園・幼稚園・保育所】&#10;有形固定資産減価償却率最大値テキスト">
          <a:extLst>
            <a:ext uri="{FF2B5EF4-FFF2-40B4-BE49-F238E27FC236}">
              <a16:creationId xmlns:a16="http://schemas.microsoft.com/office/drawing/2014/main" id="{A0F46133-67E0-486F-8A3D-2D5A09AB63D6}"/>
            </a:ext>
          </a:extLst>
        </xdr:cNvPr>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413" name="直線コネクタ 412">
          <a:extLst>
            <a:ext uri="{FF2B5EF4-FFF2-40B4-BE49-F238E27FC236}">
              <a16:creationId xmlns:a16="http://schemas.microsoft.com/office/drawing/2014/main" id="{7F0D521E-FCF0-4E86-9413-2E8BC13C271B}"/>
            </a:ext>
          </a:extLst>
        </xdr:cNvPr>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112412</xdr:rowOff>
    </xdr:from>
    <xdr:ext cx="405111" cy="259045"/>
    <xdr:sp macro="" textlink="">
      <xdr:nvSpPr>
        <xdr:cNvPr id="414" name="【認定こども園・幼稚園・保育所】&#10;有形固定資産減価償却率平均値テキスト">
          <a:extLst>
            <a:ext uri="{FF2B5EF4-FFF2-40B4-BE49-F238E27FC236}">
              <a16:creationId xmlns:a16="http://schemas.microsoft.com/office/drawing/2014/main" id="{CFAAC9DE-575A-4ECA-B54C-B4B17961C87B}"/>
            </a:ext>
          </a:extLst>
        </xdr:cNvPr>
        <xdr:cNvSpPr txBox="1"/>
      </xdr:nvSpPr>
      <xdr:spPr>
        <a:xfrm>
          <a:off x="16357600" y="64560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133985</xdr:rowOff>
    </xdr:from>
    <xdr:to>
      <xdr:col>85</xdr:col>
      <xdr:colOff>177800</xdr:colOff>
      <xdr:row>38</xdr:row>
      <xdr:rowOff>64135</xdr:rowOff>
    </xdr:to>
    <xdr:sp macro="" textlink="">
      <xdr:nvSpPr>
        <xdr:cNvPr id="415" name="フローチャート: 判断 414">
          <a:extLst>
            <a:ext uri="{FF2B5EF4-FFF2-40B4-BE49-F238E27FC236}">
              <a16:creationId xmlns:a16="http://schemas.microsoft.com/office/drawing/2014/main" id="{EE5DA7B5-E613-43A3-B915-3338300FB8F2}"/>
            </a:ext>
          </a:extLst>
        </xdr:cNvPr>
        <xdr:cNvSpPr/>
      </xdr:nvSpPr>
      <xdr:spPr>
        <a:xfrm>
          <a:off x="16268700" y="647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84455</xdr:rowOff>
    </xdr:from>
    <xdr:to>
      <xdr:col>81</xdr:col>
      <xdr:colOff>101600</xdr:colOff>
      <xdr:row>38</xdr:row>
      <xdr:rowOff>14605</xdr:rowOff>
    </xdr:to>
    <xdr:sp macro="" textlink="">
      <xdr:nvSpPr>
        <xdr:cNvPr id="416" name="フローチャート: 判断 415">
          <a:extLst>
            <a:ext uri="{FF2B5EF4-FFF2-40B4-BE49-F238E27FC236}">
              <a16:creationId xmlns:a16="http://schemas.microsoft.com/office/drawing/2014/main" id="{85EC4966-5697-41E7-A843-9F48FAC93C42}"/>
            </a:ext>
          </a:extLst>
        </xdr:cNvPr>
        <xdr:cNvSpPr/>
      </xdr:nvSpPr>
      <xdr:spPr>
        <a:xfrm>
          <a:off x="154305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63500</xdr:rowOff>
    </xdr:from>
    <xdr:to>
      <xdr:col>76</xdr:col>
      <xdr:colOff>165100</xdr:colOff>
      <xdr:row>37</xdr:row>
      <xdr:rowOff>165100</xdr:rowOff>
    </xdr:to>
    <xdr:sp macro="" textlink="">
      <xdr:nvSpPr>
        <xdr:cNvPr id="417" name="フローチャート: 判断 416">
          <a:extLst>
            <a:ext uri="{FF2B5EF4-FFF2-40B4-BE49-F238E27FC236}">
              <a16:creationId xmlns:a16="http://schemas.microsoft.com/office/drawing/2014/main" id="{C62F89BD-8827-4609-9846-A99ED8918050}"/>
            </a:ext>
          </a:extLst>
        </xdr:cNvPr>
        <xdr:cNvSpPr/>
      </xdr:nvSpPr>
      <xdr:spPr>
        <a:xfrm>
          <a:off x="14541500" y="640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8" name="テキスト ボックス 417">
          <a:extLst>
            <a:ext uri="{FF2B5EF4-FFF2-40B4-BE49-F238E27FC236}">
              <a16:creationId xmlns:a16="http://schemas.microsoft.com/office/drawing/2014/main" id="{DAB3352A-216A-4704-AE19-15E37A4EC233}"/>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9" name="テキスト ボックス 418">
          <a:extLst>
            <a:ext uri="{FF2B5EF4-FFF2-40B4-BE49-F238E27FC236}">
              <a16:creationId xmlns:a16="http://schemas.microsoft.com/office/drawing/2014/main" id="{F71AE764-C8DE-491E-970A-3F1174857BFD}"/>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0" name="テキスト ボックス 419">
          <a:extLst>
            <a:ext uri="{FF2B5EF4-FFF2-40B4-BE49-F238E27FC236}">
              <a16:creationId xmlns:a16="http://schemas.microsoft.com/office/drawing/2014/main" id="{300BF6D5-8342-4084-9D74-4AF4BCB5C114}"/>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1" name="テキスト ボックス 420">
          <a:extLst>
            <a:ext uri="{FF2B5EF4-FFF2-40B4-BE49-F238E27FC236}">
              <a16:creationId xmlns:a16="http://schemas.microsoft.com/office/drawing/2014/main" id="{C3CE48A9-1219-4528-A0D2-5FBB0045C087}"/>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2" name="テキスト ボックス 421">
          <a:extLst>
            <a:ext uri="{FF2B5EF4-FFF2-40B4-BE49-F238E27FC236}">
              <a16:creationId xmlns:a16="http://schemas.microsoft.com/office/drawing/2014/main" id="{A6E175AF-34B1-4FC1-867A-4F98A108C2BE}"/>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44450</xdr:rowOff>
    </xdr:from>
    <xdr:to>
      <xdr:col>85</xdr:col>
      <xdr:colOff>177800</xdr:colOff>
      <xdr:row>35</xdr:row>
      <xdr:rowOff>146050</xdr:rowOff>
    </xdr:to>
    <xdr:sp macro="" textlink="">
      <xdr:nvSpPr>
        <xdr:cNvPr id="423" name="楕円 422">
          <a:extLst>
            <a:ext uri="{FF2B5EF4-FFF2-40B4-BE49-F238E27FC236}">
              <a16:creationId xmlns:a16="http://schemas.microsoft.com/office/drawing/2014/main" id="{FDC0EDA7-F17E-4B1B-A0BE-4BC96B73F39B}"/>
            </a:ext>
          </a:extLst>
        </xdr:cNvPr>
        <xdr:cNvSpPr/>
      </xdr:nvSpPr>
      <xdr:spPr>
        <a:xfrm>
          <a:off x="16268700" y="604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67327</xdr:rowOff>
    </xdr:from>
    <xdr:ext cx="405111" cy="259045"/>
    <xdr:sp macro="" textlink="">
      <xdr:nvSpPr>
        <xdr:cNvPr id="424" name="【認定こども園・幼稚園・保育所】&#10;有形固定資産減価償却率該当値テキスト">
          <a:extLst>
            <a:ext uri="{FF2B5EF4-FFF2-40B4-BE49-F238E27FC236}">
              <a16:creationId xmlns:a16="http://schemas.microsoft.com/office/drawing/2014/main" id="{4211CE1B-8772-4578-86CA-652155418252}"/>
            </a:ext>
          </a:extLst>
        </xdr:cNvPr>
        <xdr:cNvSpPr txBox="1"/>
      </xdr:nvSpPr>
      <xdr:spPr>
        <a:xfrm>
          <a:off x="16357600" y="589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130175</xdr:rowOff>
    </xdr:from>
    <xdr:to>
      <xdr:col>81</xdr:col>
      <xdr:colOff>101600</xdr:colOff>
      <xdr:row>36</xdr:row>
      <xdr:rowOff>60325</xdr:rowOff>
    </xdr:to>
    <xdr:sp macro="" textlink="">
      <xdr:nvSpPr>
        <xdr:cNvPr id="425" name="楕円 424">
          <a:extLst>
            <a:ext uri="{FF2B5EF4-FFF2-40B4-BE49-F238E27FC236}">
              <a16:creationId xmlns:a16="http://schemas.microsoft.com/office/drawing/2014/main" id="{B628B9A4-72A2-464E-A670-642D28791FC1}"/>
            </a:ext>
          </a:extLst>
        </xdr:cNvPr>
        <xdr:cNvSpPr/>
      </xdr:nvSpPr>
      <xdr:spPr>
        <a:xfrm>
          <a:off x="15430500" y="6130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95250</xdr:rowOff>
    </xdr:from>
    <xdr:to>
      <xdr:col>85</xdr:col>
      <xdr:colOff>127000</xdr:colOff>
      <xdr:row>36</xdr:row>
      <xdr:rowOff>9525</xdr:rowOff>
    </xdr:to>
    <xdr:cxnSp macro="">
      <xdr:nvCxnSpPr>
        <xdr:cNvPr id="426" name="直線コネクタ 425">
          <a:extLst>
            <a:ext uri="{FF2B5EF4-FFF2-40B4-BE49-F238E27FC236}">
              <a16:creationId xmlns:a16="http://schemas.microsoft.com/office/drawing/2014/main" id="{F2EB3225-FEDA-4DED-AF92-8E05BB01B912}"/>
            </a:ext>
          </a:extLst>
        </xdr:cNvPr>
        <xdr:cNvCxnSpPr/>
      </xdr:nvCxnSpPr>
      <xdr:spPr>
        <a:xfrm flipV="1">
          <a:off x="15481300" y="6096000"/>
          <a:ext cx="8382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5732</xdr:rowOff>
    </xdr:from>
    <xdr:ext cx="405111" cy="259045"/>
    <xdr:sp macro="" textlink="">
      <xdr:nvSpPr>
        <xdr:cNvPr id="427" name="n_1aveValue【認定こども園・幼稚園・保育所】&#10;有形固定資産減価償却率">
          <a:extLst>
            <a:ext uri="{FF2B5EF4-FFF2-40B4-BE49-F238E27FC236}">
              <a16:creationId xmlns:a16="http://schemas.microsoft.com/office/drawing/2014/main" id="{6A5CA8D9-D980-4342-BBC2-76D3EA3E202B}"/>
            </a:ext>
          </a:extLst>
        </xdr:cNvPr>
        <xdr:cNvSpPr txBox="1"/>
      </xdr:nvSpPr>
      <xdr:spPr>
        <a:xfrm>
          <a:off x="15266044" y="652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10177</xdr:rowOff>
    </xdr:from>
    <xdr:ext cx="405111" cy="259045"/>
    <xdr:sp macro="" textlink="">
      <xdr:nvSpPr>
        <xdr:cNvPr id="428" name="n_2aveValue【認定こども園・幼稚園・保育所】&#10;有形固定資産減価償却率">
          <a:extLst>
            <a:ext uri="{FF2B5EF4-FFF2-40B4-BE49-F238E27FC236}">
              <a16:creationId xmlns:a16="http://schemas.microsoft.com/office/drawing/2014/main" id="{2CD540B6-66AE-4757-B3A2-091D31F18114}"/>
            </a:ext>
          </a:extLst>
        </xdr:cNvPr>
        <xdr:cNvSpPr txBox="1"/>
      </xdr:nvSpPr>
      <xdr:spPr>
        <a:xfrm>
          <a:off x="14389744" y="618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76852</xdr:rowOff>
    </xdr:from>
    <xdr:ext cx="405111" cy="259045"/>
    <xdr:sp macro="" textlink="">
      <xdr:nvSpPr>
        <xdr:cNvPr id="429" name="n_1mainValue【認定こども園・幼稚園・保育所】&#10;有形固定資産減価償却率">
          <a:extLst>
            <a:ext uri="{FF2B5EF4-FFF2-40B4-BE49-F238E27FC236}">
              <a16:creationId xmlns:a16="http://schemas.microsoft.com/office/drawing/2014/main" id="{B0C09636-67D5-4035-9CCB-F6B5A62CB97E}"/>
            </a:ext>
          </a:extLst>
        </xdr:cNvPr>
        <xdr:cNvSpPr txBox="1"/>
      </xdr:nvSpPr>
      <xdr:spPr>
        <a:xfrm>
          <a:off x="15266044" y="5906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0" name="正方形/長方形 429">
          <a:extLst>
            <a:ext uri="{FF2B5EF4-FFF2-40B4-BE49-F238E27FC236}">
              <a16:creationId xmlns:a16="http://schemas.microsoft.com/office/drawing/2014/main" id="{07A2861E-0C35-4959-815E-C55F02CE648C}"/>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1" name="正方形/長方形 430">
          <a:extLst>
            <a:ext uri="{FF2B5EF4-FFF2-40B4-BE49-F238E27FC236}">
              <a16:creationId xmlns:a16="http://schemas.microsoft.com/office/drawing/2014/main" id="{33D84E97-1618-4A52-9328-600B10A05025}"/>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2" name="正方形/長方形 431">
          <a:extLst>
            <a:ext uri="{FF2B5EF4-FFF2-40B4-BE49-F238E27FC236}">
              <a16:creationId xmlns:a16="http://schemas.microsoft.com/office/drawing/2014/main" id="{72A168F9-9902-4C76-A22F-5C4C5CBAFAB5}"/>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3" name="正方形/長方形 432">
          <a:extLst>
            <a:ext uri="{FF2B5EF4-FFF2-40B4-BE49-F238E27FC236}">
              <a16:creationId xmlns:a16="http://schemas.microsoft.com/office/drawing/2014/main" id="{B528B6B6-BAA6-434F-978D-BA229622F199}"/>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4" name="正方形/長方形 433">
          <a:extLst>
            <a:ext uri="{FF2B5EF4-FFF2-40B4-BE49-F238E27FC236}">
              <a16:creationId xmlns:a16="http://schemas.microsoft.com/office/drawing/2014/main" id="{08092C0E-2848-49A7-9217-D96892BAB959}"/>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5" name="正方形/長方形 434">
          <a:extLst>
            <a:ext uri="{FF2B5EF4-FFF2-40B4-BE49-F238E27FC236}">
              <a16:creationId xmlns:a16="http://schemas.microsoft.com/office/drawing/2014/main" id="{2177F607-21B3-4464-8A28-A78318741E38}"/>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6" name="正方形/長方形 435">
          <a:extLst>
            <a:ext uri="{FF2B5EF4-FFF2-40B4-BE49-F238E27FC236}">
              <a16:creationId xmlns:a16="http://schemas.microsoft.com/office/drawing/2014/main" id="{B277D8E1-61D2-4D92-A7CF-F6B5B97B4C72}"/>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7" name="正方形/長方形 436">
          <a:extLst>
            <a:ext uri="{FF2B5EF4-FFF2-40B4-BE49-F238E27FC236}">
              <a16:creationId xmlns:a16="http://schemas.microsoft.com/office/drawing/2014/main" id="{882D790F-C586-41CF-9A61-51BC5E39A5A9}"/>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8" name="テキスト ボックス 437">
          <a:extLst>
            <a:ext uri="{FF2B5EF4-FFF2-40B4-BE49-F238E27FC236}">
              <a16:creationId xmlns:a16="http://schemas.microsoft.com/office/drawing/2014/main" id="{8A543AE6-9A12-49DB-91FD-E08D01B3A05C}"/>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9" name="直線コネクタ 438">
          <a:extLst>
            <a:ext uri="{FF2B5EF4-FFF2-40B4-BE49-F238E27FC236}">
              <a16:creationId xmlns:a16="http://schemas.microsoft.com/office/drawing/2014/main" id="{0E450B71-9058-464D-B640-38AA5625E82B}"/>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40" name="直線コネクタ 439">
          <a:extLst>
            <a:ext uri="{FF2B5EF4-FFF2-40B4-BE49-F238E27FC236}">
              <a16:creationId xmlns:a16="http://schemas.microsoft.com/office/drawing/2014/main" id="{9E627ABB-3484-4148-9037-AA4B6B7295F1}"/>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41" name="テキスト ボックス 440">
          <a:extLst>
            <a:ext uri="{FF2B5EF4-FFF2-40B4-BE49-F238E27FC236}">
              <a16:creationId xmlns:a16="http://schemas.microsoft.com/office/drawing/2014/main" id="{598E4FA0-DC8C-4399-8066-B922E3B1905B}"/>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42" name="直線コネクタ 441">
          <a:extLst>
            <a:ext uri="{FF2B5EF4-FFF2-40B4-BE49-F238E27FC236}">
              <a16:creationId xmlns:a16="http://schemas.microsoft.com/office/drawing/2014/main" id="{BC8F6921-ED34-407D-A5F5-92DCCB703A4A}"/>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43" name="テキスト ボックス 442">
          <a:extLst>
            <a:ext uri="{FF2B5EF4-FFF2-40B4-BE49-F238E27FC236}">
              <a16:creationId xmlns:a16="http://schemas.microsoft.com/office/drawing/2014/main" id="{A646F7AC-72B7-4C52-9C0D-33F3D5A9192B}"/>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44" name="直線コネクタ 443">
          <a:extLst>
            <a:ext uri="{FF2B5EF4-FFF2-40B4-BE49-F238E27FC236}">
              <a16:creationId xmlns:a16="http://schemas.microsoft.com/office/drawing/2014/main" id="{A41A532F-5515-4218-929D-D643C40CA187}"/>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45" name="テキスト ボックス 444">
          <a:extLst>
            <a:ext uri="{FF2B5EF4-FFF2-40B4-BE49-F238E27FC236}">
              <a16:creationId xmlns:a16="http://schemas.microsoft.com/office/drawing/2014/main" id="{4BFF6BA7-245B-41F2-B981-07FFA612B816}"/>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46" name="直線コネクタ 445">
          <a:extLst>
            <a:ext uri="{FF2B5EF4-FFF2-40B4-BE49-F238E27FC236}">
              <a16:creationId xmlns:a16="http://schemas.microsoft.com/office/drawing/2014/main" id="{E3F72553-4280-404C-BD96-21CE1658F058}"/>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47" name="テキスト ボックス 446">
          <a:extLst>
            <a:ext uri="{FF2B5EF4-FFF2-40B4-BE49-F238E27FC236}">
              <a16:creationId xmlns:a16="http://schemas.microsoft.com/office/drawing/2014/main" id="{20DF91A0-1381-480A-8F50-FF00A278FEEA}"/>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8" name="直線コネクタ 447">
          <a:extLst>
            <a:ext uri="{FF2B5EF4-FFF2-40B4-BE49-F238E27FC236}">
              <a16:creationId xmlns:a16="http://schemas.microsoft.com/office/drawing/2014/main" id="{8CE40280-A71D-423E-9409-2467F745958E}"/>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49" name="テキスト ボックス 448">
          <a:extLst>
            <a:ext uri="{FF2B5EF4-FFF2-40B4-BE49-F238E27FC236}">
              <a16:creationId xmlns:a16="http://schemas.microsoft.com/office/drawing/2014/main" id="{1DDBCA15-DBDD-49D0-A458-0CCEE6118EC4}"/>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0" name="【認定こども園・幼稚園・保育所】&#10;一人当たり面積グラフ枠">
          <a:extLst>
            <a:ext uri="{FF2B5EF4-FFF2-40B4-BE49-F238E27FC236}">
              <a16:creationId xmlns:a16="http://schemas.microsoft.com/office/drawing/2014/main" id="{E0CF38E5-BC7B-4491-814A-2D5A9A18C178}"/>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135636</xdr:rowOff>
    </xdr:from>
    <xdr:to>
      <xdr:col>116</xdr:col>
      <xdr:colOff>62864</xdr:colOff>
      <xdr:row>41</xdr:row>
      <xdr:rowOff>117348</xdr:rowOff>
    </xdr:to>
    <xdr:cxnSp macro="">
      <xdr:nvCxnSpPr>
        <xdr:cNvPr id="451" name="直線コネクタ 450">
          <a:extLst>
            <a:ext uri="{FF2B5EF4-FFF2-40B4-BE49-F238E27FC236}">
              <a16:creationId xmlns:a16="http://schemas.microsoft.com/office/drawing/2014/main" id="{C7C829E3-2038-4D88-B22D-92955FDF705B}"/>
            </a:ext>
          </a:extLst>
        </xdr:cNvPr>
        <xdr:cNvCxnSpPr/>
      </xdr:nvCxnSpPr>
      <xdr:spPr>
        <a:xfrm flipV="1">
          <a:off x="22160864" y="5964936"/>
          <a:ext cx="0" cy="1181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121175</xdr:rowOff>
    </xdr:from>
    <xdr:ext cx="469744" cy="259045"/>
    <xdr:sp macro="" textlink="">
      <xdr:nvSpPr>
        <xdr:cNvPr id="452" name="【認定こども園・幼稚園・保育所】&#10;一人当たり面積最小値テキスト">
          <a:extLst>
            <a:ext uri="{FF2B5EF4-FFF2-40B4-BE49-F238E27FC236}">
              <a16:creationId xmlns:a16="http://schemas.microsoft.com/office/drawing/2014/main" id="{D91A2066-D872-43B1-993F-1E72C0922796}"/>
            </a:ext>
          </a:extLst>
        </xdr:cNvPr>
        <xdr:cNvSpPr txBox="1"/>
      </xdr:nvSpPr>
      <xdr:spPr>
        <a:xfrm>
          <a:off x="22199600" y="7150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117348</xdr:rowOff>
    </xdr:from>
    <xdr:to>
      <xdr:col>116</xdr:col>
      <xdr:colOff>152400</xdr:colOff>
      <xdr:row>41</xdr:row>
      <xdr:rowOff>117348</xdr:rowOff>
    </xdr:to>
    <xdr:cxnSp macro="">
      <xdr:nvCxnSpPr>
        <xdr:cNvPr id="453" name="直線コネクタ 452">
          <a:extLst>
            <a:ext uri="{FF2B5EF4-FFF2-40B4-BE49-F238E27FC236}">
              <a16:creationId xmlns:a16="http://schemas.microsoft.com/office/drawing/2014/main" id="{A7E85FE0-79FC-4C13-86B5-C41A41D7CE39}"/>
            </a:ext>
          </a:extLst>
        </xdr:cNvPr>
        <xdr:cNvCxnSpPr/>
      </xdr:nvCxnSpPr>
      <xdr:spPr>
        <a:xfrm>
          <a:off x="22072600" y="7146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82313</xdr:rowOff>
    </xdr:from>
    <xdr:ext cx="469744" cy="259045"/>
    <xdr:sp macro="" textlink="">
      <xdr:nvSpPr>
        <xdr:cNvPr id="454" name="【認定こども園・幼稚園・保育所】&#10;一人当たり面積最大値テキスト">
          <a:extLst>
            <a:ext uri="{FF2B5EF4-FFF2-40B4-BE49-F238E27FC236}">
              <a16:creationId xmlns:a16="http://schemas.microsoft.com/office/drawing/2014/main" id="{BADCBBBF-48CC-4748-891F-DE7F1B123C7C}"/>
            </a:ext>
          </a:extLst>
        </xdr:cNvPr>
        <xdr:cNvSpPr txBox="1"/>
      </xdr:nvSpPr>
      <xdr:spPr>
        <a:xfrm>
          <a:off x="22199600" y="5740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135636</xdr:rowOff>
    </xdr:from>
    <xdr:to>
      <xdr:col>116</xdr:col>
      <xdr:colOff>152400</xdr:colOff>
      <xdr:row>34</xdr:row>
      <xdr:rowOff>135636</xdr:rowOff>
    </xdr:to>
    <xdr:cxnSp macro="">
      <xdr:nvCxnSpPr>
        <xdr:cNvPr id="455" name="直線コネクタ 454">
          <a:extLst>
            <a:ext uri="{FF2B5EF4-FFF2-40B4-BE49-F238E27FC236}">
              <a16:creationId xmlns:a16="http://schemas.microsoft.com/office/drawing/2014/main" id="{9B547931-ABEA-4214-BC3E-A8A58F5A85D2}"/>
            </a:ext>
          </a:extLst>
        </xdr:cNvPr>
        <xdr:cNvCxnSpPr/>
      </xdr:nvCxnSpPr>
      <xdr:spPr>
        <a:xfrm>
          <a:off x="22072600" y="5964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152417</xdr:rowOff>
    </xdr:from>
    <xdr:ext cx="469744" cy="259045"/>
    <xdr:sp macro="" textlink="">
      <xdr:nvSpPr>
        <xdr:cNvPr id="456" name="【認定こども園・幼稚園・保育所】&#10;一人当たり面積平均値テキスト">
          <a:extLst>
            <a:ext uri="{FF2B5EF4-FFF2-40B4-BE49-F238E27FC236}">
              <a16:creationId xmlns:a16="http://schemas.microsoft.com/office/drawing/2014/main" id="{5D07F955-4642-4B7B-B23B-E5CB0BC7AF21}"/>
            </a:ext>
          </a:extLst>
        </xdr:cNvPr>
        <xdr:cNvSpPr txBox="1"/>
      </xdr:nvSpPr>
      <xdr:spPr>
        <a:xfrm>
          <a:off x="22199600" y="66675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2540</xdr:rowOff>
    </xdr:from>
    <xdr:to>
      <xdr:col>116</xdr:col>
      <xdr:colOff>114300</xdr:colOff>
      <xdr:row>39</xdr:row>
      <xdr:rowOff>104140</xdr:rowOff>
    </xdr:to>
    <xdr:sp macro="" textlink="">
      <xdr:nvSpPr>
        <xdr:cNvPr id="457" name="フローチャート: 判断 456">
          <a:extLst>
            <a:ext uri="{FF2B5EF4-FFF2-40B4-BE49-F238E27FC236}">
              <a16:creationId xmlns:a16="http://schemas.microsoft.com/office/drawing/2014/main" id="{0DEDCBE3-CE63-4417-AE75-99AF70B607CF}"/>
            </a:ext>
          </a:extLst>
        </xdr:cNvPr>
        <xdr:cNvSpPr/>
      </xdr:nvSpPr>
      <xdr:spPr>
        <a:xfrm>
          <a:off x="221107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23114</xdr:rowOff>
    </xdr:from>
    <xdr:to>
      <xdr:col>112</xdr:col>
      <xdr:colOff>38100</xdr:colOff>
      <xdr:row>39</xdr:row>
      <xdr:rowOff>124714</xdr:rowOff>
    </xdr:to>
    <xdr:sp macro="" textlink="">
      <xdr:nvSpPr>
        <xdr:cNvPr id="458" name="フローチャート: 判断 457">
          <a:extLst>
            <a:ext uri="{FF2B5EF4-FFF2-40B4-BE49-F238E27FC236}">
              <a16:creationId xmlns:a16="http://schemas.microsoft.com/office/drawing/2014/main" id="{3A557C70-B76B-4E9B-BDFD-4C2DD5BE8C11}"/>
            </a:ext>
          </a:extLst>
        </xdr:cNvPr>
        <xdr:cNvSpPr/>
      </xdr:nvSpPr>
      <xdr:spPr>
        <a:xfrm>
          <a:off x="21272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13970</xdr:rowOff>
    </xdr:from>
    <xdr:to>
      <xdr:col>107</xdr:col>
      <xdr:colOff>101600</xdr:colOff>
      <xdr:row>39</xdr:row>
      <xdr:rowOff>115570</xdr:rowOff>
    </xdr:to>
    <xdr:sp macro="" textlink="">
      <xdr:nvSpPr>
        <xdr:cNvPr id="459" name="フローチャート: 判断 458">
          <a:extLst>
            <a:ext uri="{FF2B5EF4-FFF2-40B4-BE49-F238E27FC236}">
              <a16:creationId xmlns:a16="http://schemas.microsoft.com/office/drawing/2014/main" id="{0FF426D0-FA65-4AF4-8250-581CE15E2D59}"/>
            </a:ext>
          </a:extLst>
        </xdr:cNvPr>
        <xdr:cNvSpPr/>
      </xdr:nvSpPr>
      <xdr:spPr>
        <a:xfrm>
          <a:off x="20383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0" name="テキスト ボックス 459">
          <a:extLst>
            <a:ext uri="{FF2B5EF4-FFF2-40B4-BE49-F238E27FC236}">
              <a16:creationId xmlns:a16="http://schemas.microsoft.com/office/drawing/2014/main" id="{215E2948-68D5-4ED9-AC69-BC940834C80B}"/>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1" name="テキスト ボックス 460">
          <a:extLst>
            <a:ext uri="{FF2B5EF4-FFF2-40B4-BE49-F238E27FC236}">
              <a16:creationId xmlns:a16="http://schemas.microsoft.com/office/drawing/2014/main" id="{083C7414-ABAA-4585-95EF-0B401BCA233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2" name="テキスト ボックス 461">
          <a:extLst>
            <a:ext uri="{FF2B5EF4-FFF2-40B4-BE49-F238E27FC236}">
              <a16:creationId xmlns:a16="http://schemas.microsoft.com/office/drawing/2014/main" id="{C6A5A846-1B23-4D48-B3FC-5B8C7B3A33B9}"/>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3" name="テキスト ボックス 462">
          <a:extLst>
            <a:ext uri="{FF2B5EF4-FFF2-40B4-BE49-F238E27FC236}">
              <a16:creationId xmlns:a16="http://schemas.microsoft.com/office/drawing/2014/main" id="{9E4D08F8-607A-46D2-A6DE-2290D58BA528}"/>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4" name="テキスト ボックス 463">
          <a:extLst>
            <a:ext uri="{FF2B5EF4-FFF2-40B4-BE49-F238E27FC236}">
              <a16:creationId xmlns:a16="http://schemas.microsoft.com/office/drawing/2014/main" id="{CF3EB7DD-D3FA-48BD-9140-970153D7480F}"/>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89408</xdr:rowOff>
    </xdr:from>
    <xdr:to>
      <xdr:col>116</xdr:col>
      <xdr:colOff>114300</xdr:colOff>
      <xdr:row>39</xdr:row>
      <xdr:rowOff>19558</xdr:rowOff>
    </xdr:to>
    <xdr:sp macro="" textlink="">
      <xdr:nvSpPr>
        <xdr:cNvPr id="465" name="楕円 464">
          <a:extLst>
            <a:ext uri="{FF2B5EF4-FFF2-40B4-BE49-F238E27FC236}">
              <a16:creationId xmlns:a16="http://schemas.microsoft.com/office/drawing/2014/main" id="{5D4B4875-F095-49B5-8120-DC1A77464B3A}"/>
            </a:ext>
          </a:extLst>
        </xdr:cNvPr>
        <xdr:cNvSpPr/>
      </xdr:nvSpPr>
      <xdr:spPr>
        <a:xfrm>
          <a:off x="22110700" y="6604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112285</xdr:rowOff>
    </xdr:from>
    <xdr:ext cx="469744" cy="259045"/>
    <xdr:sp macro="" textlink="">
      <xdr:nvSpPr>
        <xdr:cNvPr id="466" name="【認定こども園・幼稚園・保育所】&#10;一人当たり面積該当値テキスト">
          <a:extLst>
            <a:ext uri="{FF2B5EF4-FFF2-40B4-BE49-F238E27FC236}">
              <a16:creationId xmlns:a16="http://schemas.microsoft.com/office/drawing/2014/main" id="{4CF30018-5189-4E64-8A99-F306EBAA8990}"/>
            </a:ext>
          </a:extLst>
        </xdr:cNvPr>
        <xdr:cNvSpPr txBox="1"/>
      </xdr:nvSpPr>
      <xdr:spPr>
        <a:xfrm>
          <a:off x="22199600" y="6455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32258</xdr:rowOff>
    </xdr:from>
    <xdr:to>
      <xdr:col>112</xdr:col>
      <xdr:colOff>38100</xdr:colOff>
      <xdr:row>38</xdr:row>
      <xdr:rowOff>133858</xdr:rowOff>
    </xdr:to>
    <xdr:sp macro="" textlink="">
      <xdr:nvSpPr>
        <xdr:cNvPr id="467" name="楕円 466">
          <a:extLst>
            <a:ext uri="{FF2B5EF4-FFF2-40B4-BE49-F238E27FC236}">
              <a16:creationId xmlns:a16="http://schemas.microsoft.com/office/drawing/2014/main" id="{986A3C1C-E632-4E0B-A2BD-D27FD8BE70DE}"/>
            </a:ext>
          </a:extLst>
        </xdr:cNvPr>
        <xdr:cNvSpPr/>
      </xdr:nvSpPr>
      <xdr:spPr>
        <a:xfrm>
          <a:off x="21272500" y="6547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83058</xdr:rowOff>
    </xdr:from>
    <xdr:to>
      <xdr:col>116</xdr:col>
      <xdr:colOff>63500</xdr:colOff>
      <xdr:row>38</xdr:row>
      <xdr:rowOff>140208</xdr:rowOff>
    </xdr:to>
    <xdr:cxnSp macro="">
      <xdr:nvCxnSpPr>
        <xdr:cNvPr id="468" name="直線コネクタ 467">
          <a:extLst>
            <a:ext uri="{FF2B5EF4-FFF2-40B4-BE49-F238E27FC236}">
              <a16:creationId xmlns:a16="http://schemas.microsoft.com/office/drawing/2014/main" id="{3921BB73-1FF0-4A8A-9B88-1C379AA8BF9F}"/>
            </a:ext>
          </a:extLst>
        </xdr:cNvPr>
        <xdr:cNvCxnSpPr/>
      </xdr:nvCxnSpPr>
      <xdr:spPr>
        <a:xfrm>
          <a:off x="21323300" y="6598158"/>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115841</xdr:rowOff>
    </xdr:from>
    <xdr:ext cx="469744" cy="259045"/>
    <xdr:sp macro="" textlink="">
      <xdr:nvSpPr>
        <xdr:cNvPr id="469" name="n_1aveValue【認定こども園・幼稚園・保育所】&#10;一人当たり面積">
          <a:extLst>
            <a:ext uri="{FF2B5EF4-FFF2-40B4-BE49-F238E27FC236}">
              <a16:creationId xmlns:a16="http://schemas.microsoft.com/office/drawing/2014/main" id="{EE88C519-30DD-4CF1-A034-92F4A36C5C8D}"/>
            </a:ext>
          </a:extLst>
        </xdr:cNvPr>
        <xdr:cNvSpPr txBox="1"/>
      </xdr:nvSpPr>
      <xdr:spPr>
        <a:xfrm>
          <a:off x="21075727" y="6802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132097</xdr:rowOff>
    </xdr:from>
    <xdr:ext cx="469744" cy="259045"/>
    <xdr:sp macro="" textlink="">
      <xdr:nvSpPr>
        <xdr:cNvPr id="470" name="n_2aveValue【認定こども園・幼稚園・保育所】&#10;一人当たり面積">
          <a:extLst>
            <a:ext uri="{FF2B5EF4-FFF2-40B4-BE49-F238E27FC236}">
              <a16:creationId xmlns:a16="http://schemas.microsoft.com/office/drawing/2014/main" id="{7EC18711-A304-407A-9EAA-453495FE143F}"/>
            </a:ext>
          </a:extLst>
        </xdr:cNvPr>
        <xdr:cNvSpPr txBox="1"/>
      </xdr:nvSpPr>
      <xdr:spPr>
        <a:xfrm>
          <a:off x="20199427" y="647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150385</xdr:rowOff>
    </xdr:from>
    <xdr:ext cx="469744" cy="259045"/>
    <xdr:sp macro="" textlink="">
      <xdr:nvSpPr>
        <xdr:cNvPr id="471" name="n_1mainValue【認定こども園・幼稚園・保育所】&#10;一人当たり面積">
          <a:extLst>
            <a:ext uri="{FF2B5EF4-FFF2-40B4-BE49-F238E27FC236}">
              <a16:creationId xmlns:a16="http://schemas.microsoft.com/office/drawing/2014/main" id="{CD3337A7-53CE-4899-A260-B18B3CDF4ACA}"/>
            </a:ext>
          </a:extLst>
        </xdr:cNvPr>
        <xdr:cNvSpPr txBox="1"/>
      </xdr:nvSpPr>
      <xdr:spPr>
        <a:xfrm>
          <a:off x="21075727" y="6322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2" name="正方形/長方形 471">
          <a:extLst>
            <a:ext uri="{FF2B5EF4-FFF2-40B4-BE49-F238E27FC236}">
              <a16:creationId xmlns:a16="http://schemas.microsoft.com/office/drawing/2014/main" id="{6C355BA8-9EFE-4E8F-A777-9894641D3CF5}"/>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3" name="正方形/長方形 472">
          <a:extLst>
            <a:ext uri="{FF2B5EF4-FFF2-40B4-BE49-F238E27FC236}">
              <a16:creationId xmlns:a16="http://schemas.microsoft.com/office/drawing/2014/main" id="{49A3B4D3-D303-46BD-982C-C401B5723747}"/>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4" name="正方形/長方形 473">
          <a:extLst>
            <a:ext uri="{FF2B5EF4-FFF2-40B4-BE49-F238E27FC236}">
              <a16:creationId xmlns:a16="http://schemas.microsoft.com/office/drawing/2014/main" id="{6EC72FBC-6F50-41B2-AC07-BCE6DCEF811F}"/>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5" name="正方形/長方形 474">
          <a:extLst>
            <a:ext uri="{FF2B5EF4-FFF2-40B4-BE49-F238E27FC236}">
              <a16:creationId xmlns:a16="http://schemas.microsoft.com/office/drawing/2014/main" id="{DA4A820E-89D5-4ACF-A47D-FBC0003898A2}"/>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6" name="正方形/長方形 475">
          <a:extLst>
            <a:ext uri="{FF2B5EF4-FFF2-40B4-BE49-F238E27FC236}">
              <a16:creationId xmlns:a16="http://schemas.microsoft.com/office/drawing/2014/main" id="{4C875AD4-4954-40EA-9E8E-BFC96C2CCD31}"/>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7" name="正方形/長方形 476">
          <a:extLst>
            <a:ext uri="{FF2B5EF4-FFF2-40B4-BE49-F238E27FC236}">
              <a16:creationId xmlns:a16="http://schemas.microsoft.com/office/drawing/2014/main" id="{A6F30B01-4046-4F54-8366-F2607C3166F4}"/>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8" name="正方形/長方形 477">
          <a:extLst>
            <a:ext uri="{FF2B5EF4-FFF2-40B4-BE49-F238E27FC236}">
              <a16:creationId xmlns:a16="http://schemas.microsoft.com/office/drawing/2014/main" id="{E3935F84-27B1-425C-AB66-4A93AD6A8464}"/>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9" name="正方形/長方形 478">
          <a:extLst>
            <a:ext uri="{FF2B5EF4-FFF2-40B4-BE49-F238E27FC236}">
              <a16:creationId xmlns:a16="http://schemas.microsoft.com/office/drawing/2014/main" id="{4E9D1BE7-F97C-4485-99C5-DCF673659024}"/>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0" name="テキスト ボックス 479">
          <a:extLst>
            <a:ext uri="{FF2B5EF4-FFF2-40B4-BE49-F238E27FC236}">
              <a16:creationId xmlns:a16="http://schemas.microsoft.com/office/drawing/2014/main" id="{F958DD75-1335-4013-ACDA-61B79771DA7C}"/>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1" name="直線コネクタ 480">
          <a:extLst>
            <a:ext uri="{FF2B5EF4-FFF2-40B4-BE49-F238E27FC236}">
              <a16:creationId xmlns:a16="http://schemas.microsoft.com/office/drawing/2014/main" id="{56B64835-0B15-4409-8BD3-841C39205761}"/>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82" name="テキスト ボックス 481">
          <a:extLst>
            <a:ext uri="{FF2B5EF4-FFF2-40B4-BE49-F238E27FC236}">
              <a16:creationId xmlns:a16="http://schemas.microsoft.com/office/drawing/2014/main" id="{F0B455C5-B94C-40A7-9A1F-CB640205BD58}"/>
            </a:ext>
          </a:extLst>
        </xdr:cNvPr>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83" name="直線コネクタ 482">
          <a:extLst>
            <a:ext uri="{FF2B5EF4-FFF2-40B4-BE49-F238E27FC236}">
              <a16:creationId xmlns:a16="http://schemas.microsoft.com/office/drawing/2014/main" id="{6EE88C4D-8FAC-42D1-952B-27A7B0B91409}"/>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84" name="テキスト ボックス 483">
          <a:extLst>
            <a:ext uri="{FF2B5EF4-FFF2-40B4-BE49-F238E27FC236}">
              <a16:creationId xmlns:a16="http://schemas.microsoft.com/office/drawing/2014/main" id="{D176C327-5363-451F-B4E4-E057402DD81F}"/>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85" name="直線コネクタ 484">
          <a:extLst>
            <a:ext uri="{FF2B5EF4-FFF2-40B4-BE49-F238E27FC236}">
              <a16:creationId xmlns:a16="http://schemas.microsoft.com/office/drawing/2014/main" id="{39125720-9365-4493-BC05-F6AA7CDB0CDF}"/>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86" name="テキスト ボックス 485">
          <a:extLst>
            <a:ext uri="{FF2B5EF4-FFF2-40B4-BE49-F238E27FC236}">
              <a16:creationId xmlns:a16="http://schemas.microsoft.com/office/drawing/2014/main" id="{587939FD-3CC4-4D76-A512-F3B79AEAD6AD}"/>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87" name="直線コネクタ 486">
          <a:extLst>
            <a:ext uri="{FF2B5EF4-FFF2-40B4-BE49-F238E27FC236}">
              <a16:creationId xmlns:a16="http://schemas.microsoft.com/office/drawing/2014/main" id="{36336E34-B819-4F3B-ACF0-4D36DAF65FDB}"/>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88" name="テキスト ボックス 487">
          <a:extLst>
            <a:ext uri="{FF2B5EF4-FFF2-40B4-BE49-F238E27FC236}">
              <a16:creationId xmlns:a16="http://schemas.microsoft.com/office/drawing/2014/main" id="{70693BB9-86F3-4C4C-B6B2-49AF4C1B0303}"/>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89" name="直線コネクタ 488">
          <a:extLst>
            <a:ext uri="{FF2B5EF4-FFF2-40B4-BE49-F238E27FC236}">
              <a16:creationId xmlns:a16="http://schemas.microsoft.com/office/drawing/2014/main" id="{E9038AEF-67CA-4729-9815-A954BFD9C967}"/>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90" name="テキスト ボックス 489">
          <a:extLst>
            <a:ext uri="{FF2B5EF4-FFF2-40B4-BE49-F238E27FC236}">
              <a16:creationId xmlns:a16="http://schemas.microsoft.com/office/drawing/2014/main" id="{965FF4BC-E769-40DF-AC4E-D9A01E41B96C}"/>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91" name="直線コネクタ 490">
          <a:extLst>
            <a:ext uri="{FF2B5EF4-FFF2-40B4-BE49-F238E27FC236}">
              <a16:creationId xmlns:a16="http://schemas.microsoft.com/office/drawing/2014/main" id="{E1D1D6BC-BA38-47B9-9C27-BEFF9C22E8AF}"/>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92" name="テキスト ボックス 491">
          <a:extLst>
            <a:ext uri="{FF2B5EF4-FFF2-40B4-BE49-F238E27FC236}">
              <a16:creationId xmlns:a16="http://schemas.microsoft.com/office/drawing/2014/main" id="{56E32C0D-E0A3-4DF0-BF22-1AE20E749529}"/>
            </a:ext>
          </a:extLst>
        </xdr:cNvPr>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3" name="直線コネクタ 492">
          <a:extLst>
            <a:ext uri="{FF2B5EF4-FFF2-40B4-BE49-F238E27FC236}">
              <a16:creationId xmlns:a16="http://schemas.microsoft.com/office/drawing/2014/main" id="{5E2C5DB0-7D8D-4357-BF42-23564D55E97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94" name="テキスト ボックス 493">
          <a:extLst>
            <a:ext uri="{FF2B5EF4-FFF2-40B4-BE49-F238E27FC236}">
              <a16:creationId xmlns:a16="http://schemas.microsoft.com/office/drawing/2014/main" id="{EE27E5C0-6555-4C9C-B7FF-25CBC1F694B7}"/>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5" name="【学校施設】&#10;有形固定資産減価償却率グラフ枠">
          <a:extLst>
            <a:ext uri="{FF2B5EF4-FFF2-40B4-BE49-F238E27FC236}">
              <a16:creationId xmlns:a16="http://schemas.microsoft.com/office/drawing/2014/main" id="{16BBF2F2-0BB4-4FB5-8454-CC301BFDBB36}"/>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93345</xdr:rowOff>
    </xdr:from>
    <xdr:to>
      <xdr:col>85</xdr:col>
      <xdr:colOff>126364</xdr:colOff>
      <xdr:row>62</xdr:row>
      <xdr:rowOff>156210</xdr:rowOff>
    </xdr:to>
    <xdr:cxnSp macro="">
      <xdr:nvCxnSpPr>
        <xdr:cNvPr id="496" name="直線コネクタ 495">
          <a:extLst>
            <a:ext uri="{FF2B5EF4-FFF2-40B4-BE49-F238E27FC236}">
              <a16:creationId xmlns:a16="http://schemas.microsoft.com/office/drawing/2014/main" id="{185A0669-2AF2-4BA3-9933-3FD5403A4F0A}"/>
            </a:ext>
          </a:extLst>
        </xdr:cNvPr>
        <xdr:cNvCxnSpPr/>
      </xdr:nvCxnSpPr>
      <xdr:spPr>
        <a:xfrm flipV="1">
          <a:off x="16318864" y="9694545"/>
          <a:ext cx="0" cy="1091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160037</xdr:rowOff>
    </xdr:from>
    <xdr:ext cx="405111" cy="259045"/>
    <xdr:sp macro="" textlink="">
      <xdr:nvSpPr>
        <xdr:cNvPr id="497" name="【学校施設】&#10;有形固定資産減価償却率最小値テキスト">
          <a:extLst>
            <a:ext uri="{FF2B5EF4-FFF2-40B4-BE49-F238E27FC236}">
              <a16:creationId xmlns:a16="http://schemas.microsoft.com/office/drawing/2014/main" id="{41A85183-D74A-4982-B6ED-5FB4EA8A3EF1}"/>
            </a:ext>
          </a:extLst>
        </xdr:cNvPr>
        <xdr:cNvSpPr txBox="1"/>
      </xdr:nvSpPr>
      <xdr:spPr>
        <a:xfrm>
          <a:off x="16357600" y="10789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156210</xdr:rowOff>
    </xdr:from>
    <xdr:to>
      <xdr:col>86</xdr:col>
      <xdr:colOff>25400</xdr:colOff>
      <xdr:row>62</xdr:row>
      <xdr:rowOff>156210</xdr:rowOff>
    </xdr:to>
    <xdr:cxnSp macro="">
      <xdr:nvCxnSpPr>
        <xdr:cNvPr id="498" name="直線コネクタ 497">
          <a:extLst>
            <a:ext uri="{FF2B5EF4-FFF2-40B4-BE49-F238E27FC236}">
              <a16:creationId xmlns:a16="http://schemas.microsoft.com/office/drawing/2014/main" id="{211D910E-04AF-42B1-AEC1-7864B346DB3D}"/>
            </a:ext>
          </a:extLst>
        </xdr:cNvPr>
        <xdr:cNvCxnSpPr/>
      </xdr:nvCxnSpPr>
      <xdr:spPr>
        <a:xfrm>
          <a:off x="16230600" y="10786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40022</xdr:rowOff>
    </xdr:from>
    <xdr:ext cx="405111" cy="259045"/>
    <xdr:sp macro="" textlink="">
      <xdr:nvSpPr>
        <xdr:cNvPr id="499" name="【学校施設】&#10;有形固定資産減価償却率最大値テキスト">
          <a:extLst>
            <a:ext uri="{FF2B5EF4-FFF2-40B4-BE49-F238E27FC236}">
              <a16:creationId xmlns:a16="http://schemas.microsoft.com/office/drawing/2014/main" id="{9059BADB-C61C-4B67-8A17-E2DD55D4D0AC}"/>
            </a:ext>
          </a:extLst>
        </xdr:cNvPr>
        <xdr:cNvSpPr txBox="1"/>
      </xdr:nvSpPr>
      <xdr:spPr>
        <a:xfrm>
          <a:off x="16357600" y="9469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93345</xdr:rowOff>
    </xdr:from>
    <xdr:to>
      <xdr:col>86</xdr:col>
      <xdr:colOff>25400</xdr:colOff>
      <xdr:row>56</xdr:row>
      <xdr:rowOff>93345</xdr:rowOff>
    </xdr:to>
    <xdr:cxnSp macro="">
      <xdr:nvCxnSpPr>
        <xdr:cNvPr id="500" name="直線コネクタ 499">
          <a:extLst>
            <a:ext uri="{FF2B5EF4-FFF2-40B4-BE49-F238E27FC236}">
              <a16:creationId xmlns:a16="http://schemas.microsoft.com/office/drawing/2014/main" id="{B144CA4A-20C8-4348-8BCF-B261952668AB}"/>
            </a:ext>
          </a:extLst>
        </xdr:cNvPr>
        <xdr:cNvCxnSpPr/>
      </xdr:nvCxnSpPr>
      <xdr:spPr>
        <a:xfrm>
          <a:off x="16230600" y="9694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106697</xdr:rowOff>
    </xdr:from>
    <xdr:ext cx="405111" cy="259045"/>
    <xdr:sp macro="" textlink="">
      <xdr:nvSpPr>
        <xdr:cNvPr id="501" name="【学校施設】&#10;有形固定資産減価償却率平均値テキスト">
          <a:extLst>
            <a:ext uri="{FF2B5EF4-FFF2-40B4-BE49-F238E27FC236}">
              <a16:creationId xmlns:a16="http://schemas.microsoft.com/office/drawing/2014/main" id="{FD076D11-C30F-4F4A-8889-DF9934E0B099}"/>
            </a:ext>
          </a:extLst>
        </xdr:cNvPr>
        <xdr:cNvSpPr txBox="1"/>
      </xdr:nvSpPr>
      <xdr:spPr>
        <a:xfrm>
          <a:off x="16357600" y="10222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128270</xdr:rowOff>
    </xdr:from>
    <xdr:to>
      <xdr:col>85</xdr:col>
      <xdr:colOff>177800</xdr:colOff>
      <xdr:row>60</xdr:row>
      <xdr:rowOff>58420</xdr:rowOff>
    </xdr:to>
    <xdr:sp macro="" textlink="">
      <xdr:nvSpPr>
        <xdr:cNvPr id="502" name="フローチャート: 判断 501">
          <a:extLst>
            <a:ext uri="{FF2B5EF4-FFF2-40B4-BE49-F238E27FC236}">
              <a16:creationId xmlns:a16="http://schemas.microsoft.com/office/drawing/2014/main" id="{77DAA5D3-F8DD-4F27-9D3F-D476A0C20B6C}"/>
            </a:ext>
          </a:extLst>
        </xdr:cNvPr>
        <xdr:cNvSpPr/>
      </xdr:nvSpPr>
      <xdr:spPr>
        <a:xfrm>
          <a:off x="162687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130175</xdr:rowOff>
    </xdr:from>
    <xdr:to>
      <xdr:col>81</xdr:col>
      <xdr:colOff>101600</xdr:colOff>
      <xdr:row>60</xdr:row>
      <xdr:rowOff>60325</xdr:rowOff>
    </xdr:to>
    <xdr:sp macro="" textlink="">
      <xdr:nvSpPr>
        <xdr:cNvPr id="503" name="フローチャート: 判断 502">
          <a:extLst>
            <a:ext uri="{FF2B5EF4-FFF2-40B4-BE49-F238E27FC236}">
              <a16:creationId xmlns:a16="http://schemas.microsoft.com/office/drawing/2014/main" id="{DF4476E4-5790-4929-B5CB-BB77980E6654}"/>
            </a:ext>
          </a:extLst>
        </xdr:cNvPr>
        <xdr:cNvSpPr/>
      </xdr:nvSpPr>
      <xdr:spPr>
        <a:xfrm>
          <a:off x="15430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153035</xdr:rowOff>
    </xdr:from>
    <xdr:to>
      <xdr:col>76</xdr:col>
      <xdr:colOff>165100</xdr:colOff>
      <xdr:row>60</xdr:row>
      <xdr:rowOff>83185</xdr:rowOff>
    </xdr:to>
    <xdr:sp macro="" textlink="">
      <xdr:nvSpPr>
        <xdr:cNvPr id="504" name="フローチャート: 判断 503">
          <a:extLst>
            <a:ext uri="{FF2B5EF4-FFF2-40B4-BE49-F238E27FC236}">
              <a16:creationId xmlns:a16="http://schemas.microsoft.com/office/drawing/2014/main" id="{00FFE48B-FE8D-40C1-AE56-3235E1F61640}"/>
            </a:ext>
          </a:extLst>
        </xdr:cNvPr>
        <xdr:cNvSpPr/>
      </xdr:nvSpPr>
      <xdr:spPr>
        <a:xfrm>
          <a:off x="14541500" y="1026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5" name="テキスト ボックス 504">
          <a:extLst>
            <a:ext uri="{FF2B5EF4-FFF2-40B4-BE49-F238E27FC236}">
              <a16:creationId xmlns:a16="http://schemas.microsoft.com/office/drawing/2014/main" id="{4428D8A7-501C-4FD3-BF61-2C5B0ABAF1A4}"/>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6" name="テキスト ボックス 505">
          <a:extLst>
            <a:ext uri="{FF2B5EF4-FFF2-40B4-BE49-F238E27FC236}">
              <a16:creationId xmlns:a16="http://schemas.microsoft.com/office/drawing/2014/main" id="{2D295EB2-F422-46BB-BCAC-7AF4E29658FB}"/>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7" name="テキスト ボックス 506">
          <a:extLst>
            <a:ext uri="{FF2B5EF4-FFF2-40B4-BE49-F238E27FC236}">
              <a16:creationId xmlns:a16="http://schemas.microsoft.com/office/drawing/2014/main" id="{8D04B953-EB2D-4B4B-8325-15F77D4EAB7F}"/>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8" name="テキスト ボックス 507">
          <a:extLst>
            <a:ext uri="{FF2B5EF4-FFF2-40B4-BE49-F238E27FC236}">
              <a16:creationId xmlns:a16="http://schemas.microsoft.com/office/drawing/2014/main" id="{75DE3261-D130-44DA-BF64-0EAF8991ECA4}"/>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9" name="テキスト ボックス 508">
          <a:extLst>
            <a:ext uri="{FF2B5EF4-FFF2-40B4-BE49-F238E27FC236}">
              <a16:creationId xmlns:a16="http://schemas.microsoft.com/office/drawing/2014/main" id="{691F8691-5C9C-43E4-8431-7FE7A8DAB151}"/>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109220</xdr:rowOff>
    </xdr:from>
    <xdr:to>
      <xdr:col>85</xdr:col>
      <xdr:colOff>177800</xdr:colOff>
      <xdr:row>59</xdr:row>
      <xdr:rowOff>39370</xdr:rowOff>
    </xdr:to>
    <xdr:sp macro="" textlink="">
      <xdr:nvSpPr>
        <xdr:cNvPr id="510" name="楕円 509">
          <a:extLst>
            <a:ext uri="{FF2B5EF4-FFF2-40B4-BE49-F238E27FC236}">
              <a16:creationId xmlns:a16="http://schemas.microsoft.com/office/drawing/2014/main" id="{140CAA30-FB2B-48F0-ABFC-732EB8D19CB8}"/>
            </a:ext>
          </a:extLst>
        </xdr:cNvPr>
        <xdr:cNvSpPr/>
      </xdr:nvSpPr>
      <xdr:spPr>
        <a:xfrm>
          <a:off x="16268700" y="1005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132097</xdr:rowOff>
    </xdr:from>
    <xdr:ext cx="405111" cy="259045"/>
    <xdr:sp macro="" textlink="">
      <xdr:nvSpPr>
        <xdr:cNvPr id="511" name="【学校施設】&#10;有形固定資産減価償却率該当値テキスト">
          <a:extLst>
            <a:ext uri="{FF2B5EF4-FFF2-40B4-BE49-F238E27FC236}">
              <a16:creationId xmlns:a16="http://schemas.microsoft.com/office/drawing/2014/main" id="{59ACD50F-772C-4E46-BE9E-32061A6973E9}"/>
            </a:ext>
          </a:extLst>
        </xdr:cNvPr>
        <xdr:cNvSpPr txBox="1"/>
      </xdr:nvSpPr>
      <xdr:spPr>
        <a:xfrm>
          <a:off x="16357600" y="990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147320</xdr:rowOff>
    </xdr:from>
    <xdr:to>
      <xdr:col>81</xdr:col>
      <xdr:colOff>101600</xdr:colOff>
      <xdr:row>59</xdr:row>
      <xdr:rowOff>77470</xdr:rowOff>
    </xdr:to>
    <xdr:sp macro="" textlink="">
      <xdr:nvSpPr>
        <xdr:cNvPr id="512" name="楕円 511">
          <a:extLst>
            <a:ext uri="{FF2B5EF4-FFF2-40B4-BE49-F238E27FC236}">
              <a16:creationId xmlns:a16="http://schemas.microsoft.com/office/drawing/2014/main" id="{88282DD0-A615-4496-8051-AC5EF303F8F7}"/>
            </a:ext>
          </a:extLst>
        </xdr:cNvPr>
        <xdr:cNvSpPr/>
      </xdr:nvSpPr>
      <xdr:spPr>
        <a:xfrm>
          <a:off x="15430500" y="1009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160020</xdr:rowOff>
    </xdr:from>
    <xdr:to>
      <xdr:col>85</xdr:col>
      <xdr:colOff>127000</xdr:colOff>
      <xdr:row>59</xdr:row>
      <xdr:rowOff>26670</xdr:rowOff>
    </xdr:to>
    <xdr:cxnSp macro="">
      <xdr:nvCxnSpPr>
        <xdr:cNvPr id="513" name="直線コネクタ 512">
          <a:extLst>
            <a:ext uri="{FF2B5EF4-FFF2-40B4-BE49-F238E27FC236}">
              <a16:creationId xmlns:a16="http://schemas.microsoft.com/office/drawing/2014/main" id="{5DE255FB-DD30-4B93-A826-A126545065A1}"/>
            </a:ext>
          </a:extLst>
        </xdr:cNvPr>
        <xdr:cNvCxnSpPr/>
      </xdr:nvCxnSpPr>
      <xdr:spPr>
        <a:xfrm flipV="1">
          <a:off x="15481300" y="1010412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51452</xdr:rowOff>
    </xdr:from>
    <xdr:ext cx="405111" cy="259045"/>
    <xdr:sp macro="" textlink="">
      <xdr:nvSpPr>
        <xdr:cNvPr id="514" name="n_1aveValue【学校施設】&#10;有形固定資産減価償却率">
          <a:extLst>
            <a:ext uri="{FF2B5EF4-FFF2-40B4-BE49-F238E27FC236}">
              <a16:creationId xmlns:a16="http://schemas.microsoft.com/office/drawing/2014/main" id="{F5F3D8A7-39EA-4E7A-A83A-7EB2665A85CE}"/>
            </a:ext>
          </a:extLst>
        </xdr:cNvPr>
        <xdr:cNvSpPr txBox="1"/>
      </xdr:nvSpPr>
      <xdr:spPr>
        <a:xfrm>
          <a:off x="15266044" y="1033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99712</xdr:rowOff>
    </xdr:from>
    <xdr:ext cx="405111" cy="259045"/>
    <xdr:sp macro="" textlink="">
      <xdr:nvSpPr>
        <xdr:cNvPr id="515" name="n_2aveValue【学校施設】&#10;有形固定資産減価償却率">
          <a:extLst>
            <a:ext uri="{FF2B5EF4-FFF2-40B4-BE49-F238E27FC236}">
              <a16:creationId xmlns:a16="http://schemas.microsoft.com/office/drawing/2014/main" id="{A391B894-15A3-4393-8208-E29E5CA5C9C9}"/>
            </a:ext>
          </a:extLst>
        </xdr:cNvPr>
        <xdr:cNvSpPr txBox="1"/>
      </xdr:nvSpPr>
      <xdr:spPr>
        <a:xfrm>
          <a:off x="14389744" y="10043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93997</xdr:rowOff>
    </xdr:from>
    <xdr:ext cx="405111" cy="259045"/>
    <xdr:sp macro="" textlink="">
      <xdr:nvSpPr>
        <xdr:cNvPr id="516" name="n_1mainValue【学校施設】&#10;有形固定資産減価償却率">
          <a:extLst>
            <a:ext uri="{FF2B5EF4-FFF2-40B4-BE49-F238E27FC236}">
              <a16:creationId xmlns:a16="http://schemas.microsoft.com/office/drawing/2014/main" id="{754A3A01-A61E-4790-8731-FB4E8384E840}"/>
            </a:ext>
          </a:extLst>
        </xdr:cNvPr>
        <xdr:cNvSpPr txBox="1"/>
      </xdr:nvSpPr>
      <xdr:spPr>
        <a:xfrm>
          <a:off x="15266044" y="986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17" name="正方形/長方形 516">
          <a:extLst>
            <a:ext uri="{FF2B5EF4-FFF2-40B4-BE49-F238E27FC236}">
              <a16:creationId xmlns:a16="http://schemas.microsoft.com/office/drawing/2014/main" id="{F3D1395A-FD8C-4B26-84A5-259C83A96988}"/>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8" name="正方形/長方形 517">
          <a:extLst>
            <a:ext uri="{FF2B5EF4-FFF2-40B4-BE49-F238E27FC236}">
              <a16:creationId xmlns:a16="http://schemas.microsoft.com/office/drawing/2014/main" id="{8791C4FA-1E3E-4F26-AB1E-7774F42B998B}"/>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19" name="正方形/長方形 518">
          <a:extLst>
            <a:ext uri="{FF2B5EF4-FFF2-40B4-BE49-F238E27FC236}">
              <a16:creationId xmlns:a16="http://schemas.microsoft.com/office/drawing/2014/main" id="{6254F580-EC5F-450C-B93E-19376A71497E}"/>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0" name="正方形/長方形 519">
          <a:extLst>
            <a:ext uri="{FF2B5EF4-FFF2-40B4-BE49-F238E27FC236}">
              <a16:creationId xmlns:a16="http://schemas.microsoft.com/office/drawing/2014/main" id="{1883CE44-10B9-43BE-9DBC-FE1B62AAE881}"/>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1" name="正方形/長方形 520">
          <a:extLst>
            <a:ext uri="{FF2B5EF4-FFF2-40B4-BE49-F238E27FC236}">
              <a16:creationId xmlns:a16="http://schemas.microsoft.com/office/drawing/2014/main" id="{C0C0F12F-76E3-491D-8FE7-773C8640411D}"/>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2" name="正方形/長方形 521">
          <a:extLst>
            <a:ext uri="{FF2B5EF4-FFF2-40B4-BE49-F238E27FC236}">
              <a16:creationId xmlns:a16="http://schemas.microsoft.com/office/drawing/2014/main" id="{D4714729-210C-4334-B3A7-FB69B606B1A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3" name="正方形/長方形 522">
          <a:extLst>
            <a:ext uri="{FF2B5EF4-FFF2-40B4-BE49-F238E27FC236}">
              <a16:creationId xmlns:a16="http://schemas.microsoft.com/office/drawing/2014/main" id="{DCE46B22-9A4A-4AB0-90DA-AE2345498DDA}"/>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4" name="正方形/長方形 523">
          <a:extLst>
            <a:ext uri="{FF2B5EF4-FFF2-40B4-BE49-F238E27FC236}">
              <a16:creationId xmlns:a16="http://schemas.microsoft.com/office/drawing/2014/main" id="{9AD05506-D046-4FAC-B860-BFEAD9ADFEB3}"/>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5" name="テキスト ボックス 524">
          <a:extLst>
            <a:ext uri="{FF2B5EF4-FFF2-40B4-BE49-F238E27FC236}">
              <a16:creationId xmlns:a16="http://schemas.microsoft.com/office/drawing/2014/main" id="{54326E5A-AB54-4026-A2FB-30D974A07649}"/>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6" name="直線コネクタ 525">
          <a:extLst>
            <a:ext uri="{FF2B5EF4-FFF2-40B4-BE49-F238E27FC236}">
              <a16:creationId xmlns:a16="http://schemas.microsoft.com/office/drawing/2014/main" id="{88FBDCB0-595E-41BC-8C8A-96383766259A}"/>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27" name="直線コネクタ 526">
          <a:extLst>
            <a:ext uri="{FF2B5EF4-FFF2-40B4-BE49-F238E27FC236}">
              <a16:creationId xmlns:a16="http://schemas.microsoft.com/office/drawing/2014/main" id="{886615FE-8313-4749-AECC-ACAAD73D9160}"/>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28" name="テキスト ボックス 527">
          <a:extLst>
            <a:ext uri="{FF2B5EF4-FFF2-40B4-BE49-F238E27FC236}">
              <a16:creationId xmlns:a16="http://schemas.microsoft.com/office/drawing/2014/main" id="{C52ECAC2-6CFA-439E-8E69-59FDF081B3DC}"/>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29" name="直線コネクタ 528">
          <a:extLst>
            <a:ext uri="{FF2B5EF4-FFF2-40B4-BE49-F238E27FC236}">
              <a16:creationId xmlns:a16="http://schemas.microsoft.com/office/drawing/2014/main" id="{955BD534-B6C4-4782-A8E7-D6D8DB4CAD67}"/>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30" name="テキスト ボックス 529">
          <a:extLst>
            <a:ext uri="{FF2B5EF4-FFF2-40B4-BE49-F238E27FC236}">
              <a16:creationId xmlns:a16="http://schemas.microsoft.com/office/drawing/2014/main" id="{083B86A5-A411-412C-8E7E-4F083A0681A2}"/>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31" name="直線コネクタ 530">
          <a:extLst>
            <a:ext uri="{FF2B5EF4-FFF2-40B4-BE49-F238E27FC236}">
              <a16:creationId xmlns:a16="http://schemas.microsoft.com/office/drawing/2014/main" id="{AD571DDD-B78E-40C6-935C-6033D13709F5}"/>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32" name="テキスト ボックス 531">
          <a:extLst>
            <a:ext uri="{FF2B5EF4-FFF2-40B4-BE49-F238E27FC236}">
              <a16:creationId xmlns:a16="http://schemas.microsoft.com/office/drawing/2014/main" id="{F9551315-A212-4B8C-BB57-32367810CC74}"/>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33" name="直線コネクタ 532">
          <a:extLst>
            <a:ext uri="{FF2B5EF4-FFF2-40B4-BE49-F238E27FC236}">
              <a16:creationId xmlns:a16="http://schemas.microsoft.com/office/drawing/2014/main" id="{CC516CEC-09B6-4FE9-B179-AAAD0074C4B4}"/>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34" name="テキスト ボックス 533">
          <a:extLst>
            <a:ext uri="{FF2B5EF4-FFF2-40B4-BE49-F238E27FC236}">
              <a16:creationId xmlns:a16="http://schemas.microsoft.com/office/drawing/2014/main" id="{245A5132-43F7-48A4-A9BF-1C807D6FF771}"/>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35" name="直線コネクタ 534">
          <a:extLst>
            <a:ext uri="{FF2B5EF4-FFF2-40B4-BE49-F238E27FC236}">
              <a16:creationId xmlns:a16="http://schemas.microsoft.com/office/drawing/2014/main" id="{66F67C05-48FB-4214-A996-AB4AC10146F4}"/>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536" name="テキスト ボックス 535">
          <a:extLst>
            <a:ext uri="{FF2B5EF4-FFF2-40B4-BE49-F238E27FC236}">
              <a16:creationId xmlns:a16="http://schemas.microsoft.com/office/drawing/2014/main" id="{03B5A697-287B-4FE1-AABA-15426AFB740D}"/>
            </a:ext>
          </a:extLst>
        </xdr:cNvPr>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37" name="直線コネクタ 536">
          <a:extLst>
            <a:ext uri="{FF2B5EF4-FFF2-40B4-BE49-F238E27FC236}">
              <a16:creationId xmlns:a16="http://schemas.microsoft.com/office/drawing/2014/main" id="{51C7C7C0-C4D6-40FF-B805-0ACE5873D352}"/>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38" name="テキスト ボックス 537">
          <a:extLst>
            <a:ext uri="{FF2B5EF4-FFF2-40B4-BE49-F238E27FC236}">
              <a16:creationId xmlns:a16="http://schemas.microsoft.com/office/drawing/2014/main" id="{F9886891-6B0A-4E99-9CB0-F17B4F947FCB}"/>
            </a:ext>
          </a:extLst>
        </xdr:cNvPr>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39" name="直線コネクタ 538">
          <a:extLst>
            <a:ext uri="{FF2B5EF4-FFF2-40B4-BE49-F238E27FC236}">
              <a16:creationId xmlns:a16="http://schemas.microsoft.com/office/drawing/2014/main" id="{BDCC5775-81BC-4438-9505-4CF7C5CD748C}"/>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40" name="テキスト ボックス 539">
          <a:extLst>
            <a:ext uri="{FF2B5EF4-FFF2-40B4-BE49-F238E27FC236}">
              <a16:creationId xmlns:a16="http://schemas.microsoft.com/office/drawing/2014/main" id="{859A2AA5-98D6-41E5-92CF-1234C160875E}"/>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1" name="【学校施設】&#10;一人当たり面積グラフ枠">
          <a:extLst>
            <a:ext uri="{FF2B5EF4-FFF2-40B4-BE49-F238E27FC236}">
              <a16:creationId xmlns:a16="http://schemas.microsoft.com/office/drawing/2014/main" id="{0338A02D-CA1E-49D4-B866-D8A8628F3259}"/>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140861</xdr:rowOff>
    </xdr:from>
    <xdr:to>
      <xdr:col>116</xdr:col>
      <xdr:colOff>62864</xdr:colOff>
      <xdr:row>63</xdr:row>
      <xdr:rowOff>147175</xdr:rowOff>
    </xdr:to>
    <xdr:cxnSp macro="">
      <xdr:nvCxnSpPr>
        <xdr:cNvPr id="542" name="直線コネクタ 541">
          <a:extLst>
            <a:ext uri="{FF2B5EF4-FFF2-40B4-BE49-F238E27FC236}">
              <a16:creationId xmlns:a16="http://schemas.microsoft.com/office/drawing/2014/main" id="{7A58DC3D-B9CB-4F74-AA6E-5B0C3D24AF10}"/>
            </a:ext>
          </a:extLst>
        </xdr:cNvPr>
        <xdr:cNvCxnSpPr/>
      </xdr:nvCxnSpPr>
      <xdr:spPr>
        <a:xfrm flipV="1">
          <a:off x="22160864" y="9570611"/>
          <a:ext cx="0" cy="1377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151002</xdr:rowOff>
    </xdr:from>
    <xdr:ext cx="469744" cy="259045"/>
    <xdr:sp macro="" textlink="">
      <xdr:nvSpPr>
        <xdr:cNvPr id="543" name="【学校施設】&#10;一人当たり面積最小値テキスト">
          <a:extLst>
            <a:ext uri="{FF2B5EF4-FFF2-40B4-BE49-F238E27FC236}">
              <a16:creationId xmlns:a16="http://schemas.microsoft.com/office/drawing/2014/main" id="{204E416D-71AC-4990-B1DE-EEE83BC26EF2}"/>
            </a:ext>
          </a:extLst>
        </xdr:cNvPr>
        <xdr:cNvSpPr txBox="1"/>
      </xdr:nvSpPr>
      <xdr:spPr>
        <a:xfrm>
          <a:off x="22199600" y="10952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147175</xdr:rowOff>
    </xdr:from>
    <xdr:to>
      <xdr:col>116</xdr:col>
      <xdr:colOff>152400</xdr:colOff>
      <xdr:row>63</xdr:row>
      <xdr:rowOff>147175</xdr:rowOff>
    </xdr:to>
    <xdr:cxnSp macro="">
      <xdr:nvCxnSpPr>
        <xdr:cNvPr id="544" name="直線コネクタ 543">
          <a:extLst>
            <a:ext uri="{FF2B5EF4-FFF2-40B4-BE49-F238E27FC236}">
              <a16:creationId xmlns:a16="http://schemas.microsoft.com/office/drawing/2014/main" id="{86B98465-3F25-4FDB-88A0-E18F24ED79D5}"/>
            </a:ext>
          </a:extLst>
        </xdr:cNvPr>
        <xdr:cNvCxnSpPr/>
      </xdr:nvCxnSpPr>
      <xdr:spPr>
        <a:xfrm>
          <a:off x="22072600" y="10948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87538</xdr:rowOff>
    </xdr:from>
    <xdr:ext cx="534377" cy="259045"/>
    <xdr:sp macro="" textlink="">
      <xdr:nvSpPr>
        <xdr:cNvPr id="545" name="【学校施設】&#10;一人当たり面積最大値テキスト">
          <a:extLst>
            <a:ext uri="{FF2B5EF4-FFF2-40B4-BE49-F238E27FC236}">
              <a16:creationId xmlns:a16="http://schemas.microsoft.com/office/drawing/2014/main" id="{5FE1B7F3-A520-4C6D-9D5E-481B36113C8F}"/>
            </a:ext>
          </a:extLst>
        </xdr:cNvPr>
        <xdr:cNvSpPr txBox="1"/>
      </xdr:nvSpPr>
      <xdr:spPr>
        <a:xfrm>
          <a:off x="22199600" y="934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140861</xdr:rowOff>
    </xdr:from>
    <xdr:to>
      <xdr:col>116</xdr:col>
      <xdr:colOff>152400</xdr:colOff>
      <xdr:row>55</xdr:row>
      <xdr:rowOff>140861</xdr:rowOff>
    </xdr:to>
    <xdr:cxnSp macro="">
      <xdr:nvCxnSpPr>
        <xdr:cNvPr id="546" name="直線コネクタ 545">
          <a:extLst>
            <a:ext uri="{FF2B5EF4-FFF2-40B4-BE49-F238E27FC236}">
              <a16:creationId xmlns:a16="http://schemas.microsoft.com/office/drawing/2014/main" id="{24A937EF-5C55-4D5F-9D84-D0657B3F4D01}"/>
            </a:ext>
          </a:extLst>
        </xdr:cNvPr>
        <xdr:cNvCxnSpPr/>
      </xdr:nvCxnSpPr>
      <xdr:spPr>
        <a:xfrm>
          <a:off x="22072600" y="957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145994</xdr:rowOff>
    </xdr:from>
    <xdr:ext cx="469744" cy="259045"/>
    <xdr:sp macro="" textlink="">
      <xdr:nvSpPr>
        <xdr:cNvPr id="547" name="【学校施設】&#10;一人当たり面積平均値テキスト">
          <a:extLst>
            <a:ext uri="{FF2B5EF4-FFF2-40B4-BE49-F238E27FC236}">
              <a16:creationId xmlns:a16="http://schemas.microsoft.com/office/drawing/2014/main" id="{CFCE3CC3-B38E-4C45-8799-7D75EDFD9A82}"/>
            </a:ext>
          </a:extLst>
        </xdr:cNvPr>
        <xdr:cNvSpPr txBox="1"/>
      </xdr:nvSpPr>
      <xdr:spPr>
        <a:xfrm>
          <a:off x="22199600" y="107758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167567</xdr:rowOff>
    </xdr:from>
    <xdr:to>
      <xdr:col>116</xdr:col>
      <xdr:colOff>114300</xdr:colOff>
      <xdr:row>63</xdr:row>
      <xdr:rowOff>97717</xdr:rowOff>
    </xdr:to>
    <xdr:sp macro="" textlink="">
      <xdr:nvSpPr>
        <xdr:cNvPr id="548" name="フローチャート: 判断 547">
          <a:extLst>
            <a:ext uri="{FF2B5EF4-FFF2-40B4-BE49-F238E27FC236}">
              <a16:creationId xmlns:a16="http://schemas.microsoft.com/office/drawing/2014/main" id="{CC9EBE09-C52F-4CCB-9909-14B5B7922C14}"/>
            </a:ext>
          </a:extLst>
        </xdr:cNvPr>
        <xdr:cNvSpPr/>
      </xdr:nvSpPr>
      <xdr:spPr>
        <a:xfrm>
          <a:off x="22110700" y="10797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4064</xdr:rowOff>
    </xdr:from>
    <xdr:to>
      <xdr:col>112</xdr:col>
      <xdr:colOff>38100</xdr:colOff>
      <xdr:row>63</xdr:row>
      <xdr:rowOff>105664</xdr:rowOff>
    </xdr:to>
    <xdr:sp macro="" textlink="">
      <xdr:nvSpPr>
        <xdr:cNvPr id="549" name="フローチャート: 判断 548">
          <a:extLst>
            <a:ext uri="{FF2B5EF4-FFF2-40B4-BE49-F238E27FC236}">
              <a16:creationId xmlns:a16="http://schemas.microsoft.com/office/drawing/2014/main" id="{5EF89D07-5612-486D-9557-F3783A8570B5}"/>
            </a:ext>
          </a:extLst>
        </xdr:cNvPr>
        <xdr:cNvSpPr/>
      </xdr:nvSpPr>
      <xdr:spPr>
        <a:xfrm>
          <a:off x="21272500" y="10805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169091</xdr:rowOff>
    </xdr:from>
    <xdr:to>
      <xdr:col>107</xdr:col>
      <xdr:colOff>101600</xdr:colOff>
      <xdr:row>63</xdr:row>
      <xdr:rowOff>99241</xdr:rowOff>
    </xdr:to>
    <xdr:sp macro="" textlink="">
      <xdr:nvSpPr>
        <xdr:cNvPr id="550" name="フローチャート: 判断 549">
          <a:extLst>
            <a:ext uri="{FF2B5EF4-FFF2-40B4-BE49-F238E27FC236}">
              <a16:creationId xmlns:a16="http://schemas.microsoft.com/office/drawing/2014/main" id="{2448B7C3-8DBD-4840-B7C7-002EA84745EA}"/>
            </a:ext>
          </a:extLst>
        </xdr:cNvPr>
        <xdr:cNvSpPr/>
      </xdr:nvSpPr>
      <xdr:spPr>
        <a:xfrm>
          <a:off x="20383500" y="10798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1" name="テキスト ボックス 550">
          <a:extLst>
            <a:ext uri="{FF2B5EF4-FFF2-40B4-BE49-F238E27FC236}">
              <a16:creationId xmlns:a16="http://schemas.microsoft.com/office/drawing/2014/main" id="{19F5EA48-CCFA-466E-8EC4-1FCE2464A9A5}"/>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2" name="テキスト ボックス 551">
          <a:extLst>
            <a:ext uri="{FF2B5EF4-FFF2-40B4-BE49-F238E27FC236}">
              <a16:creationId xmlns:a16="http://schemas.microsoft.com/office/drawing/2014/main" id="{3EBD6471-1D2F-4DA4-B080-C32A3CE7CAB1}"/>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3" name="テキスト ボックス 552">
          <a:extLst>
            <a:ext uri="{FF2B5EF4-FFF2-40B4-BE49-F238E27FC236}">
              <a16:creationId xmlns:a16="http://schemas.microsoft.com/office/drawing/2014/main" id="{F9F2789D-8541-48C9-BAD7-A103838C0A6E}"/>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4" name="テキスト ボックス 553">
          <a:extLst>
            <a:ext uri="{FF2B5EF4-FFF2-40B4-BE49-F238E27FC236}">
              <a16:creationId xmlns:a16="http://schemas.microsoft.com/office/drawing/2014/main" id="{DF95DF2B-C566-4E9D-A1CE-FAC5DFB3EBAC}"/>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5" name="テキスト ボックス 554">
          <a:extLst>
            <a:ext uri="{FF2B5EF4-FFF2-40B4-BE49-F238E27FC236}">
              <a16:creationId xmlns:a16="http://schemas.microsoft.com/office/drawing/2014/main" id="{A6FCF00D-34B5-4F55-8A21-19BB9509DABB}"/>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149606</xdr:rowOff>
    </xdr:from>
    <xdr:to>
      <xdr:col>116</xdr:col>
      <xdr:colOff>114300</xdr:colOff>
      <xdr:row>63</xdr:row>
      <xdr:rowOff>79756</xdr:rowOff>
    </xdr:to>
    <xdr:sp macro="" textlink="">
      <xdr:nvSpPr>
        <xdr:cNvPr id="556" name="楕円 555">
          <a:extLst>
            <a:ext uri="{FF2B5EF4-FFF2-40B4-BE49-F238E27FC236}">
              <a16:creationId xmlns:a16="http://schemas.microsoft.com/office/drawing/2014/main" id="{88A3ACD2-4EC0-4741-890A-5C80AF8B6481}"/>
            </a:ext>
          </a:extLst>
        </xdr:cNvPr>
        <xdr:cNvSpPr/>
      </xdr:nvSpPr>
      <xdr:spPr>
        <a:xfrm>
          <a:off x="22110700" y="10779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108983</xdr:rowOff>
    </xdr:from>
    <xdr:ext cx="469744" cy="259045"/>
    <xdr:sp macro="" textlink="">
      <xdr:nvSpPr>
        <xdr:cNvPr id="557" name="【学校施設】&#10;一人当たり面積該当値テキスト">
          <a:extLst>
            <a:ext uri="{FF2B5EF4-FFF2-40B4-BE49-F238E27FC236}">
              <a16:creationId xmlns:a16="http://schemas.microsoft.com/office/drawing/2014/main" id="{49E55C7F-4556-4052-A492-0E1688AF2356}"/>
            </a:ext>
          </a:extLst>
        </xdr:cNvPr>
        <xdr:cNvSpPr txBox="1"/>
      </xdr:nvSpPr>
      <xdr:spPr>
        <a:xfrm>
          <a:off x="22199600" y="10567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153743</xdr:rowOff>
    </xdr:from>
    <xdr:to>
      <xdr:col>112</xdr:col>
      <xdr:colOff>38100</xdr:colOff>
      <xdr:row>63</xdr:row>
      <xdr:rowOff>83893</xdr:rowOff>
    </xdr:to>
    <xdr:sp macro="" textlink="">
      <xdr:nvSpPr>
        <xdr:cNvPr id="558" name="楕円 557">
          <a:extLst>
            <a:ext uri="{FF2B5EF4-FFF2-40B4-BE49-F238E27FC236}">
              <a16:creationId xmlns:a16="http://schemas.microsoft.com/office/drawing/2014/main" id="{9AD07A97-9565-429E-8BB2-83EA3DE5C7A5}"/>
            </a:ext>
          </a:extLst>
        </xdr:cNvPr>
        <xdr:cNvSpPr/>
      </xdr:nvSpPr>
      <xdr:spPr>
        <a:xfrm>
          <a:off x="21272500" y="10783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28956</xdr:rowOff>
    </xdr:from>
    <xdr:to>
      <xdr:col>116</xdr:col>
      <xdr:colOff>63500</xdr:colOff>
      <xdr:row>63</xdr:row>
      <xdr:rowOff>33093</xdr:rowOff>
    </xdr:to>
    <xdr:cxnSp macro="">
      <xdr:nvCxnSpPr>
        <xdr:cNvPr id="559" name="直線コネクタ 558">
          <a:extLst>
            <a:ext uri="{FF2B5EF4-FFF2-40B4-BE49-F238E27FC236}">
              <a16:creationId xmlns:a16="http://schemas.microsoft.com/office/drawing/2014/main" id="{06789580-D6E0-419A-A374-5FD736D34799}"/>
            </a:ext>
          </a:extLst>
        </xdr:cNvPr>
        <xdr:cNvCxnSpPr/>
      </xdr:nvCxnSpPr>
      <xdr:spPr>
        <a:xfrm flipV="1">
          <a:off x="21323300" y="10830306"/>
          <a:ext cx="838200" cy="4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96791</xdr:rowOff>
    </xdr:from>
    <xdr:ext cx="469744" cy="259045"/>
    <xdr:sp macro="" textlink="">
      <xdr:nvSpPr>
        <xdr:cNvPr id="560" name="n_1aveValue【学校施設】&#10;一人当たり面積">
          <a:extLst>
            <a:ext uri="{FF2B5EF4-FFF2-40B4-BE49-F238E27FC236}">
              <a16:creationId xmlns:a16="http://schemas.microsoft.com/office/drawing/2014/main" id="{9BC12B28-AC42-4159-83A3-4B978D1C0077}"/>
            </a:ext>
          </a:extLst>
        </xdr:cNvPr>
        <xdr:cNvSpPr txBox="1"/>
      </xdr:nvSpPr>
      <xdr:spPr>
        <a:xfrm>
          <a:off x="21075727" y="10898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115768</xdr:rowOff>
    </xdr:from>
    <xdr:ext cx="469744" cy="259045"/>
    <xdr:sp macro="" textlink="">
      <xdr:nvSpPr>
        <xdr:cNvPr id="561" name="n_2aveValue【学校施設】&#10;一人当たり面積">
          <a:extLst>
            <a:ext uri="{FF2B5EF4-FFF2-40B4-BE49-F238E27FC236}">
              <a16:creationId xmlns:a16="http://schemas.microsoft.com/office/drawing/2014/main" id="{58312F0F-D745-4EBA-9466-AE232C5618F3}"/>
            </a:ext>
          </a:extLst>
        </xdr:cNvPr>
        <xdr:cNvSpPr txBox="1"/>
      </xdr:nvSpPr>
      <xdr:spPr>
        <a:xfrm>
          <a:off x="20199427" y="10574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100420</xdr:rowOff>
    </xdr:from>
    <xdr:ext cx="469744" cy="259045"/>
    <xdr:sp macro="" textlink="">
      <xdr:nvSpPr>
        <xdr:cNvPr id="562" name="n_1mainValue【学校施設】&#10;一人当たり面積">
          <a:extLst>
            <a:ext uri="{FF2B5EF4-FFF2-40B4-BE49-F238E27FC236}">
              <a16:creationId xmlns:a16="http://schemas.microsoft.com/office/drawing/2014/main" id="{282091F1-A2CB-4FC3-9A24-A254486ECC8D}"/>
            </a:ext>
          </a:extLst>
        </xdr:cNvPr>
        <xdr:cNvSpPr txBox="1"/>
      </xdr:nvSpPr>
      <xdr:spPr>
        <a:xfrm>
          <a:off x="21075727" y="10558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63" name="正方形/長方形 562">
          <a:extLst>
            <a:ext uri="{FF2B5EF4-FFF2-40B4-BE49-F238E27FC236}">
              <a16:creationId xmlns:a16="http://schemas.microsoft.com/office/drawing/2014/main" id="{276EEF5B-46BA-477A-887B-0150BAAD2C17}"/>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64" name="正方形/長方形 563">
          <a:extLst>
            <a:ext uri="{FF2B5EF4-FFF2-40B4-BE49-F238E27FC236}">
              <a16:creationId xmlns:a16="http://schemas.microsoft.com/office/drawing/2014/main" id="{9BC367A5-4157-427E-8845-BE7B73190B2D}"/>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65" name="正方形/長方形 564">
          <a:extLst>
            <a:ext uri="{FF2B5EF4-FFF2-40B4-BE49-F238E27FC236}">
              <a16:creationId xmlns:a16="http://schemas.microsoft.com/office/drawing/2014/main" id="{6F0568E0-B322-49AD-96B8-6851A73DDFA7}"/>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66" name="正方形/長方形 565">
          <a:extLst>
            <a:ext uri="{FF2B5EF4-FFF2-40B4-BE49-F238E27FC236}">
              <a16:creationId xmlns:a16="http://schemas.microsoft.com/office/drawing/2014/main" id="{7739F3B1-A347-4EBA-BFEE-5B9399C736A6}"/>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67" name="正方形/長方形 566">
          <a:extLst>
            <a:ext uri="{FF2B5EF4-FFF2-40B4-BE49-F238E27FC236}">
              <a16:creationId xmlns:a16="http://schemas.microsoft.com/office/drawing/2014/main" id="{F7E64E24-33FC-4913-9C6B-A5EF74DDCCBD}"/>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68" name="正方形/長方形 567">
          <a:extLst>
            <a:ext uri="{FF2B5EF4-FFF2-40B4-BE49-F238E27FC236}">
              <a16:creationId xmlns:a16="http://schemas.microsoft.com/office/drawing/2014/main" id="{365EFA05-D3BF-49DB-B622-9884A10D5415}"/>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69" name="正方形/長方形 568">
          <a:extLst>
            <a:ext uri="{FF2B5EF4-FFF2-40B4-BE49-F238E27FC236}">
              <a16:creationId xmlns:a16="http://schemas.microsoft.com/office/drawing/2014/main" id="{5A8E2AF2-A422-416F-8458-3B9E3B5F9D26}"/>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0" name="正方形/長方形 569">
          <a:extLst>
            <a:ext uri="{FF2B5EF4-FFF2-40B4-BE49-F238E27FC236}">
              <a16:creationId xmlns:a16="http://schemas.microsoft.com/office/drawing/2014/main" id="{677E8A8B-B1AF-4476-BFE4-A1A570B986CB}"/>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71" name="正方形/長方形 570">
          <a:extLst>
            <a:ext uri="{FF2B5EF4-FFF2-40B4-BE49-F238E27FC236}">
              <a16:creationId xmlns:a16="http://schemas.microsoft.com/office/drawing/2014/main" id="{67B0622C-0536-4101-A225-78B19DE255DE}"/>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2" name="正方形/長方形 571">
          <a:extLst>
            <a:ext uri="{FF2B5EF4-FFF2-40B4-BE49-F238E27FC236}">
              <a16:creationId xmlns:a16="http://schemas.microsoft.com/office/drawing/2014/main" id="{A5ECBE0F-E915-4FEE-B71E-076157B29C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3" name="正方形/長方形 572">
          <a:extLst>
            <a:ext uri="{FF2B5EF4-FFF2-40B4-BE49-F238E27FC236}">
              <a16:creationId xmlns:a16="http://schemas.microsoft.com/office/drawing/2014/main" id="{B64900D8-61B3-47D1-82DF-FE6C6CA80006}"/>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4" name="正方形/長方形 573">
          <a:extLst>
            <a:ext uri="{FF2B5EF4-FFF2-40B4-BE49-F238E27FC236}">
              <a16:creationId xmlns:a16="http://schemas.microsoft.com/office/drawing/2014/main" id="{6E49C5B7-2C2A-46EA-ACE6-F47E355E4B21}"/>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75" name="正方形/長方形 574">
          <a:extLst>
            <a:ext uri="{FF2B5EF4-FFF2-40B4-BE49-F238E27FC236}">
              <a16:creationId xmlns:a16="http://schemas.microsoft.com/office/drawing/2014/main" id="{00AB6CDD-2B09-4116-BD83-0977BAE4CF4F}"/>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76" name="正方形/長方形 575">
          <a:extLst>
            <a:ext uri="{FF2B5EF4-FFF2-40B4-BE49-F238E27FC236}">
              <a16:creationId xmlns:a16="http://schemas.microsoft.com/office/drawing/2014/main" id="{379775D5-E637-4976-8180-CBD29924AE45}"/>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77" name="正方形/長方形 576">
          <a:extLst>
            <a:ext uri="{FF2B5EF4-FFF2-40B4-BE49-F238E27FC236}">
              <a16:creationId xmlns:a16="http://schemas.microsoft.com/office/drawing/2014/main" id="{79AF2EB2-83A3-4196-9EF6-9A2FC37B819D}"/>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78" name="正方形/長方形 577">
          <a:extLst>
            <a:ext uri="{FF2B5EF4-FFF2-40B4-BE49-F238E27FC236}">
              <a16:creationId xmlns:a16="http://schemas.microsoft.com/office/drawing/2014/main" id="{B15E09F9-6CA2-4E15-BE98-C2CE1445500A}"/>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79" name="正方形/長方形 578">
          <a:extLst>
            <a:ext uri="{FF2B5EF4-FFF2-40B4-BE49-F238E27FC236}">
              <a16:creationId xmlns:a16="http://schemas.microsoft.com/office/drawing/2014/main" id="{A00A4859-E69E-4CE2-8A9C-B22CFAC5F547}"/>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80" name="正方形/長方形 579">
          <a:extLst>
            <a:ext uri="{FF2B5EF4-FFF2-40B4-BE49-F238E27FC236}">
              <a16:creationId xmlns:a16="http://schemas.microsoft.com/office/drawing/2014/main" id="{8B286B8C-43BF-485C-82CA-083F2B0E676A}"/>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81" name="正方形/長方形 580">
          <a:extLst>
            <a:ext uri="{FF2B5EF4-FFF2-40B4-BE49-F238E27FC236}">
              <a16:creationId xmlns:a16="http://schemas.microsoft.com/office/drawing/2014/main" id="{1D6FCB57-D6DF-43F3-BD31-D7BDE791FAD3}"/>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82" name="正方形/長方形 581">
          <a:extLst>
            <a:ext uri="{FF2B5EF4-FFF2-40B4-BE49-F238E27FC236}">
              <a16:creationId xmlns:a16="http://schemas.microsoft.com/office/drawing/2014/main" id="{8435CFAA-2827-44CD-A2E4-A26F99603509}"/>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83" name="正方形/長方形 582">
          <a:extLst>
            <a:ext uri="{FF2B5EF4-FFF2-40B4-BE49-F238E27FC236}">
              <a16:creationId xmlns:a16="http://schemas.microsoft.com/office/drawing/2014/main" id="{77DF246B-097B-4E77-817C-85971706E69B}"/>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84" name="正方形/長方形 583">
          <a:extLst>
            <a:ext uri="{FF2B5EF4-FFF2-40B4-BE49-F238E27FC236}">
              <a16:creationId xmlns:a16="http://schemas.microsoft.com/office/drawing/2014/main" id="{2BA057BE-237B-4FE2-81CD-883C2824FE2F}"/>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85" name="正方形/長方形 584">
          <a:extLst>
            <a:ext uri="{FF2B5EF4-FFF2-40B4-BE49-F238E27FC236}">
              <a16:creationId xmlns:a16="http://schemas.microsoft.com/office/drawing/2014/main" id="{9535B358-AB20-4F79-B23E-54C18EBBB7DD}"/>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86" name="正方形/長方形 585">
          <a:extLst>
            <a:ext uri="{FF2B5EF4-FFF2-40B4-BE49-F238E27FC236}">
              <a16:creationId xmlns:a16="http://schemas.microsoft.com/office/drawing/2014/main" id="{A59EF98B-B320-4DAF-84A2-3798CC3C2AB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87" name="テキスト ボックス 586">
          <a:extLst>
            <a:ext uri="{FF2B5EF4-FFF2-40B4-BE49-F238E27FC236}">
              <a16:creationId xmlns:a16="http://schemas.microsoft.com/office/drawing/2014/main" id="{F1EE47F1-6DE5-4E78-84D4-009A8338FC2E}"/>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88" name="直線コネクタ 587">
          <a:extLst>
            <a:ext uri="{FF2B5EF4-FFF2-40B4-BE49-F238E27FC236}">
              <a16:creationId xmlns:a16="http://schemas.microsoft.com/office/drawing/2014/main" id="{7DCBA485-E912-48A2-BF0E-460B0FBABFF2}"/>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89" name="直線コネクタ 588">
          <a:extLst>
            <a:ext uri="{FF2B5EF4-FFF2-40B4-BE49-F238E27FC236}">
              <a16:creationId xmlns:a16="http://schemas.microsoft.com/office/drawing/2014/main" id="{F470F929-2834-4B6F-8A18-88342BA79D8C}"/>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90" name="テキスト ボックス 589">
          <a:extLst>
            <a:ext uri="{FF2B5EF4-FFF2-40B4-BE49-F238E27FC236}">
              <a16:creationId xmlns:a16="http://schemas.microsoft.com/office/drawing/2014/main" id="{FC204440-2FB0-4F9C-BBDB-65A34EA3E6F3}"/>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91" name="直線コネクタ 590">
          <a:extLst>
            <a:ext uri="{FF2B5EF4-FFF2-40B4-BE49-F238E27FC236}">
              <a16:creationId xmlns:a16="http://schemas.microsoft.com/office/drawing/2014/main" id="{2B5E76F8-625E-4AE7-AD45-76861489005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92" name="テキスト ボックス 591">
          <a:extLst>
            <a:ext uri="{FF2B5EF4-FFF2-40B4-BE49-F238E27FC236}">
              <a16:creationId xmlns:a16="http://schemas.microsoft.com/office/drawing/2014/main" id="{2E76075F-7A96-4D64-8CF5-92F473E9622B}"/>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93" name="直線コネクタ 592">
          <a:extLst>
            <a:ext uri="{FF2B5EF4-FFF2-40B4-BE49-F238E27FC236}">
              <a16:creationId xmlns:a16="http://schemas.microsoft.com/office/drawing/2014/main" id="{243FAE5A-5357-49CD-AD50-03A5CEF485DD}"/>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94" name="テキスト ボックス 593">
          <a:extLst>
            <a:ext uri="{FF2B5EF4-FFF2-40B4-BE49-F238E27FC236}">
              <a16:creationId xmlns:a16="http://schemas.microsoft.com/office/drawing/2014/main" id="{8AC69C43-DDE8-4C61-A602-D7A2EA6B155A}"/>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95" name="直線コネクタ 594">
          <a:extLst>
            <a:ext uri="{FF2B5EF4-FFF2-40B4-BE49-F238E27FC236}">
              <a16:creationId xmlns:a16="http://schemas.microsoft.com/office/drawing/2014/main" id="{60C3B007-D526-41E4-86D2-319E57D8E34E}"/>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96" name="テキスト ボックス 595">
          <a:extLst>
            <a:ext uri="{FF2B5EF4-FFF2-40B4-BE49-F238E27FC236}">
              <a16:creationId xmlns:a16="http://schemas.microsoft.com/office/drawing/2014/main" id="{82C85778-4849-4BB2-881A-99C73E7EDB07}"/>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97" name="直線コネクタ 596">
          <a:extLst>
            <a:ext uri="{FF2B5EF4-FFF2-40B4-BE49-F238E27FC236}">
              <a16:creationId xmlns:a16="http://schemas.microsoft.com/office/drawing/2014/main" id="{FAD50E87-BA2A-4BEC-8331-6EAD47B62D0C}"/>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98" name="テキスト ボックス 597">
          <a:extLst>
            <a:ext uri="{FF2B5EF4-FFF2-40B4-BE49-F238E27FC236}">
              <a16:creationId xmlns:a16="http://schemas.microsoft.com/office/drawing/2014/main" id="{13890676-FF65-434F-9FFC-997D8E081B85}"/>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99" name="直線コネクタ 598">
          <a:extLst>
            <a:ext uri="{FF2B5EF4-FFF2-40B4-BE49-F238E27FC236}">
              <a16:creationId xmlns:a16="http://schemas.microsoft.com/office/drawing/2014/main" id="{E42DCE43-A6E7-45B0-B656-EA7B8AEA818A}"/>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00" name="テキスト ボックス 599">
          <a:extLst>
            <a:ext uri="{FF2B5EF4-FFF2-40B4-BE49-F238E27FC236}">
              <a16:creationId xmlns:a16="http://schemas.microsoft.com/office/drawing/2014/main" id="{0559C7CD-345A-4A4E-AC03-FA1BBC335022}"/>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01" name="直線コネクタ 600">
          <a:extLst>
            <a:ext uri="{FF2B5EF4-FFF2-40B4-BE49-F238E27FC236}">
              <a16:creationId xmlns:a16="http://schemas.microsoft.com/office/drawing/2014/main" id="{A3D870C9-569B-4821-BCA4-8E308AABC17B}"/>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02" name="テキスト ボックス 601">
          <a:extLst>
            <a:ext uri="{FF2B5EF4-FFF2-40B4-BE49-F238E27FC236}">
              <a16:creationId xmlns:a16="http://schemas.microsoft.com/office/drawing/2014/main" id="{212C2339-1BC0-402D-AD94-01A4509A08F7}"/>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03" name="【公民館】&#10;有形固定資産減価償却率グラフ枠">
          <a:extLst>
            <a:ext uri="{FF2B5EF4-FFF2-40B4-BE49-F238E27FC236}">
              <a16:creationId xmlns:a16="http://schemas.microsoft.com/office/drawing/2014/main" id="{B77F398D-BD5A-455F-BA02-C248F980959E}"/>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118655</xdr:rowOff>
    </xdr:to>
    <xdr:cxnSp macro="">
      <xdr:nvCxnSpPr>
        <xdr:cNvPr id="604" name="直線コネクタ 603">
          <a:extLst>
            <a:ext uri="{FF2B5EF4-FFF2-40B4-BE49-F238E27FC236}">
              <a16:creationId xmlns:a16="http://schemas.microsoft.com/office/drawing/2014/main" id="{E1907C87-9D7E-4B3F-BCD8-E1ADF2EA467A}"/>
            </a:ext>
          </a:extLst>
        </xdr:cNvPr>
        <xdr:cNvCxnSpPr/>
      </xdr:nvCxnSpPr>
      <xdr:spPr>
        <a:xfrm flipV="1">
          <a:off x="16318864" y="17090571"/>
          <a:ext cx="0" cy="1544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122482</xdr:rowOff>
    </xdr:from>
    <xdr:ext cx="340478" cy="259045"/>
    <xdr:sp macro="" textlink="">
      <xdr:nvSpPr>
        <xdr:cNvPr id="605" name="【公民館】&#10;有形固定資産減価償却率最小値テキスト">
          <a:extLst>
            <a:ext uri="{FF2B5EF4-FFF2-40B4-BE49-F238E27FC236}">
              <a16:creationId xmlns:a16="http://schemas.microsoft.com/office/drawing/2014/main" id="{217330FF-8774-4B8E-B303-A2332C02F624}"/>
            </a:ext>
          </a:extLst>
        </xdr:cNvPr>
        <xdr:cNvSpPr txBox="1"/>
      </xdr:nvSpPr>
      <xdr:spPr>
        <a:xfrm>
          <a:off x="16357600" y="1863908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118655</xdr:rowOff>
    </xdr:from>
    <xdr:to>
      <xdr:col>86</xdr:col>
      <xdr:colOff>25400</xdr:colOff>
      <xdr:row>108</xdr:row>
      <xdr:rowOff>118655</xdr:rowOff>
    </xdr:to>
    <xdr:cxnSp macro="">
      <xdr:nvCxnSpPr>
        <xdr:cNvPr id="606" name="直線コネクタ 605">
          <a:extLst>
            <a:ext uri="{FF2B5EF4-FFF2-40B4-BE49-F238E27FC236}">
              <a16:creationId xmlns:a16="http://schemas.microsoft.com/office/drawing/2014/main" id="{B1C79A29-B0C4-4684-9E78-95B0CE811741}"/>
            </a:ext>
          </a:extLst>
        </xdr:cNvPr>
        <xdr:cNvCxnSpPr/>
      </xdr:nvCxnSpPr>
      <xdr:spPr>
        <a:xfrm>
          <a:off x="16230600" y="18635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07" name="【公民館】&#10;有形固定資産減価償却率最大値テキスト">
          <a:extLst>
            <a:ext uri="{FF2B5EF4-FFF2-40B4-BE49-F238E27FC236}">
              <a16:creationId xmlns:a16="http://schemas.microsoft.com/office/drawing/2014/main" id="{9B3C5C49-3868-4571-BD11-D710BFBD9327}"/>
            </a:ext>
          </a:extLst>
        </xdr:cNvPr>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08" name="直線コネクタ 607">
          <a:extLst>
            <a:ext uri="{FF2B5EF4-FFF2-40B4-BE49-F238E27FC236}">
              <a16:creationId xmlns:a16="http://schemas.microsoft.com/office/drawing/2014/main" id="{4A19C53F-1CEF-4A70-A2EE-CD73B64AA37A}"/>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111596</xdr:rowOff>
    </xdr:from>
    <xdr:ext cx="405111" cy="259045"/>
    <xdr:sp macro="" textlink="">
      <xdr:nvSpPr>
        <xdr:cNvPr id="609" name="【公民館】&#10;有形固定資産減価償却率平均値テキスト">
          <a:extLst>
            <a:ext uri="{FF2B5EF4-FFF2-40B4-BE49-F238E27FC236}">
              <a16:creationId xmlns:a16="http://schemas.microsoft.com/office/drawing/2014/main" id="{B8F62A48-5620-40BD-8E1F-7CBF4E7AC2BB}"/>
            </a:ext>
          </a:extLst>
        </xdr:cNvPr>
        <xdr:cNvSpPr txBox="1"/>
      </xdr:nvSpPr>
      <xdr:spPr>
        <a:xfrm>
          <a:off x="16357600" y="175994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133169</xdr:rowOff>
    </xdr:from>
    <xdr:to>
      <xdr:col>85</xdr:col>
      <xdr:colOff>177800</xdr:colOff>
      <xdr:row>103</xdr:row>
      <xdr:rowOff>63319</xdr:rowOff>
    </xdr:to>
    <xdr:sp macro="" textlink="">
      <xdr:nvSpPr>
        <xdr:cNvPr id="610" name="フローチャート: 判断 609">
          <a:extLst>
            <a:ext uri="{FF2B5EF4-FFF2-40B4-BE49-F238E27FC236}">
              <a16:creationId xmlns:a16="http://schemas.microsoft.com/office/drawing/2014/main" id="{7B61AE07-1F2B-49FC-B95B-488CE9E64248}"/>
            </a:ext>
          </a:extLst>
        </xdr:cNvPr>
        <xdr:cNvSpPr/>
      </xdr:nvSpPr>
      <xdr:spPr>
        <a:xfrm>
          <a:off x="16268700" y="17621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149498</xdr:rowOff>
    </xdr:from>
    <xdr:to>
      <xdr:col>81</xdr:col>
      <xdr:colOff>101600</xdr:colOff>
      <xdr:row>103</xdr:row>
      <xdr:rowOff>79648</xdr:rowOff>
    </xdr:to>
    <xdr:sp macro="" textlink="">
      <xdr:nvSpPr>
        <xdr:cNvPr id="611" name="フローチャート: 判断 610">
          <a:extLst>
            <a:ext uri="{FF2B5EF4-FFF2-40B4-BE49-F238E27FC236}">
              <a16:creationId xmlns:a16="http://schemas.microsoft.com/office/drawing/2014/main" id="{218D6FA7-0E37-49B2-A54A-D568C40FFA11}"/>
            </a:ext>
          </a:extLst>
        </xdr:cNvPr>
        <xdr:cNvSpPr/>
      </xdr:nvSpPr>
      <xdr:spPr>
        <a:xfrm>
          <a:off x="15430500" y="17637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147864</xdr:rowOff>
    </xdr:from>
    <xdr:to>
      <xdr:col>76</xdr:col>
      <xdr:colOff>165100</xdr:colOff>
      <xdr:row>103</xdr:row>
      <xdr:rowOff>78014</xdr:rowOff>
    </xdr:to>
    <xdr:sp macro="" textlink="">
      <xdr:nvSpPr>
        <xdr:cNvPr id="612" name="フローチャート: 判断 611">
          <a:extLst>
            <a:ext uri="{FF2B5EF4-FFF2-40B4-BE49-F238E27FC236}">
              <a16:creationId xmlns:a16="http://schemas.microsoft.com/office/drawing/2014/main" id="{FCD84E70-96D7-48CC-A446-B2A8301F5F0E}"/>
            </a:ext>
          </a:extLst>
        </xdr:cNvPr>
        <xdr:cNvSpPr/>
      </xdr:nvSpPr>
      <xdr:spPr>
        <a:xfrm>
          <a:off x="14541500" y="17635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13" name="テキスト ボックス 612">
          <a:extLst>
            <a:ext uri="{FF2B5EF4-FFF2-40B4-BE49-F238E27FC236}">
              <a16:creationId xmlns:a16="http://schemas.microsoft.com/office/drawing/2014/main" id="{A2FD331B-4DBF-4B12-B0BE-D8A97D815BDB}"/>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14" name="テキスト ボックス 613">
          <a:extLst>
            <a:ext uri="{FF2B5EF4-FFF2-40B4-BE49-F238E27FC236}">
              <a16:creationId xmlns:a16="http://schemas.microsoft.com/office/drawing/2014/main" id="{DAF59F8C-3CCA-4EC7-9BFD-85C9E5702F78}"/>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15" name="テキスト ボックス 614">
          <a:extLst>
            <a:ext uri="{FF2B5EF4-FFF2-40B4-BE49-F238E27FC236}">
              <a16:creationId xmlns:a16="http://schemas.microsoft.com/office/drawing/2014/main" id="{60EF0941-D5CC-4AC6-8B4B-210414BA195C}"/>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16" name="テキスト ボックス 615">
          <a:extLst>
            <a:ext uri="{FF2B5EF4-FFF2-40B4-BE49-F238E27FC236}">
              <a16:creationId xmlns:a16="http://schemas.microsoft.com/office/drawing/2014/main" id="{8B42AD79-5575-4CB1-B58E-A63B81C8096F}"/>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17" name="テキスト ボックス 616">
          <a:extLst>
            <a:ext uri="{FF2B5EF4-FFF2-40B4-BE49-F238E27FC236}">
              <a16:creationId xmlns:a16="http://schemas.microsoft.com/office/drawing/2014/main" id="{4EB0E40B-1F69-4313-9714-DE32115D77AF}"/>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56424</xdr:rowOff>
    </xdr:from>
    <xdr:to>
      <xdr:col>85</xdr:col>
      <xdr:colOff>177800</xdr:colOff>
      <xdr:row>100</xdr:row>
      <xdr:rowOff>158024</xdr:rowOff>
    </xdr:to>
    <xdr:sp macro="" textlink="">
      <xdr:nvSpPr>
        <xdr:cNvPr id="618" name="楕円 617">
          <a:extLst>
            <a:ext uri="{FF2B5EF4-FFF2-40B4-BE49-F238E27FC236}">
              <a16:creationId xmlns:a16="http://schemas.microsoft.com/office/drawing/2014/main" id="{2F3DC958-95F1-4257-A7F0-8B83EE0BBD60}"/>
            </a:ext>
          </a:extLst>
        </xdr:cNvPr>
        <xdr:cNvSpPr/>
      </xdr:nvSpPr>
      <xdr:spPr>
        <a:xfrm>
          <a:off x="16268700" y="17201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79301</xdr:rowOff>
    </xdr:from>
    <xdr:ext cx="405111" cy="259045"/>
    <xdr:sp macro="" textlink="">
      <xdr:nvSpPr>
        <xdr:cNvPr id="619" name="【公民館】&#10;有形固定資産減価償却率該当値テキスト">
          <a:extLst>
            <a:ext uri="{FF2B5EF4-FFF2-40B4-BE49-F238E27FC236}">
              <a16:creationId xmlns:a16="http://schemas.microsoft.com/office/drawing/2014/main" id="{B1F262D7-3EDF-4404-AD00-9822895A913A}"/>
            </a:ext>
          </a:extLst>
        </xdr:cNvPr>
        <xdr:cNvSpPr txBox="1"/>
      </xdr:nvSpPr>
      <xdr:spPr>
        <a:xfrm>
          <a:off x="16357600" y="17052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74386</xdr:rowOff>
    </xdr:from>
    <xdr:to>
      <xdr:col>81</xdr:col>
      <xdr:colOff>101600</xdr:colOff>
      <xdr:row>101</xdr:row>
      <xdr:rowOff>4536</xdr:rowOff>
    </xdr:to>
    <xdr:sp macro="" textlink="">
      <xdr:nvSpPr>
        <xdr:cNvPr id="620" name="楕円 619">
          <a:extLst>
            <a:ext uri="{FF2B5EF4-FFF2-40B4-BE49-F238E27FC236}">
              <a16:creationId xmlns:a16="http://schemas.microsoft.com/office/drawing/2014/main" id="{DFD9CE66-7BEA-4021-9504-F8C5400B6281}"/>
            </a:ext>
          </a:extLst>
        </xdr:cNvPr>
        <xdr:cNvSpPr/>
      </xdr:nvSpPr>
      <xdr:spPr>
        <a:xfrm>
          <a:off x="15430500" y="17219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107224</xdr:rowOff>
    </xdr:from>
    <xdr:to>
      <xdr:col>85</xdr:col>
      <xdr:colOff>127000</xdr:colOff>
      <xdr:row>100</xdr:row>
      <xdr:rowOff>125186</xdr:rowOff>
    </xdr:to>
    <xdr:cxnSp macro="">
      <xdr:nvCxnSpPr>
        <xdr:cNvPr id="621" name="直線コネクタ 620">
          <a:extLst>
            <a:ext uri="{FF2B5EF4-FFF2-40B4-BE49-F238E27FC236}">
              <a16:creationId xmlns:a16="http://schemas.microsoft.com/office/drawing/2014/main" id="{210323F1-42A1-471F-8A52-B4F25B86FDCD}"/>
            </a:ext>
          </a:extLst>
        </xdr:cNvPr>
        <xdr:cNvCxnSpPr/>
      </xdr:nvCxnSpPr>
      <xdr:spPr>
        <a:xfrm flipV="1">
          <a:off x="15481300" y="17252224"/>
          <a:ext cx="8382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70775</xdr:rowOff>
    </xdr:from>
    <xdr:ext cx="405111" cy="259045"/>
    <xdr:sp macro="" textlink="">
      <xdr:nvSpPr>
        <xdr:cNvPr id="622" name="n_1aveValue【公民館】&#10;有形固定資産減価償却率">
          <a:extLst>
            <a:ext uri="{FF2B5EF4-FFF2-40B4-BE49-F238E27FC236}">
              <a16:creationId xmlns:a16="http://schemas.microsoft.com/office/drawing/2014/main" id="{34B8D0AE-2F39-4F42-9E6D-A7EA58B75E0D}"/>
            </a:ext>
          </a:extLst>
        </xdr:cNvPr>
        <xdr:cNvSpPr txBox="1"/>
      </xdr:nvSpPr>
      <xdr:spPr>
        <a:xfrm>
          <a:off x="15266044" y="17730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94541</xdr:rowOff>
    </xdr:from>
    <xdr:ext cx="405111" cy="259045"/>
    <xdr:sp macro="" textlink="">
      <xdr:nvSpPr>
        <xdr:cNvPr id="623" name="n_2aveValue【公民館】&#10;有形固定資産減価償却率">
          <a:extLst>
            <a:ext uri="{FF2B5EF4-FFF2-40B4-BE49-F238E27FC236}">
              <a16:creationId xmlns:a16="http://schemas.microsoft.com/office/drawing/2014/main" id="{4BD9964A-A243-4284-8C71-CD093BFA4631}"/>
            </a:ext>
          </a:extLst>
        </xdr:cNvPr>
        <xdr:cNvSpPr txBox="1"/>
      </xdr:nvSpPr>
      <xdr:spPr>
        <a:xfrm>
          <a:off x="14389744" y="17410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21063</xdr:rowOff>
    </xdr:from>
    <xdr:ext cx="405111" cy="259045"/>
    <xdr:sp macro="" textlink="">
      <xdr:nvSpPr>
        <xdr:cNvPr id="624" name="n_1mainValue【公民館】&#10;有形固定資産減価償却率">
          <a:extLst>
            <a:ext uri="{FF2B5EF4-FFF2-40B4-BE49-F238E27FC236}">
              <a16:creationId xmlns:a16="http://schemas.microsoft.com/office/drawing/2014/main" id="{D179FF8A-B786-4528-A7ED-7507BE8156B2}"/>
            </a:ext>
          </a:extLst>
        </xdr:cNvPr>
        <xdr:cNvSpPr txBox="1"/>
      </xdr:nvSpPr>
      <xdr:spPr>
        <a:xfrm>
          <a:off x="15266044" y="16994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25" name="正方形/長方形 624">
          <a:extLst>
            <a:ext uri="{FF2B5EF4-FFF2-40B4-BE49-F238E27FC236}">
              <a16:creationId xmlns:a16="http://schemas.microsoft.com/office/drawing/2014/main" id="{AE0B9D60-FEC4-4D6B-A709-B9741C0BC894}"/>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26" name="正方形/長方形 625">
          <a:extLst>
            <a:ext uri="{FF2B5EF4-FFF2-40B4-BE49-F238E27FC236}">
              <a16:creationId xmlns:a16="http://schemas.microsoft.com/office/drawing/2014/main" id="{58C72254-558B-407D-811C-2888EB821E64}"/>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27" name="正方形/長方形 626">
          <a:extLst>
            <a:ext uri="{FF2B5EF4-FFF2-40B4-BE49-F238E27FC236}">
              <a16:creationId xmlns:a16="http://schemas.microsoft.com/office/drawing/2014/main" id="{D276FDCB-EAAA-4069-B863-1CA60792C52A}"/>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28" name="正方形/長方形 627">
          <a:extLst>
            <a:ext uri="{FF2B5EF4-FFF2-40B4-BE49-F238E27FC236}">
              <a16:creationId xmlns:a16="http://schemas.microsoft.com/office/drawing/2014/main" id="{8B813FE3-9907-4A6D-BFC4-AAE81B8BCA16}"/>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29" name="正方形/長方形 628">
          <a:extLst>
            <a:ext uri="{FF2B5EF4-FFF2-40B4-BE49-F238E27FC236}">
              <a16:creationId xmlns:a16="http://schemas.microsoft.com/office/drawing/2014/main" id="{57F4EE43-E69A-4005-B95D-D998520EA35D}"/>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30" name="正方形/長方形 629">
          <a:extLst>
            <a:ext uri="{FF2B5EF4-FFF2-40B4-BE49-F238E27FC236}">
              <a16:creationId xmlns:a16="http://schemas.microsoft.com/office/drawing/2014/main" id="{BAA77166-2E74-421C-96E0-B86B6D02AE96}"/>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31" name="正方形/長方形 630">
          <a:extLst>
            <a:ext uri="{FF2B5EF4-FFF2-40B4-BE49-F238E27FC236}">
              <a16:creationId xmlns:a16="http://schemas.microsoft.com/office/drawing/2014/main" id="{07EFC9A4-4CBF-49C0-A4E6-B3B7E4AE9CBD}"/>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32" name="正方形/長方形 631">
          <a:extLst>
            <a:ext uri="{FF2B5EF4-FFF2-40B4-BE49-F238E27FC236}">
              <a16:creationId xmlns:a16="http://schemas.microsoft.com/office/drawing/2014/main" id="{5E2D8F2A-ED06-4784-AD68-62701DAB534A}"/>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33" name="テキスト ボックス 632">
          <a:extLst>
            <a:ext uri="{FF2B5EF4-FFF2-40B4-BE49-F238E27FC236}">
              <a16:creationId xmlns:a16="http://schemas.microsoft.com/office/drawing/2014/main" id="{1C675483-AB8E-40D6-A27A-C24F0E927E5E}"/>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34" name="直線コネクタ 633">
          <a:extLst>
            <a:ext uri="{FF2B5EF4-FFF2-40B4-BE49-F238E27FC236}">
              <a16:creationId xmlns:a16="http://schemas.microsoft.com/office/drawing/2014/main" id="{54519D92-5CB2-45E9-A757-D00AC8D73A9C}"/>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35" name="直線コネクタ 634">
          <a:extLst>
            <a:ext uri="{FF2B5EF4-FFF2-40B4-BE49-F238E27FC236}">
              <a16:creationId xmlns:a16="http://schemas.microsoft.com/office/drawing/2014/main" id="{5DE30148-74A6-47A9-9C63-33C19EF9D5F2}"/>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36" name="テキスト ボックス 635">
          <a:extLst>
            <a:ext uri="{FF2B5EF4-FFF2-40B4-BE49-F238E27FC236}">
              <a16:creationId xmlns:a16="http://schemas.microsoft.com/office/drawing/2014/main" id="{C0A4CF5A-E854-4123-B0D6-8DBA1533AE09}"/>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37" name="直線コネクタ 636">
          <a:extLst>
            <a:ext uri="{FF2B5EF4-FFF2-40B4-BE49-F238E27FC236}">
              <a16:creationId xmlns:a16="http://schemas.microsoft.com/office/drawing/2014/main" id="{1BC28E1B-21B8-4660-9A7E-62A048A02BC5}"/>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38" name="テキスト ボックス 637">
          <a:extLst>
            <a:ext uri="{FF2B5EF4-FFF2-40B4-BE49-F238E27FC236}">
              <a16:creationId xmlns:a16="http://schemas.microsoft.com/office/drawing/2014/main" id="{2CC99728-8641-4B81-B8D3-76B36CDFC934}"/>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39" name="直線コネクタ 638">
          <a:extLst>
            <a:ext uri="{FF2B5EF4-FFF2-40B4-BE49-F238E27FC236}">
              <a16:creationId xmlns:a16="http://schemas.microsoft.com/office/drawing/2014/main" id="{5C892413-1411-44DF-9403-17C4F174A79B}"/>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40" name="テキスト ボックス 639">
          <a:extLst>
            <a:ext uri="{FF2B5EF4-FFF2-40B4-BE49-F238E27FC236}">
              <a16:creationId xmlns:a16="http://schemas.microsoft.com/office/drawing/2014/main" id="{EBDF305F-43DD-404A-91E3-F457CC9311BB}"/>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41" name="直線コネクタ 640">
          <a:extLst>
            <a:ext uri="{FF2B5EF4-FFF2-40B4-BE49-F238E27FC236}">
              <a16:creationId xmlns:a16="http://schemas.microsoft.com/office/drawing/2014/main" id="{1680CEF3-0F67-4797-9E02-D60BC8A08313}"/>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42" name="テキスト ボックス 641">
          <a:extLst>
            <a:ext uri="{FF2B5EF4-FFF2-40B4-BE49-F238E27FC236}">
              <a16:creationId xmlns:a16="http://schemas.microsoft.com/office/drawing/2014/main" id="{F884BF74-7D99-42F9-AAA2-720E09D9C0FA}"/>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43" name="直線コネクタ 642">
          <a:extLst>
            <a:ext uri="{FF2B5EF4-FFF2-40B4-BE49-F238E27FC236}">
              <a16:creationId xmlns:a16="http://schemas.microsoft.com/office/drawing/2014/main" id="{08287C19-309E-41E1-92EE-6EBBC96F7BA4}"/>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44" name="テキスト ボックス 643">
          <a:extLst>
            <a:ext uri="{FF2B5EF4-FFF2-40B4-BE49-F238E27FC236}">
              <a16:creationId xmlns:a16="http://schemas.microsoft.com/office/drawing/2014/main" id="{E39CCEFD-8981-4E84-8B56-48BD3778280B}"/>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45" name="直線コネクタ 644">
          <a:extLst>
            <a:ext uri="{FF2B5EF4-FFF2-40B4-BE49-F238E27FC236}">
              <a16:creationId xmlns:a16="http://schemas.microsoft.com/office/drawing/2014/main" id="{59884F64-EE13-4C5E-80D0-03780CBCDF9D}"/>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46" name="テキスト ボックス 645">
          <a:extLst>
            <a:ext uri="{FF2B5EF4-FFF2-40B4-BE49-F238E27FC236}">
              <a16:creationId xmlns:a16="http://schemas.microsoft.com/office/drawing/2014/main" id="{9FD5473A-E3A6-4DC7-99EF-E33ECBA09CD2}"/>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47" name="【公民館】&#10;一人当たり面積グラフ枠">
          <a:extLst>
            <a:ext uri="{FF2B5EF4-FFF2-40B4-BE49-F238E27FC236}">
              <a16:creationId xmlns:a16="http://schemas.microsoft.com/office/drawing/2014/main" id="{42CB958C-CEE5-46B8-81CA-A58DEF0BB01A}"/>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78105</xdr:rowOff>
    </xdr:from>
    <xdr:to>
      <xdr:col>116</xdr:col>
      <xdr:colOff>62864</xdr:colOff>
      <xdr:row>108</xdr:row>
      <xdr:rowOff>112395</xdr:rowOff>
    </xdr:to>
    <xdr:cxnSp macro="">
      <xdr:nvCxnSpPr>
        <xdr:cNvPr id="648" name="直線コネクタ 647">
          <a:extLst>
            <a:ext uri="{FF2B5EF4-FFF2-40B4-BE49-F238E27FC236}">
              <a16:creationId xmlns:a16="http://schemas.microsoft.com/office/drawing/2014/main" id="{9E2A0671-3517-4D87-8DB7-2E1B6CF16825}"/>
            </a:ext>
          </a:extLst>
        </xdr:cNvPr>
        <xdr:cNvCxnSpPr/>
      </xdr:nvCxnSpPr>
      <xdr:spPr>
        <a:xfrm flipV="1">
          <a:off x="22160864" y="17051655"/>
          <a:ext cx="0" cy="1577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116222</xdr:rowOff>
    </xdr:from>
    <xdr:ext cx="469744" cy="259045"/>
    <xdr:sp macro="" textlink="">
      <xdr:nvSpPr>
        <xdr:cNvPr id="649" name="【公民館】&#10;一人当たり面積最小値テキスト">
          <a:extLst>
            <a:ext uri="{FF2B5EF4-FFF2-40B4-BE49-F238E27FC236}">
              <a16:creationId xmlns:a16="http://schemas.microsoft.com/office/drawing/2014/main" id="{C7525341-9F9D-48EA-833D-1F7F3FD1A737}"/>
            </a:ext>
          </a:extLst>
        </xdr:cNvPr>
        <xdr:cNvSpPr txBox="1"/>
      </xdr:nvSpPr>
      <xdr:spPr>
        <a:xfrm>
          <a:off x="22199600" y="18632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112395</xdr:rowOff>
    </xdr:from>
    <xdr:to>
      <xdr:col>116</xdr:col>
      <xdr:colOff>152400</xdr:colOff>
      <xdr:row>108</xdr:row>
      <xdr:rowOff>112395</xdr:rowOff>
    </xdr:to>
    <xdr:cxnSp macro="">
      <xdr:nvCxnSpPr>
        <xdr:cNvPr id="650" name="直線コネクタ 649">
          <a:extLst>
            <a:ext uri="{FF2B5EF4-FFF2-40B4-BE49-F238E27FC236}">
              <a16:creationId xmlns:a16="http://schemas.microsoft.com/office/drawing/2014/main" id="{91D50166-1C80-4B36-A146-2FB7E7CA7EA4}"/>
            </a:ext>
          </a:extLst>
        </xdr:cNvPr>
        <xdr:cNvCxnSpPr/>
      </xdr:nvCxnSpPr>
      <xdr:spPr>
        <a:xfrm>
          <a:off x="22072600" y="1862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24782</xdr:rowOff>
    </xdr:from>
    <xdr:ext cx="469744" cy="259045"/>
    <xdr:sp macro="" textlink="">
      <xdr:nvSpPr>
        <xdr:cNvPr id="651" name="【公民館】&#10;一人当たり面積最大値テキスト">
          <a:extLst>
            <a:ext uri="{FF2B5EF4-FFF2-40B4-BE49-F238E27FC236}">
              <a16:creationId xmlns:a16="http://schemas.microsoft.com/office/drawing/2014/main" id="{6629110A-631D-4434-8EA8-C016761A85A9}"/>
            </a:ext>
          </a:extLst>
        </xdr:cNvPr>
        <xdr:cNvSpPr txBox="1"/>
      </xdr:nvSpPr>
      <xdr:spPr>
        <a:xfrm>
          <a:off x="22199600" y="16826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78105</xdr:rowOff>
    </xdr:from>
    <xdr:to>
      <xdr:col>116</xdr:col>
      <xdr:colOff>152400</xdr:colOff>
      <xdr:row>99</xdr:row>
      <xdr:rowOff>78105</xdr:rowOff>
    </xdr:to>
    <xdr:cxnSp macro="">
      <xdr:nvCxnSpPr>
        <xdr:cNvPr id="652" name="直線コネクタ 651">
          <a:extLst>
            <a:ext uri="{FF2B5EF4-FFF2-40B4-BE49-F238E27FC236}">
              <a16:creationId xmlns:a16="http://schemas.microsoft.com/office/drawing/2014/main" id="{A4C5B518-0A5D-42DA-89DC-AD8D624BFDDD}"/>
            </a:ext>
          </a:extLst>
        </xdr:cNvPr>
        <xdr:cNvCxnSpPr/>
      </xdr:nvCxnSpPr>
      <xdr:spPr>
        <a:xfrm>
          <a:off x="22072600" y="1705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25416</xdr:rowOff>
    </xdr:from>
    <xdr:ext cx="469744" cy="259045"/>
    <xdr:sp macro="" textlink="">
      <xdr:nvSpPr>
        <xdr:cNvPr id="653" name="【公民館】&#10;一人当たり面積平均値テキスト">
          <a:extLst>
            <a:ext uri="{FF2B5EF4-FFF2-40B4-BE49-F238E27FC236}">
              <a16:creationId xmlns:a16="http://schemas.microsoft.com/office/drawing/2014/main" id="{87A0758F-9DE6-4FED-AD1D-FA983CFC8FBF}"/>
            </a:ext>
          </a:extLst>
        </xdr:cNvPr>
        <xdr:cNvSpPr txBox="1"/>
      </xdr:nvSpPr>
      <xdr:spPr>
        <a:xfrm>
          <a:off x="22199600" y="180276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2539</xdr:rowOff>
    </xdr:from>
    <xdr:to>
      <xdr:col>116</xdr:col>
      <xdr:colOff>114300</xdr:colOff>
      <xdr:row>106</xdr:row>
      <xdr:rowOff>104139</xdr:rowOff>
    </xdr:to>
    <xdr:sp macro="" textlink="">
      <xdr:nvSpPr>
        <xdr:cNvPr id="654" name="フローチャート: 判断 653">
          <a:extLst>
            <a:ext uri="{FF2B5EF4-FFF2-40B4-BE49-F238E27FC236}">
              <a16:creationId xmlns:a16="http://schemas.microsoft.com/office/drawing/2014/main" id="{59EF5F37-649F-4C34-927D-B5C5DA15C476}"/>
            </a:ext>
          </a:extLst>
        </xdr:cNvPr>
        <xdr:cNvSpPr/>
      </xdr:nvSpPr>
      <xdr:spPr>
        <a:xfrm>
          <a:off x="221107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52070</xdr:rowOff>
    </xdr:from>
    <xdr:to>
      <xdr:col>112</xdr:col>
      <xdr:colOff>38100</xdr:colOff>
      <xdr:row>106</xdr:row>
      <xdr:rowOff>153670</xdr:rowOff>
    </xdr:to>
    <xdr:sp macro="" textlink="">
      <xdr:nvSpPr>
        <xdr:cNvPr id="655" name="フローチャート: 判断 654">
          <a:extLst>
            <a:ext uri="{FF2B5EF4-FFF2-40B4-BE49-F238E27FC236}">
              <a16:creationId xmlns:a16="http://schemas.microsoft.com/office/drawing/2014/main" id="{4CD0BEC9-B738-4D2A-BE56-22FDF7324394}"/>
            </a:ext>
          </a:extLst>
        </xdr:cNvPr>
        <xdr:cNvSpPr/>
      </xdr:nvSpPr>
      <xdr:spPr>
        <a:xfrm>
          <a:off x="21272500" y="1822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74930</xdr:rowOff>
    </xdr:from>
    <xdr:to>
      <xdr:col>107</xdr:col>
      <xdr:colOff>101600</xdr:colOff>
      <xdr:row>107</xdr:row>
      <xdr:rowOff>5080</xdr:rowOff>
    </xdr:to>
    <xdr:sp macro="" textlink="">
      <xdr:nvSpPr>
        <xdr:cNvPr id="656" name="フローチャート: 判断 655">
          <a:extLst>
            <a:ext uri="{FF2B5EF4-FFF2-40B4-BE49-F238E27FC236}">
              <a16:creationId xmlns:a16="http://schemas.microsoft.com/office/drawing/2014/main" id="{F1D69DD3-92F7-42A4-8361-67B9A7B45BC5}"/>
            </a:ext>
          </a:extLst>
        </xdr:cNvPr>
        <xdr:cNvSpPr/>
      </xdr:nvSpPr>
      <xdr:spPr>
        <a:xfrm>
          <a:off x="20383500" y="1824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57" name="テキスト ボックス 656">
          <a:extLst>
            <a:ext uri="{FF2B5EF4-FFF2-40B4-BE49-F238E27FC236}">
              <a16:creationId xmlns:a16="http://schemas.microsoft.com/office/drawing/2014/main" id="{1D647A50-4A2E-4345-B0FC-7F197AAC209D}"/>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58" name="テキスト ボックス 657">
          <a:extLst>
            <a:ext uri="{FF2B5EF4-FFF2-40B4-BE49-F238E27FC236}">
              <a16:creationId xmlns:a16="http://schemas.microsoft.com/office/drawing/2014/main" id="{1A698C51-056D-4146-A8DD-476D2E9C70AA}"/>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59" name="テキスト ボックス 658">
          <a:extLst>
            <a:ext uri="{FF2B5EF4-FFF2-40B4-BE49-F238E27FC236}">
              <a16:creationId xmlns:a16="http://schemas.microsoft.com/office/drawing/2014/main" id="{2506654F-59BE-4DE6-8D22-F7C12A274CB9}"/>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60" name="テキスト ボックス 659">
          <a:extLst>
            <a:ext uri="{FF2B5EF4-FFF2-40B4-BE49-F238E27FC236}">
              <a16:creationId xmlns:a16="http://schemas.microsoft.com/office/drawing/2014/main" id="{D7795859-1AEC-42C8-8DFD-F7ADB2D4FB8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61" name="テキスト ボックス 660">
          <a:extLst>
            <a:ext uri="{FF2B5EF4-FFF2-40B4-BE49-F238E27FC236}">
              <a16:creationId xmlns:a16="http://schemas.microsoft.com/office/drawing/2014/main" id="{78B0A574-BE10-4A16-B54D-58ABE1B87ED4}"/>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48261</xdr:rowOff>
    </xdr:from>
    <xdr:to>
      <xdr:col>116</xdr:col>
      <xdr:colOff>114300</xdr:colOff>
      <xdr:row>107</xdr:row>
      <xdr:rowOff>149861</xdr:rowOff>
    </xdr:to>
    <xdr:sp macro="" textlink="">
      <xdr:nvSpPr>
        <xdr:cNvPr id="662" name="楕円 661">
          <a:extLst>
            <a:ext uri="{FF2B5EF4-FFF2-40B4-BE49-F238E27FC236}">
              <a16:creationId xmlns:a16="http://schemas.microsoft.com/office/drawing/2014/main" id="{4829AC18-AAA7-49E6-873A-CA59485622EA}"/>
            </a:ext>
          </a:extLst>
        </xdr:cNvPr>
        <xdr:cNvSpPr/>
      </xdr:nvSpPr>
      <xdr:spPr>
        <a:xfrm>
          <a:off x="22110700" y="1839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26688</xdr:rowOff>
    </xdr:from>
    <xdr:ext cx="469744" cy="259045"/>
    <xdr:sp macro="" textlink="">
      <xdr:nvSpPr>
        <xdr:cNvPr id="663" name="【公民館】&#10;一人当たり面積該当値テキスト">
          <a:extLst>
            <a:ext uri="{FF2B5EF4-FFF2-40B4-BE49-F238E27FC236}">
              <a16:creationId xmlns:a16="http://schemas.microsoft.com/office/drawing/2014/main" id="{ECB6E85B-396B-4117-86CA-C67F4D66AD61}"/>
            </a:ext>
          </a:extLst>
        </xdr:cNvPr>
        <xdr:cNvSpPr txBox="1"/>
      </xdr:nvSpPr>
      <xdr:spPr>
        <a:xfrm>
          <a:off x="22199600" y="18371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52070</xdr:rowOff>
    </xdr:from>
    <xdr:to>
      <xdr:col>112</xdr:col>
      <xdr:colOff>38100</xdr:colOff>
      <xdr:row>107</xdr:row>
      <xdr:rowOff>153670</xdr:rowOff>
    </xdr:to>
    <xdr:sp macro="" textlink="">
      <xdr:nvSpPr>
        <xdr:cNvPr id="664" name="楕円 663">
          <a:extLst>
            <a:ext uri="{FF2B5EF4-FFF2-40B4-BE49-F238E27FC236}">
              <a16:creationId xmlns:a16="http://schemas.microsoft.com/office/drawing/2014/main" id="{74486E4D-5B9D-40E5-9702-75BB8BC8EDF6}"/>
            </a:ext>
          </a:extLst>
        </xdr:cNvPr>
        <xdr:cNvSpPr/>
      </xdr:nvSpPr>
      <xdr:spPr>
        <a:xfrm>
          <a:off x="21272500" y="1839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99061</xdr:rowOff>
    </xdr:from>
    <xdr:to>
      <xdr:col>116</xdr:col>
      <xdr:colOff>63500</xdr:colOff>
      <xdr:row>107</xdr:row>
      <xdr:rowOff>102870</xdr:rowOff>
    </xdr:to>
    <xdr:cxnSp macro="">
      <xdr:nvCxnSpPr>
        <xdr:cNvPr id="665" name="直線コネクタ 664">
          <a:extLst>
            <a:ext uri="{FF2B5EF4-FFF2-40B4-BE49-F238E27FC236}">
              <a16:creationId xmlns:a16="http://schemas.microsoft.com/office/drawing/2014/main" id="{967FD90E-31A4-4C04-8A37-B1C28D3637A1}"/>
            </a:ext>
          </a:extLst>
        </xdr:cNvPr>
        <xdr:cNvCxnSpPr/>
      </xdr:nvCxnSpPr>
      <xdr:spPr>
        <a:xfrm flipV="1">
          <a:off x="21323300" y="18444211"/>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170197</xdr:rowOff>
    </xdr:from>
    <xdr:ext cx="469744" cy="259045"/>
    <xdr:sp macro="" textlink="">
      <xdr:nvSpPr>
        <xdr:cNvPr id="666" name="n_1aveValue【公民館】&#10;一人当たり面積">
          <a:extLst>
            <a:ext uri="{FF2B5EF4-FFF2-40B4-BE49-F238E27FC236}">
              <a16:creationId xmlns:a16="http://schemas.microsoft.com/office/drawing/2014/main" id="{EE172069-D8CB-4EBE-9C29-CE609C9C0BBB}"/>
            </a:ext>
          </a:extLst>
        </xdr:cNvPr>
        <xdr:cNvSpPr txBox="1"/>
      </xdr:nvSpPr>
      <xdr:spPr>
        <a:xfrm>
          <a:off x="21075727" y="18000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21607</xdr:rowOff>
    </xdr:from>
    <xdr:ext cx="469744" cy="259045"/>
    <xdr:sp macro="" textlink="">
      <xdr:nvSpPr>
        <xdr:cNvPr id="667" name="n_2aveValue【公民館】&#10;一人当たり面積">
          <a:extLst>
            <a:ext uri="{FF2B5EF4-FFF2-40B4-BE49-F238E27FC236}">
              <a16:creationId xmlns:a16="http://schemas.microsoft.com/office/drawing/2014/main" id="{1D5FB7F1-09CC-446A-87C4-9694B20ADCA3}"/>
            </a:ext>
          </a:extLst>
        </xdr:cNvPr>
        <xdr:cNvSpPr txBox="1"/>
      </xdr:nvSpPr>
      <xdr:spPr>
        <a:xfrm>
          <a:off x="20199427" y="18023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144797</xdr:rowOff>
    </xdr:from>
    <xdr:ext cx="469744" cy="259045"/>
    <xdr:sp macro="" textlink="">
      <xdr:nvSpPr>
        <xdr:cNvPr id="668" name="n_1mainValue【公民館】&#10;一人当たり面積">
          <a:extLst>
            <a:ext uri="{FF2B5EF4-FFF2-40B4-BE49-F238E27FC236}">
              <a16:creationId xmlns:a16="http://schemas.microsoft.com/office/drawing/2014/main" id="{C0C0CB5D-1B44-460A-93B7-F3109F216238}"/>
            </a:ext>
          </a:extLst>
        </xdr:cNvPr>
        <xdr:cNvSpPr txBox="1"/>
      </xdr:nvSpPr>
      <xdr:spPr>
        <a:xfrm>
          <a:off x="21075727" y="1848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69" name="正方形/長方形 668">
          <a:extLst>
            <a:ext uri="{FF2B5EF4-FFF2-40B4-BE49-F238E27FC236}">
              <a16:creationId xmlns:a16="http://schemas.microsoft.com/office/drawing/2014/main" id="{35186AEC-F799-4458-85BC-AD6A355CB3D3}"/>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70" name="正方形/長方形 669">
          <a:extLst>
            <a:ext uri="{FF2B5EF4-FFF2-40B4-BE49-F238E27FC236}">
              <a16:creationId xmlns:a16="http://schemas.microsoft.com/office/drawing/2014/main" id="{C27FF902-89CB-4B6D-892D-69E78BBCCB01}"/>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71" name="テキスト ボックス 670">
          <a:extLst>
            <a:ext uri="{FF2B5EF4-FFF2-40B4-BE49-F238E27FC236}">
              <a16:creationId xmlns:a16="http://schemas.microsoft.com/office/drawing/2014/main" id="{378F32F2-B33F-47C1-8118-FA9EDC3A815F}"/>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mn-lt"/>
              <a:ea typeface="+mn-ea"/>
              <a:cs typeface="+mn-cs"/>
            </a:rPr>
            <a:t>　類似団体と比較して、特に比率が高くなっている施設は、道路、認定こども園・幼稚園・保育所、公民館となっている。</a:t>
          </a:r>
          <a:endParaRPr lang="ja-JP" altLang="ja-JP" sz="1300">
            <a:effectLst/>
          </a:endParaRPr>
        </a:p>
        <a:p>
          <a:r>
            <a:rPr kumimoji="1" lang="ja-JP" altLang="ja-JP" sz="1300">
              <a:solidFill>
                <a:schemeClr val="dk1"/>
              </a:solidFill>
              <a:effectLst/>
              <a:latin typeface="+mn-lt"/>
              <a:ea typeface="+mn-ea"/>
              <a:cs typeface="+mn-cs"/>
            </a:rPr>
            <a:t>　道路については、広域な市域を抱え長年にわたり整備を行ってきた道路の敷地部分について、その多くの評価額を備忘価額１円として整理した結果、類似団体に比べ高い数値となっている。</a:t>
          </a:r>
          <a:endParaRPr lang="ja-JP" altLang="ja-JP" sz="1300">
            <a:effectLst/>
          </a:endParaRPr>
        </a:p>
        <a:p>
          <a:r>
            <a:rPr kumimoji="1" lang="ja-JP" altLang="ja-JP" sz="1300">
              <a:solidFill>
                <a:schemeClr val="dk1"/>
              </a:solidFill>
              <a:effectLst/>
              <a:latin typeface="+mn-lt"/>
              <a:ea typeface="+mn-ea"/>
              <a:cs typeface="+mn-cs"/>
            </a:rPr>
            <a:t>　公民館（まちづくりセンター）については、今後計画的に施設整備を実施する予定となっている。</a:t>
          </a:r>
          <a:endParaRPr lang="ja-JP" altLang="ja-JP" sz="13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3EE1E7BB-502F-454C-A4FA-C690D86F9D72}"/>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23DBC2B2-3A8E-441D-BB10-A2DE2AF24AC6}"/>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E969DB2B-379A-436C-A33A-D276DF4D27C8}"/>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E492E7A5-6794-4E0A-83D5-654870C6BD5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島根県大田市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2C6A308D-E1D3-4EE4-B113-72E9524D9962}"/>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8C411382-53CF-4798-A525-A7E52E821055}"/>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6C5EB1A0-1C5F-4F69-ADF0-6925C26147BF}"/>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8FD06B41-DBE4-46DA-B28B-9261BAA3A1F1}"/>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14FE6D35-5067-49C0-B59C-EB0F0B964285}"/>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CCB24FE0-C67E-4452-B424-7177E22EF977}"/>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35,549
35,162
435.71
24,665,604
24,288,029
282,203
13,456,925
30,885,268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F1F39BEA-95AC-4113-A97A-421C540064FD}"/>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68A8BC29-BBC8-4A5C-9891-8D6CCBF64A57}"/>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F3429A64-E439-4FF9-B51D-BB07D4E157AF}"/>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13.6
94.0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86C9DE45-1BB0-49B0-B655-22F557934DAF}"/>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932541FF-947F-4213-AF2A-4D54044EAB55}"/>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5647FB85-BA4F-452C-AE78-A78118BD4A8D}"/>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AF5B8A24-359C-4548-8B34-7244FFB29FA6}"/>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17318A4F-007E-4D46-ACC9-770D98A9B8C1}"/>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B6CF298-2206-49C3-978A-3CB78DFEEAE4}"/>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40085471-B5A4-4705-BACB-9C4639B69485}"/>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E7FA92C2-5617-420F-B477-0B6F0DFA3AB8}"/>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45E841D9-6886-4BF1-84F1-45ECB9E80F41}"/>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FADD44AD-83CA-439C-A145-F21A9B2A6B2D}"/>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51916635-D7BC-4CB9-8320-B45DF9DE76A7}"/>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E3B62ADE-A488-485A-9601-0D3568B92363}"/>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1C00672-04AC-43DB-AFA9-366232783E39}"/>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397E65D8-E564-461E-8626-C4CE12C6E837}"/>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CAF172A6-0DDE-4061-884D-08578738E5C1}"/>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a16="http://schemas.microsoft.com/office/drawing/2014/main" id="{CA1D8D54-0AEE-4A57-BECB-D797E05529E3}"/>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92AB6BE2-09E5-4A05-992C-125339DB2B8A}"/>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9E5F1F22-F0C0-43EA-9D8D-B64BD2A928B3}"/>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AAD66AA3-A027-46CF-9FE0-CC88AC135CB6}"/>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CF7C57DB-8E38-40B1-96D3-038B20007978}"/>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F938EDBC-4656-4A04-BEA7-D69F0F5E86E6}"/>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23A78D91-99E8-469D-90D8-A0791E631575}"/>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677BBF59-C904-4A2F-865C-D6C72A7DD0E1}"/>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10BC419C-B783-49D6-8E36-764BF543D55B}"/>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C5446228-A3C8-4C67-A710-C1CF4C09E912}"/>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1E1DAB06-D2B4-4988-9121-BA205BD5C3FA}"/>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24DDB473-7D64-4CF3-96AA-72F296326D6D}"/>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38100</xdr:rowOff>
    </xdr:from>
    <xdr:to>
      <xdr:col>28</xdr:col>
      <xdr:colOff>114300</xdr:colOff>
      <xdr:row>42</xdr:row>
      <xdr:rowOff>38100</xdr:rowOff>
    </xdr:to>
    <xdr:cxnSp macro="">
      <xdr:nvCxnSpPr>
        <xdr:cNvPr id="42" name="直線コネクタ 41">
          <a:extLst>
            <a:ext uri="{FF2B5EF4-FFF2-40B4-BE49-F238E27FC236}">
              <a16:creationId xmlns:a16="http://schemas.microsoft.com/office/drawing/2014/main" id="{2A0A4C37-12DF-4A8F-93C3-2C6EBBCE8BE5}"/>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67327</xdr:rowOff>
    </xdr:from>
    <xdr:ext cx="338939" cy="259045"/>
    <xdr:sp macro="" textlink="">
      <xdr:nvSpPr>
        <xdr:cNvPr id="43" name="テキスト ボックス 42">
          <a:extLst>
            <a:ext uri="{FF2B5EF4-FFF2-40B4-BE49-F238E27FC236}">
              <a16:creationId xmlns:a16="http://schemas.microsoft.com/office/drawing/2014/main" id="{BD3093A0-C37D-4534-94B7-7C5E79A51584}"/>
            </a:ext>
          </a:extLst>
        </xdr:cNvPr>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4" name="直線コネクタ 43">
          <a:extLst>
            <a:ext uri="{FF2B5EF4-FFF2-40B4-BE49-F238E27FC236}">
              <a16:creationId xmlns:a16="http://schemas.microsoft.com/office/drawing/2014/main" id="{B6BD8766-0D12-4459-9478-0EAF3B89A127}"/>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5" name="テキスト ボックス 44">
          <a:extLst>
            <a:ext uri="{FF2B5EF4-FFF2-40B4-BE49-F238E27FC236}">
              <a16:creationId xmlns:a16="http://schemas.microsoft.com/office/drawing/2014/main" id="{6B90E0C1-8FAB-4750-B944-E3AF3197F5E7}"/>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6" name="直線コネクタ 45">
          <a:extLst>
            <a:ext uri="{FF2B5EF4-FFF2-40B4-BE49-F238E27FC236}">
              <a16:creationId xmlns:a16="http://schemas.microsoft.com/office/drawing/2014/main" id="{132EA691-3116-4F4B-A2CC-4CB4A42AB165}"/>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7" name="テキスト ボックス 46">
          <a:extLst>
            <a:ext uri="{FF2B5EF4-FFF2-40B4-BE49-F238E27FC236}">
              <a16:creationId xmlns:a16="http://schemas.microsoft.com/office/drawing/2014/main" id="{8AFA0DEF-C35A-4A2E-8369-A99DF26C8144}"/>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8" name="直線コネクタ 47">
          <a:extLst>
            <a:ext uri="{FF2B5EF4-FFF2-40B4-BE49-F238E27FC236}">
              <a16:creationId xmlns:a16="http://schemas.microsoft.com/office/drawing/2014/main" id="{81460341-368F-47F1-8F5C-4847BF41DFD8}"/>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49" name="テキスト ボックス 48">
          <a:extLst>
            <a:ext uri="{FF2B5EF4-FFF2-40B4-BE49-F238E27FC236}">
              <a16:creationId xmlns:a16="http://schemas.microsoft.com/office/drawing/2014/main" id="{44A4645B-795A-4C1F-8DEB-7FF271C9BEC5}"/>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0" name="直線コネクタ 49">
          <a:extLst>
            <a:ext uri="{FF2B5EF4-FFF2-40B4-BE49-F238E27FC236}">
              <a16:creationId xmlns:a16="http://schemas.microsoft.com/office/drawing/2014/main" id="{6B7A5220-EF1B-4E93-8427-BFCCC7B2CCE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1" name="テキスト ボックス 50">
          <a:extLst>
            <a:ext uri="{FF2B5EF4-FFF2-40B4-BE49-F238E27FC236}">
              <a16:creationId xmlns:a16="http://schemas.microsoft.com/office/drawing/2014/main" id="{C95CB398-C50B-4BA2-86FE-88CF52DAD461}"/>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B64EB5EE-C909-47BC-8289-951156970349}"/>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3" name="テキスト ボックス 52">
          <a:extLst>
            <a:ext uri="{FF2B5EF4-FFF2-40B4-BE49-F238E27FC236}">
              <a16:creationId xmlns:a16="http://schemas.microsoft.com/office/drawing/2014/main" id="{4F6DB582-E949-45F2-9BA7-9C978E5547F6}"/>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a:extLst>
            <a:ext uri="{FF2B5EF4-FFF2-40B4-BE49-F238E27FC236}">
              <a16:creationId xmlns:a16="http://schemas.microsoft.com/office/drawing/2014/main" id="{306FDA1B-A376-48A3-8C3A-B6DD7D0D8299}"/>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139700</xdr:rowOff>
    </xdr:from>
    <xdr:to>
      <xdr:col>24</xdr:col>
      <xdr:colOff>62865</xdr:colOff>
      <xdr:row>42</xdr:row>
      <xdr:rowOff>38100</xdr:rowOff>
    </xdr:to>
    <xdr:cxnSp macro="">
      <xdr:nvCxnSpPr>
        <xdr:cNvPr id="55" name="直線コネクタ 54">
          <a:extLst>
            <a:ext uri="{FF2B5EF4-FFF2-40B4-BE49-F238E27FC236}">
              <a16:creationId xmlns:a16="http://schemas.microsoft.com/office/drawing/2014/main" id="{74AC2DA5-861C-4C71-9964-081F33BABF0C}"/>
            </a:ext>
          </a:extLst>
        </xdr:cNvPr>
        <xdr:cNvCxnSpPr/>
      </xdr:nvCxnSpPr>
      <xdr:spPr>
        <a:xfrm flipV="1">
          <a:off x="4634865" y="596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41927</xdr:rowOff>
    </xdr:from>
    <xdr:ext cx="340478" cy="259045"/>
    <xdr:sp macro="" textlink="">
      <xdr:nvSpPr>
        <xdr:cNvPr id="56" name="【図書館】&#10;有形固定資産減価償却率最小値テキスト">
          <a:extLst>
            <a:ext uri="{FF2B5EF4-FFF2-40B4-BE49-F238E27FC236}">
              <a16:creationId xmlns:a16="http://schemas.microsoft.com/office/drawing/2014/main" id="{BD26A76B-7BEA-4247-BB60-4D9D2EDB5825}"/>
            </a:ext>
          </a:extLst>
        </xdr:cNvPr>
        <xdr:cNvSpPr txBox="1"/>
      </xdr:nvSpPr>
      <xdr:spPr>
        <a:xfrm>
          <a:off x="4673600" y="724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38100</xdr:rowOff>
    </xdr:from>
    <xdr:to>
      <xdr:col>24</xdr:col>
      <xdr:colOff>152400</xdr:colOff>
      <xdr:row>42</xdr:row>
      <xdr:rowOff>38100</xdr:rowOff>
    </xdr:to>
    <xdr:cxnSp macro="">
      <xdr:nvCxnSpPr>
        <xdr:cNvPr id="57" name="直線コネクタ 56">
          <a:extLst>
            <a:ext uri="{FF2B5EF4-FFF2-40B4-BE49-F238E27FC236}">
              <a16:creationId xmlns:a16="http://schemas.microsoft.com/office/drawing/2014/main" id="{15D27598-59E1-4CB9-B502-1490F850D640}"/>
            </a:ext>
          </a:extLst>
        </xdr:cNvPr>
        <xdr:cNvCxnSpPr/>
      </xdr:nvCxnSpPr>
      <xdr:spPr>
        <a:xfrm>
          <a:off x="4546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86377</xdr:rowOff>
    </xdr:from>
    <xdr:ext cx="469744" cy="259045"/>
    <xdr:sp macro="" textlink="">
      <xdr:nvSpPr>
        <xdr:cNvPr id="58" name="【図書館】&#10;有形固定資産減価償却率最大値テキスト">
          <a:extLst>
            <a:ext uri="{FF2B5EF4-FFF2-40B4-BE49-F238E27FC236}">
              <a16:creationId xmlns:a16="http://schemas.microsoft.com/office/drawing/2014/main" id="{681CAB9B-3FBE-4A7B-BFE3-F29FA08DCCC0}"/>
            </a:ext>
          </a:extLst>
        </xdr:cNvPr>
        <xdr:cNvSpPr txBox="1"/>
      </xdr:nvSpPr>
      <xdr:spPr>
        <a:xfrm>
          <a:off x="4673600" y="57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139700</xdr:rowOff>
    </xdr:from>
    <xdr:to>
      <xdr:col>24</xdr:col>
      <xdr:colOff>152400</xdr:colOff>
      <xdr:row>34</xdr:row>
      <xdr:rowOff>139700</xdr:rowOff>
    </xdr:to>
    <xdr:cxnSp macro="">
      <xdr:nvCxnSpPr>
        <xdr:cNvPr id="59" name="直線コネクタ 58">
          <a:extLst>
            <a:ext uri="{FF2B5EF4-FFF2-40B4-BE49-F238E27FC236}">
              <a16:creationId xmlns:a16="http://schemas.microsoft.com/office/drawing/2014/main" id="{1AD35C0A-D2C6-4C1C-B616-F5C398971595}"/>
            </a:ext>
          </a:extLst>
        </xdr:cNvPr>
        <xdr:cNvCxnSpPr/>
      </xdr:nvCxnSpPr>
      <xdr:spPr>
        <a:xfrm>
          <a:off x="4546600" y="59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135907</xdr:rowOff>
    </xdr:from>
    <xdr:ext cx="405111" cy="259045"/>
    <xdr:sp macro="" textlink="">
      <xdr:nvSpPr>
        <xdr:cNvPr id="60" name="【図書館】&#10;有形固定資産減価償却率平均値テキスト">
          <a:extLst>
            <a:ext uri="{FF2B5EF4-FFF2-40B4-BE49-F238E27FC236}">
              <a16:creationId xmlns:a16="http://schemas.microsoft.com/office/drawing/2014/main" id="{033D5172-6A00-4F87-B27B-68265FFE1A97}"/>
            </a:ext>
          </a:extLst>
        </xdr:cNvPr>
        <xdr:cNvSpPr txBox="1"/>
      </xdr:nvSpPr>
      <xdr:spPr>
        <a:xfrm>
          <a:off x="4673600" y="66510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157480</xdr:rowOff>
    </xdr:from>
    <xdr:to>
      <xdr:col>24</xdr:col>
      <xdr:colOff>114300</xdr:colOff>
      <xdr:row>39</xdr:row>
      <xdr:rowOff>87630</xdr:rowOff>
    </xdr:to>
    <xdr:sp macro="" textlink="">
      <xdr:nvSpPr>
        <xdr:cNvPr id="61" name="フローチャート: 判断 60">
          <a:extLst>
            <a:ext uri="{FF2B5EF4-FFF2-40B4-BE49-F238E27FC236}">
              <a16:creationId xmlns:a16="http://schemas.microsoft.com/office/drawing/2014/main" id="{70131B9F-7E49-4892-BBD9-4D35C11917FD}"/>
            </a:ext>
          </a:extLst>
        </xdr:cNvPr>
        <xdr:cNvSpPr/>
      </xdr:nvSpPr>
      <xdr:spPr>
        <a:xfrm>
          <a:off x="4584700" y="667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156210</xdr:rowOff>
    </xdr:from>
    <xdr:to>
      <xdr:col>20</xdr:col>
      <xdr:colOff>38100</xdr:colOff>
      <xdr:row>39</xdr:row>
      <xdr:rowOff>86360</xdr:rowOff>
    </xdr:to>
    <xdr:sp macro="" textlink="">
      <xdr:nvSpPr>
        <xdr:cNvPr id="62" name="フローチャート: 判断 61">
          <a:extLst>
            <a:ext uri="{FF2B5EF4-FFF2-40B4-BE49-F238E27FC236}">
              <a16:creationId xmlns:a16="http://schemas.microsoft.com/office/drawing/2014/main" id="{8EEAB18F-1EF2-42AF-A86D-9F33E86AEF71}"/>
            </a:ext>
          </a:extLst>
        </xdr:cNvPr>
        <xdr:cNvSpPr/>
      </xdr:nvSpPr>
      <xdr:spPr>
        <a:xfrm>
          <a:off x="3746500" y="6671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142240</xdr:rowOff>
    </xdr:from>
    <xdr:to>
      <xdr:col>15</xdr:col>
      <xdr:colOff>101600</xdr:colOff>
      <xdr:row>39</xdr:row>
      <xdr:rowOff>72390</xdr:rowOff>
    </xdr:to>
    <xdr:sp macro="" textlink="">
      <xdr:nvSpPr>
        <xdr:cNvPr id="63" name="フローチャート: 判断 62">
          <a:extLst>
            <a:ext uri="{FF2B5EF4-FFF2-40B4-BE49-F238E27FC236}">
              <a16:creationId xmlns:a16="http://schemas.microsoft.com/office/drawing/2014/main" id="{C539B388-9F89-44C8-9DBB-DC445ED4A081}"/>
            </a:ext>
          </a:extLst>
        </xdr:cNvPr>
        <xdr:cNvSpPr/>
      </xdr:nvSpPr>
      <xdr:spPr>
        <a:xfrm>
          <a:off x="28575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4" name="テキスト ボックス 63">
          <a:extLst>
            <a:ext uri="{FF2B5EF4-FFF2-40B4-BE49-F238E27FC236}">
              <a16:creationId xmlns:a16="http://schemas.microsoft.com/office/drawing/2014/main" id="{C1D19101-634A-49C0-9DBD-93210F758843}"/>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5" name="テキスト ボックス 64">
          <a:extLst>
            <a:ext uri="{FF2B5EF4-FFF2-40B4-BE49-F238E27FC236}">
              <a16:creationId xmlns:a16="http://schemas.microsoft.com/office/drawing/2014/main" id="{A8481E2B-3D18-4D17-A933-FB7CC4885E7A}"/>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FA894C1A-EE57-4EEB-BF59-D7B52520AE17}"/>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FE03D18A-C2E3-4295-BA9F-DACA7C969442}"/>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60F250F9-FABA-4D36-82ED-6D612BE00593}"/>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146050</xdr:rowOff>
    </xdr:from>
    <xdr:to>
      <xdr:col>24</xdr:col>
      <xdr:colOff>114300</xdr:colOff>
      <xdr:row>39</xdr:row>
      <xdr:rowOff>76200</xdr:rowOff>
    </xdr:to>
    <xdr:sp macro="" textlink="">
      <xdr:nvSpPr>
        <xdr:cNvPr id="69" name="楕円 68">
          <a:extLst>
            <a:ext uri="{FF2B5EF4-FFF2-40B4-BE49-F238E27FC236}">
              <a16:creationId xmlns:a16="http://schemas.microsoft.com/office/drawing/2014/main" id="{152A9026-6992-4B82-9BD9-F7B4D48051D6}"/>
            </a:ext>
          </a:extLst>
        </xdr:cNvPr>
        <xdr:cNvSpPr/>
      </xdr:nvSpPr>
      <xdr:spPr>
        <a:xfrm>
          <a:off x="4584700" y="666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168927</xdr:rowOff>
    </xdr:from>
    <xdr:ext cx="405111" cy="259045"/>
    <xdr:sp macro="" textlink="">
      <xdr:nvSpPr>
        <xdr:cNvPr id="70" name="【図書館】&#10;有形固定資産減価償却率該当値テキスト">
          <a:extLst>
            <a:ext uri="{FF2B5EF4-FFF2-40B4-BE49-F238E27FC236}">
              <a16:creationId xmlns:a16="http://schemas.microsoft.com/office/drawing/2014/main" id="{A15910A8-5734-46CF-B447-5915484F832F}"/>
            </a:ext>
          </a:extLst>
        </xdr:cNvPr>
        <xdr:cNvSpPr txBox="1"/>
      </xdr:nvSpPr>
      <xdr:spPr>
        <a:xfrm>
          <a:off x="4673600" y="6512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2540</xdr:rowOff>
    </xdr:from>
    <xdr:to>
      <xdr:col>20</xdr:col>
      <xdr:colOff>38100</xdr:colOff>
      <xdr:row>39</xdr:row>
      <xdr:rowOff>104140</xdr:rowOff>
    </xdr:to>
    <xdr:sp macro="" textlink="">
      <xdr:nvSpPr>
        <xdr:cNvPr id="71" name="楕円 70">
          <a:extLst>
            <a:ext uri="{FF2B5EF4-FFF2-40B4-BE49-F238E27FC236}">
              <a16:creationId xmlns:a16="http://schemas.microsoft.com/office/drawing/2014/main" id="{642E0584-29F1-41F8-979C-B1E4C6A6791A}"/>
            </a:ext>
          </a:extLst>
        </xdr:cNvPr>
        <xdr:cNvSpPr/>
      </xdr:nvSpPr>
      <xdr:spPr>
        <a:xfrm>
          <a:off x="3746500" y="668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25400</xdr:rowOff>
    </xdr:from>
    <xdr:to>
      <xdr:col>24</xdr:col>
      <xdr:colOff>63500</xdr:colOff>
      <xdr:row>39</xdr:row>
      <xdr:rowOff>53340</xdr:rowOff>
    </xdr:to>
    <xdr:cxnSp macro="">
      <xdr:nvCxnSpPr>
        <xdr:cNvPr id="72" name="直線コネクタ 71">
          <a:extLst>
            <a:ext uri="{FF2B5EF4-FFF2-40B4-BE49-F238E27FC236}">
              <a16:creationId xmlns:a16="http://schemas.microsoft.com/office/drawing/2014/main" id="{67CC8D05-972E-4115-B6D9-B5ACDA7A41D8}"/>
            </a:ext>
          </a:extLst>
        </xdr:cNvPr>
        <xdr:cNvCxnSpPr/>
      </xdr:nvCxnSpPr>
      <xdr:spPr>
        <a:xfrm flipV="1">
          <a:off x="3797300" y="6711950"/>
          <a:ext cx="83820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102887</xdr:rowOff>
    </xdr:from>
    <xdr:ext cx="405111" cy="259045"/>
    <xdr:sp macro="" textlink="">
      <xdr:nvSpPr>
        <xdr:cNvPr id="73" name="n_1aveValue【図書館】&#10;有形固定資産減価償却率">
          <a:extLst>
            <a:ext uri="{FF2B5EF4-FFF2-40B4-BE49-F238E27FC236}">
              <a16:creationId xmlns:a16="http://schemas.microsoft.com/office/drawing/2014/main" id="{0EDFB0CD-F748-46E7-A9AF-010D56B66A22}"/>
            </a:ext>
          </a:extLst>
        </xdr:cNvPr>
        <xdr:cNvSpPr txBox="1"/>
      </xdr:nvSpPr>
      <xdr:spPr>
        <a:xfrm>
          <a:off x="3582044" y="6446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88917</xdr:rowOff>
    </xdr:from>
    <xdr:ext cx="405111" cy="259045"/>
    <xdr:sp macro="" textlink="">
      <xdr:nvSpPr>
        <xdr:cNvPr id="74" name="n_2aveValue【図書館】&#10;有形固定資産減価償却率">
          <a:extLst>
            <a:ext uri="{FF2B5EF4-FFF2-40B4-BE49-F238E27FC236}">
              <a16:creationId xmlns:a16="http://schemas.microsoft.com/office/drawing/2014/main" id="{7BD5FDFA-DED0-4681-B6C2-B9C00C4C84D2}"/>
            </a:ext>
          </a:extLst>
        </xdr:cNvPr>
        <xdr:cNvSpPr txBox="1"/>
      </xdr:nvSpPr>
      <xdr:spPr>
        <a:xfrm>
          <a:off x="2705744" y="6432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95267</xdr:rowOff>
    </xdr:from>
    <xdr:ext cx="405111" cy="259045"/>
    <xdr:sp macro="" textlink="">
      <xdr:nvSpPr>
        <xdr:cNvPr id="75" name="n_1mainValue【図書館】&#10;有形固定資産減価償却率">
          <a:extLst>
            <a:ext uri="{FF2B5EF4-FFF2-40B4-BE49-F238E27FC236}">
              <a16:creationId xmlns:a16="http://schemas.microsoft.com/office/drawing/2014/main" id="{1C6209E4-B5E8-48C6-944E-2689E7DCCBA4}"/>
            </a:ext>
          </a:extLst>
        </xdr:cNvPr>
        <xdr:cNvSpPr txBox="1"/>
      </xdr:nvSpPr>
      <xdr:spPr>
        <a:xfrm>
          <a:off x="3582044" y="6781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6" name="正方形/長方形 75">
          <a:extLst>
            <a:ext uri="{FF2B5EF4-FFF2-40B4-BE49-F238E27FC236}">
              <a16:creationId xmlns:a16="http://schemas.microsoft.com/office/drawing/2014/main" id="{C4C81C33-65DE-429F-A140-11320EF9AEF9}"/>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7" name="正方形/長方形 76">
          <a:extLst>
            <a:ext uri="{FF2B5EF4-FFF2-40B4-BE49-F238E27FC236}">
              <a16:creationId xmlns:a16="http://schemas.microsoft.com/office/drawing/2014/main" id="{AD1C750C-DA81-476B-82C9-B7B259423EA4}"/>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8" name="正方形/長方形 77">
          <a:extLst>
            <a:ext uri="{FF2B5EF4-FFF2-40B4-BE49-F238E27FC236}">
              <a16:creationId xmlns:a16="http://schemas.microsoft.com/office/drawing/2014/main" id="{45F0D999-53FF-4DDD-AC34-9411EEF38738}"/>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9" name="正方形/長方形 78">
          <a:extLst>
            <a:ext uri="{FF2B5EF4-FFF2-40B4-BE49-F238E27FC236}">
              <a16:creationId xmlns:a16="http://schemas.microsoft.com/office/drawing/2014/main" id="{06298D5D-B614-4201-97FD-3B97CF72E82A}"/>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0" name="正方形/長方形 79">
          <a:extLst>
            <a:ext uri="{FF2B5EF4-FFF2-40B4-BE49-F238E27FC236}">
              <a16:creationId xmlns:a16="http://schemas.microsoft.com/office/drawing/2014/main" id="{C561D5D1-4647-4BE1-A4F4-86C59D693846}"/>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1" name="正方形/長方形 80">
          <a:extLst>
            <a:ext uri="{FF2B5EF4-FFF2-40B4-BE49-F238E27FC236}">
              <a16:creationId xmlns:a16="http://schemas.microsoft.com/office/drawing/2014/main" id="{A58BB703-9EBA-420D-8880-9C2080132137}"/>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2" name="正方形/長方形 81">
          <a:extLst>
            <a:ext uri="{FF2B5EF4-FFF2-40B4-BE49-F238E27FC236}">
              <a16:creationId xmlns:a16="http://schemas.microsoft.com/office/drawing/2014/main" id="{8E8BF4D3-6C7B-4BC9-9681-C1B91D12516F}"/>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3" name="正方形/長方形 82">
          <a:extLst>
            <a:ext uri="{FF2B5EF4-FFF2-40B4-BE49-F238E27FC236}">
              <a16:creationId xmlns:a16="http://schemas.microsoft.com/office/drawing/2014/main" id="{1305F73E-2C1E-45EE-B7A1-46F536B17EE6}"/>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4" name="テキスト ボックス 83">
          <a:extLst>
            <a:ext uri="{FF2B5EF4-FFF2-40B4-BE49-F238E27FC236}">
              <a16:creationId xmlns:a16="http://schemas.microsoft.com/office/drawing/2014/main" id="{DD98C0AB-6233-4A18-B771-DA9D47E3C36C}"/>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5" name="直線コネクタ 84">
          <a:extLst>
            <a:ext uri="{FF2B5EF4-FFF2-40B4-BE49-F238E27FC236}">
              <a16:creationId xmlns:a16="http://schemas.microsoft.com/office/drawing/2014/main" id="{13253F06-E88A-4E79-A80C-D61ECB4CAC27}"/>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6" name="直線コネクタ 85">
          <a:extLst>
            <a:ext uri="{FF2B5EF4-FFF2-40B4-BE49-F238E27FC236}">
              <a16:creationId xmlns:a16="http://schemas.microsoft.com/office/drawing/2014/main" id="{12AEE2A6-0AB1-41C9-9043-268E46A9C2B5}"/>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7" name="テキスト ボックス 86">
          <a:extLst>
            <a:ext uri="{FF2B5EF4-FFF2-40B4-BE49-F238E27FC236}">
              <a16:creationId xmlns:a16="http://schemas.microsoft.com/office/drawing/2014/main" id="{697140DC-D67F-4D4B-A9B6-7ABD570E8C2D}"/>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8" name="直線コネクタ 87">
          <a:extLst>
            <a:ext uri="{FF2B5EF4-FFF2-40B4-BE49-F238E27FC236}">
              <a16:creationId xmlns:a16="http://schemas.microsoft.com/office/drawing/2014/main" id="{54BAECD0-6786-4C72-AA21-B71B1D5EC312}"/>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89" name="テキスト ボックス 88">
          <a:extLst>
            <a:ext uri="{FF2B5EF4-FFF2-40B4-BE49-F238E27FC236}">
              <a16:creationId xmlns:a16="http://schemas.microsoft.com/office/drawing/2014/main" id="{937ED6D8-A9A4-43EC-8883-164281F9927D}"/>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0" name="直線コネクタ 89">
          <a:extLst>
            <a:ext uri="{FF2B5EF4-FFF2-40B4-BE49-F238E27FC236}">
              <a16:creationId xmlns:a16="http://schemas.microsoft.com/office/drawing/2014/main" id="{921DE669-8BE4-4A6C-A231-2B9910307E2F}"/>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1" name="テキスト ボックス 90">
          <a:extLst>
            <a:ext uri="{FF2B5EF4-FFF2-40B4-BE49-F238E27FC236}">
              <a16:creationId xmlns:a16="http://schemas.microsoft.com/office/drawing/2014/main" id="{C8AAE327-9FAA-4E70-BA00-B47E6BC0438D}"/>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2" name="直線コネクタ 91">
          <a:extLst>
            <a:ext uri="{FF2B5EF4-FFF2-40B4-BE49-F238E27FC236}">
              <a16:creationId xmlns:a16="http://schemas.microsoft.com/office/drawing/2014/main" id="{1661BAC1-173A-4471-AA04-414E5AE080F1}"/>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3" name="テキスト ボックス 92">
          <a:extLst>
            <a:ext uri="{FF2B5EF4-FFF2-40B4-BE49-F238E27FC236}">
              <a16:creationId xmlns:a16="http://schemas.microsoft.com/office/drawing/2014/main" id="{E8F6542A-9D11-43FB-A38B-629E788ADDE8}"/>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4" name="直線コネクタ 93">
          <a:extLst>
            <a:ext uri="{FF2B5EF4-FFF2-40B4-BE49-F238E27FC236}">
              <a16:creationId xmlns:a16="http://schemas.microsoft.com/office/drawing/2014/main" id="{6A19FD1A-76BB-4024-B552-F0EBC52774BA}"/>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5" name="テキスト ボックス 94">
          <a:extLst>
            <a:ext uri="{FF2B5EF4-FFF2-40B4-BE49-F238E27FC236}">
              <a16:creationId xmlns:a16="http://schemas.microsoft.com/office/drawing/2014/main" id="{39D13D24-F60B-4D27-BC28-103006622630}"/>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6" name="直線コネクタ 95">
          <a:extLst>
            <a:ext uri="{FF2B5EF4-FFF2-40B4-BE49-F238E27FC236}">
              <a16:creationId xmlns:a16="http://schemas.microsoft.com/office/drawing/2014/main" id="{C00089BB-B013-49F4-95D7-464F0BE99E7C}"/>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7" name="テキスト ボックス 96">
          <a:extLst>
            <a:ext uri="{FF2B5EF4-FFF2-40B4-BE49-F238E27FC236}">
              <a16:creationId xmlns:a16="http://schemas.microsoft.com/office/drawing/2014/main" id="{6EDBD8CE-1991-4A9E-AAD2-1BBBAB27092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8" name="【図書館】&#10;一人当たり面積グラフ枠">
          <a:extLst>
            <a:ext uri="{FF2B5EF4-FFF2-40B4-BE49-F238E27FC236}">
              <a16:creationId xmlns:a16="http://schemas.microsoft.com/office/drawing/2014/main" id="{7A64BF6B-9890-4053-807E-44C995F3DA6C}"/>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152400</xdr:rowOff>
    </xdr:from>
    <xdr:to>
      <xdr:col>54</xdr:col>
      <xdr:colOff>189865</xdr:colOff>
      <xdr:row>41</xdr:row>
      <xdr:rowOff>125730</xdr:rowOff>
    </xdr:to>
    <xdr:cxnSp macro="">
      <xdr:nvCxnSpPr>
        <xdr:cNvPr id="99" name="直線コネクタ 98">
          <a:extLst>
            <a:ext uri="{FF2B5EF4-FFF2-40B4-BE49-F238E27FC236}">
              <a16:creationId xmlns:a16="http://schemas.microsoft.com/office/drawing/2014/main" id="{4C90B436-3BE3-48B1-B769-4CB283226D3B}"/>
            </a:ext>
          </a:extLst>
        </xdr:cNvPr>
        <xdr:cNvCxnSpPr/>
      </xdr:nvCxnSpPr>
      <xdr:spPr>
        <a:xfrm flipV="1">
          <a:off x="10476865" y="563880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129557</xdr:rowOff>
    </xdr:from>
    <xdr:ext cx="469744" cy="259045"/>
    <xdr:sp macro="" textlink="">
      <xdr:nvSpPr>
        <xdr:cNvPr id="100" name="【図書館】&#10;一人当たり面積最小値テキスト">
          <a:extLst>
            <a:ext uri="{FF2B5EF4-FFF2-40B4-BE49-F238E27FC236}">
              <a16:creationId xmlns:a16="http://schemas.microsoft.com/office/drawing/2014/main" id="{8FAFEDA4-85C8-44E2-B80E-F592451F23B3}"/>
            </a:ext>
          </a:extLst>
        </xdr:cNvPr>
        <xdr:cNvSpPr txBox="1"/>
      </xdr:nvSpPr>
      <xdr:spPr>
        <a:xfrm>
          <a:off x="10515600" y="715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125730</xdr:rowOff>
    </xdr:from>
    <xdr:to>
      <xdr:col>55</xdr:col>
      <xdr:colOff>88900</xdr:colOff>
      <xdr:row>41</xdr:row>
      <xdr:rowOff>125730</xdr:rowOff>
    </xdr:to>
    <xdr:cxnSp macro="">
      <xdr:nvCxnSpPr>
        <xdr:cNvPr id="101" name="直線コネクタ 100">
          <a:extLst>
            <a:ext uri="{FF2B5EF4-FFF2-40B4-BE49-F238E27FC236}">
              <a16:creationId xmlns:a16="http://schemas.microsoft.com/office/drawing/2014/main" id="{0825D1F5-B0AE-4894-B735-8018598CEEAA}"/>
            </a:ext>
          </a:extLst>
        </xdr:cNvPr>
        <xdr:cNvCxnSpPr/>
      </xdr:nvCxnSpPr>
      <xdr:spPr>
        <a:xfrm>
          <a:off x="10388600" y="715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99077</xdr:rowOff>
    </xdr:from>
    <xdr:ext cx="469744" cy="259045"/>
    <xdr:sp macro="" textlink="">
      <xdr:nvSpPr>
        <xdr:cNvPr id="102" name="【図書館】&#10;一人当たり面積最大値テキスト">
          <a:extLst>
            <a:ext uri="{FF2B5EF4-FFF2-40B4-BE49-F238E27FC236}">
              <a16:creationId xmlns:a16="http://schemas.microsoft.com/office/drawing/2014/main" id="{47DEF82F-9AAA-427B-B095-22CBDC283942}"/>
            </a:ext>
          </a:extLst>
        </xdr:cNvPr>
        <xdr:cNvSpPr txBox="1"/>
      </xdr:nvSpPr>
      <xdr:spPr>
        <a:xfrm>
          <a:off x="10515600" y="541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152400</xdr:rowOff>
    </xdr:from>
    <xdr:to>
      <xdr:col>55</xdr:col>
      <xdr:colOff>88900</xdr:colOff>
      <xdr:row>32</xdr:row>
      <xdr:rowOff>152400</xdr:rowOff>
    </xdr:to>
    <xdr:cxnSp macro="">
      <xdr:nvCxnSpPr>
        <xdr:cNvPr id="103" name="直線コネクタ 102">
          <a:extLst>
            <a:ext uri="{FF2B5EF4-FFF2-40B4-BE49-F238E27FC236}">
              <a16:creationId xmlns:a16="http://schemas.microsoft.com/office/drawing/2014/main" id="{FBD50F82-E7F3-4D30-9A32-D68AECE25CEE}"/>
            </a:ext>
          </a:extLst>
        </xdr:cNvPr>
        <xdr:cNvCxnSpPr/>
      </xdr:nvCxnSpPr>
      <xdr:spPr>
        <a:xfrm>
          <a:off x="10388600" y="563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17</xdr:rowOff>
    </xdr:from>
    <xdr:ext cx="469744" cy="259045"/>
    <xdr:sp macro="" textlink="">
      <xdr:nvSpPr>
        <xdr:cNvPr id="104" name="【図書館】&#10;一人当たり面積平均値テキスト">
          <a:extLst>
            <a:ext uri="{FF2B5EF4-FFF2-40B4-BE49-F238E27FC236}">
              <a16:creationId xmlns:a16="http://schemas.microsoft.com/office/drawing/2014/main" id="{31FEEB6C-F2D1-4CF9-AA23-71ABD66C3D69}"/>
            </a:ext>
          </a:extLst>
        </xdr:cNvPr>
        <xdr:cNvSpPr txBox="1"/>
      </xdr:nvSpPr>
      <xdr:spPr>
        <a:xfrm>
          <a:off x="10515600" y="66865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21590</xdr:rowOff>
    </xdr:from>
    <xdr:to>
      <xdr:col>55</xdr:col>
      <xdr:colOff>50800</xdr:colOff>
      <xdr:row>39</xdr:row>
      <xdr:rowOff>123190</xdr:rowOff>
    </xdr:to>
    <xdr:sp macro="" textlink="">
      <xdr:nvSpPr>
        <xdr:cNvPr id="105" name="フローチャート: 判断 104">
          <a:extLst>
            <a:ext uri="{FF2B5EF4-FFF2-40B4-BE49-F238E27FC236}">
              <a16:creationId xmlns:a16="http://schemas.microsoft.com/office/drawing/2014/main" id="{9EAC34C0-99E6-4C6C-85EC-5D49F1491E1D}"/>
            </a:ext>
          </a:extLst>
        </xdr:cNvPr>
        <xdr:cNvSpPr/>
      </xdr:nvSpPr>
      <xdr:spPr>
        <a:xfrm>
          <a:off x="104267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52070</xdr:rowOff>
    </xdr:from>
    <xdr:to>
      <xdr:col>50</xdr:col>
      <xdr:colOff>165100</xdr:colOff>
      <xdr:row>39</xdr:row>
      <xdr:rowOff>153670</xdr:rowOff>
    </xdr:to>
    <xdr:sp macro="" textlink="">
      <xdr:nvSpPr>
        <xdr:cNvPr id="106" name="フローチャート: 判断 105">
          <a:extLst>
            <a:ext uri="{FF2B5EF4-FFF2-40B4-BE49-F238E27FC236}">
              <a16:creationId xmlns:a16="http://schemas.microsoft.com/office/drawing/2014/main" id="{5C52C65B-B342-4DAA-BD19-63497A3B065B}"/>
            </a:ext>
          </a:extLst>
        </xdr:cNvPr>
        <xdr:cNvSpPr/>
      </xdr:nvSpPr>
      <xdr:spPr>
        <a:xfrm>
          <a:off x="9588500" y="673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59690</xdr:rowOff>
    </xdr:from>
    <xdr:to>
      <xdr:col>46</xdr:col>
      <xdr:colOff>38100</xdr:colOff>
      <xdr:row>39</xdr:row>
      <xdr:rowOff>161290</xdr:rowOff>
    </xdr:to>
    <xdr:sp macro="" textlink="">
      <xdr:nvSpPr>
        <xdr:cNvPr id="107" name="フローチャート: 判断 106">
          <a:extLst>
            <a:ext uri="{FF2B5EF4-FFF2-40B4-BE49-F238E27FC236}">
              <a16:creationId xmlns:a16="http://schemas.microsoft.com/office/drawing/2014/main" id="{6847698A-3A4C-4364-B50A-94227CF2B189}"/>
            </a:ext>
          </a:extLst>
        </xdr:cNvPr>
        <xdr:cNvSpPr/>
      </xdr:nvSpPr>
      <xdr:spPr>
        <a:xfrm>
          <a:off x="8699500" y="674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8" name="テキスト ボックス 107">
          <a:extLst>
            <a:ext uri="{FF2B5EF4-FFF2-40B4-BE49-F238E27FC236}">
              <a16:creationId xmlns:a16="http://schemas.microsoft.com/office/drawing/2014/main" id="{F9925088-DED1-4D0B-8C8B-DB23F9581373}"/>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9" name="テキスト ボックス 108">
          <a:extLst>
            <a:ext uri="{FF2B5EF4-FFF2-40B4-BE49-F238E27FC236}">
              <a16:creationId xmlns:a16="http://schemas.microsoft.com/office/drawing/2014/main" id="{4D16E6BD-8F07-4F28-8330-B00BFAD2AF26}"/>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0" name="テキスト ボックス 109">
          <a:extLst>
            <a:ext uri="{FF2B5EF4-FFF2-40B4-BE49-F238E27FC236}">
              <a16:creationId xmlns:a16="http://schemas.microsoft.com/office/drawing/2014/main" id="{FF4AEC89-6842-465C-82E9-EDA1CCD44B93}"/>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1" name="テキスト ボックス 110">
          <a:extLst>
            <a:ext uri="{FF2B5EF4-FFF2-40B4-BE49-F238E27FC236}">
              <a16:creationId xmlns:a16="http://schemas.microsoft.com/office/drawing/2014/main" id="{89513B57-C5DD-4FBD-8625-7BDFF96CC935}"/>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2" name="テキスト ボックス 111">
          <a:extLst>
            <a:ext uri="{FF2B5EF4-FFF2-40B4-BE49-F238E27FC236}">
              <a16:creationId xmlns:a16="http://schemas.microsoft.com/office/drawing/2014/main" id="{77836C78-FFD3-49D6-9F74-F1DED8474B61}"/>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82550</xdr:rowOff>
    </xdr:from>
    <xdr:to>
      <xdr:col>55</xdr:col>
      <xdr:colOff>50800</xdr:colOff>
      <xdr:row>38</xdr:row>
      <xdr:rowOff>12700</xdr:rowOff>
    </xdr:to>
    <xdr:sp macro="" textlink="">
      <xdr:nvSpPr>
        <xdr:cNvPr id="113" name="楕円 112">
          <a:extLst>
            <a:ext uri="{FF2B5EF4-FFF2-40B4-BE49-F238E27FC236}">
              <a16:creationId xmlns:a16="http://schemas.microsoft.com/office/drawing/2014/main" id="{452B5FCC-2276-4F0B-83EC-287E911B8E78}"/>
            </a:ext>
          </a:extLst>
        </xdr:cNvPr>
        <xdr:cNvSpPr/>
      </xdr:nvSpPr>
      <xdr:spPr>
        <a:xfrm>
          <a:off x="104267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105427</xdr:rowOff>
    </xdr:from>
    <xdr:ext cx="469744" cy="259045"/>
    <xdr:sp macro="" textlink="">
      <xdr:nvSpPr>
        <xdr:cNvPr id="114" name="【図書館】&#10;一人当たり面積該当値テキスト">
          <a:extLst>
            <a:ext uri="{FF2B5EF4-FFF2-40B4-BE49-F238E27FC236}">
              <a16:creationId xmlns:a16="http://schemas.microsoft.com/office/drawing/2014/main" id="{6899BEA0-E4BA-47A0-A144-DC962DF6AC6A}"/>
            </a:ext>
          </a:extLst>
        </xdr:cNvPr>
        <xdr:cNvSpPr txBox="1"/>
      </xdr:nvSpPr>
      <xdr:spPr>
        <a:xfrm>
          <a:off x="10515600" y="627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90170</xdr:rowOff>
    </xdr:from>
    <xdr:to>
      <xdr:col>50</xdr:col>
      <xdr:colOff>165100</xdr:colOff>
      <xdr:row>38</xdr:row>
      <xdr:rowOff>20320</xdr:rowOff>
    </xdr:to>
    <xdr:sp macro="" textlink="">
      <xdr:nvSpPr>
        <xdr:cNvPr id="115" name="楕円 114">
          <a:extLst>
            <a:ext uri="{FF2B5EF4-FFF2-40B4-BE49-F238E27FC236}">
              <a16:creationId xmlns:a16="http://schemas.microsoft.com/office/drawing/2014/main" id="{F5792883-EBA5-4ED5-BA02-253C8BA30D1F}"/>
            </a:ext>
          </a:extLst>
        </xdr:cNvPr>
        <xdr:cNvSpPr/>
      </xdr:nvSpPr>
      <xdr:spPr>
        <a:xfrm>
          <a:off x="9588500" y="643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133350</xdr:rowOff>
    </xdr:from>
    <xdr:to>
      <xdr:col>55</xdr:col>
      <xdr:colOff>0</xdr:colOff>
      <xdr:row>37</xdr:row>
      <xdr:rowOff>140970</xdr:rowOff>
    </xdr:to>
    <xdr:cxnSp macro="">
      <xdr:nvCxnSpPr>
        <xdr:cNvPr id="116" name="直線コネクタ 115">
          <a:extLst>
            <a:ext uri="{FF2B5EF4-FFF2-40B4-BE49-F238E27FC236}">
              <a16:creationId xmlns:a16="http://schemas.microsoft.com/office/drawing/2014/main" id="{24AB83EF-3ABB-4800-8999-2B947376EB36}"/>
            </a:ext>
          </a:extLst>
        </xdr:cNvPr>
        <xdr:cNvCxnSpPr/>
      </xdr:nvCxnSpPr>
      <xdr:spPr>
        <a:xfrm flipV="1">
          <a:off x="9639300" y="64770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144797</xdr:rowOff>
    </xdr:from>
    <xdr:ext cx="469744" cy="259045"/>
    <xdr:sp macro="" textlink="">
      <xdr:nvSpPr>
        <xdr:cNvPr id="117" name="n_1aveValue【図書館】&#10;一人当たり面積">
          <a:extLst>
            <a:ext uri="{FF2B5EF4-FFF2-40B4-BE49-F238E27FC236}">
              <a16:creationId xmlns:a16="http://schemas.microsoft.com/office/drawing/2014/main" id="{A3C46AA5-CE7F-4302-89CB-425C85935139}"/>
            </a:ext>
          </a:extLst>
        </xdr:cNvPr>
        <xdr:cNvSpPr txBox="1"/>
      </xdr:nvSpPr>
      <xdr:spPr>
        <a:xfrm>
          <a:off x="9391727" y="683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6367</xdr:rowOff>
    </xdr:from>
    <xdr:ext cx="469744" cy="259045"/>
    <xdr:sp macro="" textlink="">
      <xdr:nvSpPr>
        <xdr:cNvPr id="118" name="n_2aveValue【図書館】&#10;一人当たり面積">
          <a:extLst>
            <a:ext uri="{FF2B5EF4-FFF2-40B4-BE49-F238E27FC236}">
              <a16:creationId xmlns:a16="http://schemas.microsoft.com/office/drawing/2014/main" id="{7B143A69-EBA3-43C3-B880-CA3AED5DB0FA}"/>
            </a:ext>
          </a:extLst>
        </xdr:cNvPr>
        <xdr:cNvSpPr txBox="1"/>
      </xdr:nvSpPr>
      <xdr:spPr>
        <a:xfrm>
          <a:off x="8515427" y="652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36847</xdr:rowOff>
    </xdr:from>
    <xdr:ext cx="469744" cy="259045"/>
    <xdr:sp macro="" textlink="">
      <xdr:nvSpPr>
        <xdr:cNvPr id="119" name="n_1mainValue【図書館】&#10;一人当たり面積">
          <a:extLst>
            <a:ext uri="{FF2B5EF4-FFF2-40B4-BE49-F238E27FC236}">
              <a16:creationId xmlns:a16="http://schemas.microsoft.com/office/drawing/2014/main" id="{F036BE81-FDF2-4BB6-85D9-21916E0BF9D4}"/>
            </a:ext>
          </a:extLst>
        </xdr:cNvPr>
        <xdr:cNvSpPr txBox="1"/>
      </xdr:nvSpPr>
      <xdr:spPr>
        <a:xfrm>
          <a:off x="9391727" y="6209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0" name="正方形/長方形 119">
          <a:extLst>
            <a:ext uri="{FF2B5EF4-FFF2-40B4-BE49-F238E27FC236}">
              <a16:creationId xmlns:a16="http://schemas.microsoft.com/office/drawing/2014/main" id="{0FD3D4C9-296A-42CA-8B0C-67439087959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1" name="正方形/長方形 120">
          <a:extLst>
            <a:ext uri="{FF2B5EF4-FFF2-40B4-BE49-F238E27FC236}">
              <a16:creationId xmlns:a16="http://schemas.microsoft.com/office/drawing/2014/main" id="{C482AAF3-A29B-419A-9670-E0FD6C728A19}"/>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2" name="正方形/長方形 121">
          <a:extLst>
            <a:ext uri="{FF2B5EF4-FFF2-40B4-BE49-F238E27FC236}">
              <a16:creationId xmlns:a16="http://schemas.microsoft.com/office/drawing/2014/main" id="{7D6ADAFA-F434-4DB9-BE7C-043F8272E80E}"/>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3" name="正方形/長方形 122">
          <a:extLst>
            <a:ext uri="{FF2B5EF4-FFF2-40B4-BE49-F238E27FC236}">
              <a16:creationId xmlns:a16="http://schemas.microsoft.com/office/drawing/2014/main" id="{E4158D7F-22D6-4DF4-A971-E55ABA45ADC7}"/>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4" name="正方形/長方形 123">
          <a:extLst>
            <a:ext uri="{FF2B5EF4-FFF2-40B4-BE49-F238E27FC236}">
              <a16:creationId xmlns:a16="http://schemas.microsoft.com/office/drawing/2014/main" id="{B3BC46CE-34A1-4D09-94CE-D2FC6D2FEFE1}"/>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5" name="正方形/長方形 124">
          <a:extLst>
            <a:ext uri="{FF2B5EF4-FFF2-40B4-BE49-F238E27FC236}">
              <a16:creationId xmlns:a16="http://schemas.microsoft.com/office/drawing/2014/main" id="{F79AAC2F-6187-4B73-AB00-17EDD4DA5773}"/>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6" name="正方形/長方形 125">
          <a:extLst>
            <a:ext uri="{FF2B5EF4-FFF2-40B4-BE49-F238E27FC236}">
              <a16:creationId xmlns:a16="http://schemas.microsoft.com/office/drawing/2014/main" id="{C05BEC61-56DC-421E-9DBC-C618A2F1ED27}"/>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7" name="正方形/長方形 126">
          <a:extLst>
            <a:ext uri="{FF2B5EF4-FFF2-40B4-BE49-F238E27FC236}">
              <a16:creationId xmlns:a16="http://schemas.microsoft.com/office/drawing/2014/main" id="{997EE4BA-A90C-4A1E-B20E-45B5E49388CA}"/>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8" name="テキスト ボックス 127">
          <a:extLst>
            <a:ext uri="{FF2B5EF4-FFF2-40B4-BE49-F238E27FC236}">
              <a16:creationId xmlns:a16="http://schemas.microsoft.com/office/drawing/2014/main" id="{8E5BD95F-73AA-4F99-A469-1ED629FB0C67}"/>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9" name="直線コネクタ 128">
          <a:extLst>
            <a:ext uri="{FF2B5EF4-FFF2-40B4-BE49-F238E27FC236}">
              <a16:creationId xmlns:a16="http://schemas.microsoft.com/office/drawing/2014/main" id="{EA273A21-65C1-4724-AAF6-0C389CB0B154}"/>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0" name="テキスト ボックス 129">
          <a:extLst>
            <a:ext uri="{FF2B5EF4-FFF2-40B4-BE49-F238E27FC236}">
              <a16:creationId xmlns:a16="http://schemas.microsoft.com/office/drawing/2014/main" id="{12FAAE68-3B86-4F01-A27D-B3DC0FAF0068}"/>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1" name="直線コネクタ 130">
          <a:extLst>
            <a:ext uri="{FF2B5EF4-FFF2-40B4-BE49-F238E27FC236}">
              <a16:creationId xmlns:a16="http://schemas.microsoft.com/office/drawing/2014/main" id="{732B42BF-E204-4D48-BFA2-FFA2B3B0BDCC}"/>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2" name="テキスト ボックス 131">
          <a:extLst>
            <a:ext uri="{FF2B5EF4-FFF2-40B4-BE49-F238E27FC236}">
              <a16:creationId xmlns:a16="http://schemas.microsoft.com/office/drawing/2014/main" id="{9B296740-28EE-4E3C-AF27-03980A8CDC4D}"/>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3" name="直線コネクタ 132">
          <a:extLst>
            <a:ext uri="{FF2B5EF4-FFF2-40B4-BE49-F238E27FC236}">
              <a16:creationId xmlns:a16="http://schemas.microsoft.com/office/drawing/2014/main" id="{7FF9A08B-9014-418A-8BD1-792226E2C27A}"/>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4" name="テキスト ボックス 133">
          <a:extLst>
            <a:ext uri="{FF2B5EF4-FFF2-40B4-BE49-F238E27FC236}">
              <a16:creationId xmlns:a16="http://schemas.microsoft.com/office/drawing/2014/main" id="{9183F0AB-0CF7-4CEC-AE51-45658F15BACD}"/>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5" name="直線コネクタ 134">
          <a:extLst>
            <a:ext uri="{FF2B5EF4-FFF2-40B4-BE49-F238E27FC236}">
              <a16:creationId xmlns:a16="http://schemas.microsoft.com/office/drawing/2014/main" id="{FB74DD75-754A-478C-9972-CCEA8136F2A5}"/>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6" name="テキスト ボックス 135">
          <a:extLst>
            <a:ext uri="{FF2B5EF4-FFF2-40B4-BE49-F238E27FC236}">
              <a16:creationId xmlns:a16="http://schemas.microsoft.com/office/drawing/2014/main" id="{9B9BDDFD-39E7-43F1-AC43-3B391037F341}"/>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7" name="直線コネクタ 136">
          <a:extLst>
            <a:ext uri="{FF2B5EF4-FFF2-40B4-BE49-F238E27FC236}">
              <a16:creationId xmlns:a16="http://schemas.microsoft.com/office/drawing/2014/main" id="{5C082334-A835-492E-B729-FB5BE46B22C8}"/>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8" name="テキスト ボックス 137">
          <a:extLst>
            <a:ext uri="{FF2B5EF4-FFF2-40B4-BE49-F238E27FC236}">
              <a16:creationId xmlns:a16="http://schemas.microsoft.com/office/drawing/2014/main" id="{B0ED5225-D6FD-44A1-9670-1C9E0DBEE3DD}"/>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39" name="直線コネクタ 138">
          <a:extLst>
            <a:ext uri="{FF2B5EF4-FFF2-40B4-BE49-F238E27FC236}">
              <a16:creationId xmlns:a16="http://schemas.microsoft.com/office/drawing/2014/main" id="{5FEF1F0A-4A1B-4619-9664-B9E37AEFDCEE}"/>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0" name="テキスト ボックス 139">
          <a:extLst>
            <a:ext uri="{FF2B5EF4-FFF2-40B4-BE49-F238E27FC236}">
              <a16:creationId xmlns:a16="http://schemas.microsoft.com/office/drawing/2014/main" id="{12248E69-F3F2-44F2-8DA6-06C7746560FB}"/>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1" name="直線コネクタ 140">
          <a:extLst>
            <a:ext uri="{FF2B5EF4-FFF2-40B4-BE49-F238E27FC236}">
              <a16:creationId xmlns:a16="http://schemas.microsoft.com/office/drawing/2014/main" id="{4151494F-7FE2-4B09-9D63-B716AFD02F82}"/>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2" name="テキスト ボックス 141">
          <a:extLst>
            <a:ext uri="{FF2B5EF4-FFF2-40B4-BE49-F238E27FC236}">
              <a16:creationId xmlns:a16="http://schemas.microsoft.com/office/drawing/2014/main" id="{B684E3BB-E21F-4891-8A69-B7F5229AA5E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3" name="【体育館・プール】&#10;有形固定資産減価償却率グラフ枠">
          <a:extLst>
            <a:ext uri="{FF2B5EF4-FFF2-40B4-BE49-F238E27FC236}">
              <a16:creationId xmlns:a16="http://schemas.microsoft.com/office/drawing/2014/main" id="{19CF7C0C-4D88-4C1F-8B53-877001E47ACE}"/>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121920</xdr:rowOff>
    </xdr:from>
    <xdr:to>
      <xdr:col>24</xdr:col>
      <xdr:colOff>62865</xdr:colOff>
      <xdr:row>63</xdr:row>
      <xdr:rowOff>160020</xdr:rowOff>
    </xdr:to>
    <xdr:cxnSp macro="">
      <xdr:nvCxnSpPr>
        <xdr:cNvPr id="144" name="直線コネクタ 143">
          <a:extLst>
            <a:ext uri="{FF2B5EF4-FFF2-40B4-BE49-F238E27FC236}">
              <a16:creationId xmlns:a16="http://schemas.microsoft.com/office/drawing/2014/main" id="{56E50592-AA71-4C2B-A5FA-4CF4CE424989}"/>
            </a:ext>
          </a:extLst>
        </xdr:cNvPr>
        <xdr:cNvCxnSpPr/>
      </xdr:nvCxnSpPr>
      <xdr:spPr>
        <a:xfrm flipV="1">
          <a:off x="4634865" y="955167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163847</xdr:rowOff>
    </xdr:from>
    <xdr:ext cx="405111" cy="259045"/>
    <xdr:sp macro="" textlink="">
      <xdr:nvSpPr>
        <xdr:cNvPr id="145" name="【体育館・プール】&#10;有形固定資産減価償却率最小値テキスト">
          <a:extLst>
            <a:ext uri="{FF2B5EF4-FFF2-40B4-BE49-F238E27FC236}">
              <a16:creationId xmlns:a16="http://schemas.microsoft.com/office/drawing/2014/main" id="{2939C64B-DEBE-4D00-889A-8A4108116513}"/>
            </a:ext>
          </a:extLst>
        </xdr:cNvPr>
        <xdr:cNvSpPr txBox="1"/>
      </xdr:nvSpPr>
      <xdr:spPr>
        <a:xfrm>
          <a:off x="4673600" y="1096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160020</xdr:rowOff>
    </xdr:from>
    <xdr:to>
      <xdr:col>24</xdr:col>
      <xdr:colOff>152400</xdr:colOff>
      <xdr:row>63</xdr:row>
      <xdr:rowOff>160020</xdr:rowOff>
    </xdr:to>
    <xdr:cxnSp macro="">
      <xdr:nvCxnSpPr>
        <xdr:cNvPr id="146" name="直線コネクタ 145">
          <a:extLst>
            <a:ext uri="{FF2B5EF4-FFF2-40B4-BE49-F238E27FC236}">
              <a16:creationId xmlns:a16="http://schemas.microsoft.com/office/drawing/2014/main" id="{B8DB025D-083B-4A53-BDD6-13E474A6B090}"/>
            </a:ext>
          </a:extLst>
        </xdr:cNvPr>
        <xdr:cNvCxnSpPr/>
      </xdr:nvCxnSpPr>
      <xdr:spPr>
        <a:xfrm>
          <a:off x="4546600" y="1096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68597</xdr:rowOff>
    </xdr:from>
    <xdr:ext cx="405111" cy="259045"/>
    <xdr:sp macro="" textlink="">
      <xdr:nvSpPr>
        <xdr:cNvPr id="147" name="【体育館・プール】&#10;有形固定資産減価償却率最大値テキスト">
          <a:extLst>
            <a:ext uri="{FF2B5EF4-FFF2-40B4-BE49-F238E27FC236}">
              <a16:creationId xmlns:a16="http://schemas.microsoft.com/office/drawing/2014/main" id="{B7B0A6C6-E9C8-4F2F-A5D0-959969C370A5}"/>
            </a:ext>
          </a:extLst>
        </xdr:cNvPr>
        <xdr:cNvSpPr txBox="1"/>
      </xdr:nvSpPr>
      <xdr:spPr>
        <a:xfrm>
          <a:off x="4673600" y="932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121920</xdr:rowOff>
    </xdr:from>
    <xdr:to>
      <xdr:col>24</xdr:col>
      <xdr:colOff>152400</xdr:colOff>
      <xdr:row>55</xdr:row>
      <xdr:rowOff>121920</xdr:rowOff>
    </xdr:to>
    <xdr:cxnSp macro="">
      <xdr:nvCxnSpPr>
        <xdr:cNvPr id="148" name="直線コネクタ 147">
          <a:extLst>
            <a:ext uri="{FF2B5EF4-FFF2-40B4-BE49-F238E27FC236}">
              <a16:creationId xmlns:a16="http://schemas.microsoft.com/office/drawing/2014/main" id="{1EEF0391-12C6-4DF6-B617-0A35FD3503D2}"/>
            </a:ext>
          </a:extLst>
        </xdr:cNvPr>
        <xdr:cNvCxnSpPr/>
      </xdr:nvCxnSpPr>
      <xdr:spPr>
        <a:xfrm>
          <a:off x="4546600" y="955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81932</xdr:rowOff>
    </xdr:from>
    <xdr:ext cx="405111" cy="259045"/>
    <xdr:sp macro="" textlink="">
      <xdr:nvSpPr>
        <xdr:cNvPr id="149" name="【体育館・プール】&#10;有形固定資産減価償却率平均値テキスト">
          <a:extLst>
            <a:ext uri="{FF2B5EF4-FFF2-40B4-BE49-F238E27FC236}">
              <a16:creationId xmlns:a16="http://schemas.microsoft.com/office/drawing/2014/main" id="{BFFA6C8A-1213-4A5B-850F-4C0CF13BE09D}"/>
            </a:ext>
          </a:extLst>
        </xdr:cNvPr>
        <xdr:cNvSpPr txBox="1"/>
      </xdr:nvSpPr>
      <xdr:spPr>
        <a:xfrm>
          <a:off x="4673600" y="101974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103505</xdr:rowOff>
    </xdr:from>
    <xdr:to>
      <xdr:col>24</xdr:col>
      <xdr:colOff>114300</xdr:colOff>
      <xdr:row>60</xdr:row>
      <xdr:rowOff>33655</xdr:rowOff>
    </xdr:to>
    <xdr:sp macro="" textlink="">
      <xdr:nvSpPr>
        <xdr:cNvPr id="150" name="フローチャート: 判断 149">
          <a:extLst>
            <a:ext uri="{FF2B5EF4-FFF2-40B4-BE49-F238E27FC236}">
              <a16:creationId xmlns:a16="http://schemas.microsoft.com/office/drawing/2014/main" id="{2781DCCC-7A3F-4FD3-BCFC-0E2FD6FB5B48}"/>
            </a:ext>
          </a:extLst>
        </xdr:cNvPr>
        <xdr:cNvSpPr/>
      </xdr:nvSpPr>
      <xdr:spPr>
        <a:xfrm>
          <a:off x="45847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122555</xdr:rowOff>
    </xdr:from>
    <xdr:to>
      <xdr:col>20</xdr:col>
      <xdr:colOff>38100</xdr:colOff>
      <xdr:row>60</xdr:row>
      <xdr:rowOff>52705</xdr:rowOff>
    </xdr:to>
    <xdr:sp macro="" textlink="">
      <xdr:nvSpPr>
        <xdr:cNvPr id="151" name="フローチャート: 判断 150">
          <a:extLst>
            <a:ext uri="{FF2B5EF4-FFF2-40B4-BE49-F238E27FC236}">
              <a16:creationId xmlns:a16="http://schemas.microsoft.com/office/drawing/2014/main" id="{5B892DBF-9900-4A13-81FD-88DE0DABB345}"/>
            </a:ext>
          </a:extLst>
        </xdr:cNvPr>
        <xdr:cNvSpPr/>
      </xdr:nvSpPr>
      <xdr:spPr>
        <a:xfrm>
          <a:off x="3746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21590</xdr:rowOff>
    </xdr:from>
    <xdr:to>
      <xdr:col>15</xdr:col>
      <xdr:colOff>101600</xdr:colOff>
      <xdr:row>60</xdr:row>
      <xdr:rowOff>123190</xdr:rowOff>
    </xdr:to>
    <xdr:sp macro="" textlink="">
      <xdr:nvSpPr>
        <xdr:cNvPr id="152" name="フローチャート: 判断 151">
          <a:extLst>
            <a:ext uri="{FF2B5EF4-FFF2-40B4-BE49-F238E27FC236}">
              <a16:creationId xmlns:a16="http://schemas.microsoft.com/office/drawing/2014/main" id="{44634814-6487-4EB2-AA40-E749041631DE}"/>
            </a:ext>
          </a:extLst>
        </xdr:cNvPr>
        <xdr:cNvSpPr/>
      </xdr:nvSpPr>
      <xdr:spPr>
        <a:xfrm>
          <a:off x="2857500" y="1030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3" name="テキスト ボックス 152">
          <a:extLst>
            <a:ext uri="{FF2B5EF4-FFF2-40B4-BE49-F238E27FC236}">
              <a16:creationId xmlns:a16="http://schemas.microsoft.com/office/drawing/2014/main" id="{083D23C8-20AD-4906-AE80-256279DF6807}"/>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4" name="テキスト ボックス 153">
          <a:extLst>
            <a:ext uri="{FF2B5EF4-FFF2-40B4-BE49-F238E27FC236}">
              <a16:creationId xmlns:a16="http://schemas.microsoft.com/office/drawing/2014/main" id="{D81F6D5A-19E8-4C24-825C-B98F1226C0F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5" name="テキスト ボックス 154">
          <a:extLst>
            <a:ext uri="{FF2B5EF4-FFF2-40B4-BE49-F238E27FC236}">
              <a16:creationId xmlns:a16="http://schemas.microsoft.com/office/drawing/2014/main" id="{C3FBC237-D4B5-4AD7-837C-A784F4E811C5}"/>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6" name="テキスト ボックス 155">
          <a:extLst>
            <a:ext uri="{FF2B5EF4-FFF2-40B4-BE49-F238E27FC236}">
              <a16:creationId xmlns:a16="http://schemas.microsoft.com/office/drawing/2014/main" id="{225255AF-389F-46C3-83E0-7692B61A6343}"/>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7" name="テキスト ボックス 156">
          <a:extLst>
            <a:ext uri="{FF2B5EF4-FFF2-40B4-BE49-F238E27FC236}">
              <a16:creationId xmlns:a16="http://schemas.microsoft.com/office/drawing/2014/main" id="{8E7F14BF-1CA8-41B7-A0C2-A243041CC3A5}"/>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149225</xdr:rowOff>
    </xdr:from>
    <xdr:to>
      <xdr:col>24</xdr:col>
      <xdr:colOff>114300</xdr:colOff>
      <xdr:row>57</xdr:row>
      <xdr:rowOff>79375</xdr:rowOff>
    </xdr:to>
    <xdr:sp macro="" textlink="">
      <xdr:nvSpPr>
        <xdr:cNvPr id="158" name="楕円 157">
          <a:extLst>
            <a:ext uri="{FF2B5EF4-FFF2-40B4-BE49-F238E27FC236}">
              <a16:creationId xmlns:a16="http://schemas.microsoft.com/office/drawing/2014/main" id="{DAADBF31-669D-455E-8D9E-A273D68C7699}"/>
            </a:ext>
          </a:extLst>
        </xdr:cNvPr>
        <xdr:cNvSpPr/>
      </xdr:nvSpPr>
      <xdr:spPr>
        <a:xfrm>
          <a:off x="4584700" y="9750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652</xdr:rowOff>
    </xdr:from>
    <xdr:ext cx="405111" cy="259045"/>
    <xdr:sp macro="" textlink="">
      <xdr:nvSpPr>
        <xdr:cNvPr id="159" name="【体育館・プール】&#10;有形固定資産減価償却率該当値テキスト">
          <a:extLst>
            <a:ext uri="{FF2B5EF4-FFF2-40B4-BE49-F238E27FC236}">
              <a16:creationId xmlns:a16="http://schemas.microsoft.com/office/drawing/2014/main" id="{DF3B63B3-1229-4BF5-A346-3B7E69C039CB}"/>
            </a:ext>
          </a:extLst>
        </xdr:cNvPr>
        <xdr:cNvSpPr txBox="1"/>
      </xdr:nvSpPr>
      <xdr:spPr>
        <a:xfrm>
          <a:off x="4673600" y="960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6350</xdr:rowOff>
    </xdr:from>
    <xdr:to>
      <xdr:col>20</xdr:col>
      <xdr:colOff>38100</xdr:colOff>
      <xdr:row>57</xdr:row>
      <xdr:rowOff>107950</xdr:rowOff>
    </xdr:to>
    <xdr:sp macro="" textlink="">
      <xdr:nvSpPr>
        <xdr:cNvPr id="160" name="楕円 159">
          <a:extLst>
            <a:ext uri="{FF2B5EF4-FFF2-40B4-BE49-F238E27FC236}">
              <a16:creationId xmlns:a16="http://schemas.microsoft.com/office/drawing/2014/main" id="{78440F7E-3BA4-4A94-B0B6-BE93F6F97487}"/>
            </a:ext>
          </a:extLst>
        </xdr:cNvPr>
        <xdr:cNvSpPr/>
      </xdr:nvSpPr>
      <xdr:spPr>
        <a:xfrm>
          <a:off x="3746500" y="97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28575</xdr:rowOff>
    </xdr:from>
    <xdr:to>
      <xdr:col>24</xdr:col>
      <xdr:colOff>63500</xdr:colOff>
      <xdr:row>57</xdr:row>
      <xdr:rowOff>57150</xdr:rowOff>
    </xdr:to>
    <xdr:cxnSp macro="">
      <xdr:nvCxnSpPr>
        <xdr:cNvPr id="161" name="直線コネクタ 160">
          <a:extLst>
            <a:ext uri="{FF2B5EF4-FFF2-40B4-BE49-F238E27FC236}">
              <a16:creationId xmlns:a16="http://schemas.microsoft.com/office/drawing/2014/main" id="{78D0A4FC-FCDC-420B-8B15-980F336C956B}"/>
            </a:ext>
          </a:extLst>
        </xdr:cNvPr>
        <xdr:cNvCxnSpPr/>
      </xdr:nvCxnSpPr>
      <xdr:spPr>
        <a:xfrm flipV="1">
          <a:off x="3797300" y="980122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43832</xdr:rowOff>
    </xdr:from>
    <xdr:ext cx="405111" cy="259045"/>
    <xdr:sp macro="" textlink="">
      <xdr:nvSpPr>
        <xdr:cNvPr id="162" name="n_1aveValue【体育館・プール】&#10;有形固定資産減価償却率">
          <a:extLst>
            <a:ext uri="{FF2B5EF4-FFF2-40B4-BE49-F238E27FC236}">
              <a16:creationId xmlns:a16="http://schemas.microsoft.com/office/drawing/2014/main" id="{A48ECD18-F1DB-4A6E-9E61-995F5829D9F9}"/>
            </a:ext>
          </a:extLst>
        </xdr:cNvPr>
        <xdr:cNvSpPr txBox="1"/>
      </xdr:nvSpPr>
      <xdr:spPr>
        <a:xfrm>
          <a:off x="3582044" y="1033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139717</xdr:rowOff>
    </xdr:from>
    <xdr:ext cx="405111" cy="259045"/>
    <xdr:sp macro="" textlink="">
      <xdr:nvSpPr>
        <xdr:cNvPr id="163" name="n_2aveValue【体育館・プール】&#10;有形固定資産減価償却率">
          <a:extLst>
            <a:ext uri="{FF2B5EF4-FFF2-40B4-BE49-F238E27FC236}">
              <a16:creationId xmlns:a16="http://schemas.microsoft.com/office/drawing/2014/main" id="{542501AF-27F4-430E-8E79-943CC55FD066}"/>
            </a:ext>
          </a:extLst>
        </xdr:cNvPr>
        <xdr:cNvSpPr txBox="1"/>
      </xdr:nvSpPr>
      <xdr:spPr>
        <a:xfrm>
          <a:off x="2705744" y="1008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124477</xdr:rowOff>
    </xdr:from>
    <xdr:ext cx="405111" cy="259045"/>
    <xdr:sp macro="" textlink="">
      <xdr:nvSpPr>
        <xdr:cNvPr id="164" name="n_1mainValue【体育館・プール】&#10;有形固定資産減価償却率">
          <a:extLst>
            <a:ext uri="{FF2B5EF4-FFF2-40B4-BE49-F238E27FC236}">
              <a16:creationId xmlns:a16="http://schemas.microsoft.com/office/drawing/2014/main" id="{DCB79167-87D3-4511-A2E8-8BC93804B24B}"/>
            </a:ext>
          </a:extLst>
        </xdr:cNvPr>
        <xdr:cNvSpPr txBox="1"/>
      </xdr:nvSpPr>
      <xdr:spPr>
        <a:xfrm>
          <a:off x="3582044" y="955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5" name="正方形/長方形 164">
          <a:extLst>
            <a:ext uri="{FF2B5EF4-FFF2-40B4-BE49-F238E27FC236}">
              <a16:creationId xmlns:a16="http://schemas.microsoft.com/office/drawing/2014/main" id="{5C469C7D-B184-4470-B599-C96641D75E5E}"/>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6" name="正方形/長方形 165">
          <a:extLst>
            <a:ext uri="{FF2B5EF4-FFF2-40B4-BE49-F238E27FC236}">
              <a16:creationId xmlns:a16="http://schemas.microsoft.com/office/drawing/2014/main" id="{D0A6DE20-0F75-4385-A365-94816A5D4863}"/>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7" name="正方形/長方形 166">
          <a:extLst>
            <a:ext uri="{FF2B5EF4-FFF2-40B4-BE49-F238E27FC236}">
              <a16:creationId xmlns:a16="http://schemas.microsoft.com/office/drawing/2014/main" id="{9191B3A5-2C21-404C-8C1A-41A5F86B65E3}"/>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8" name="正方形/長方形 167">
          <a:extLst>
            <a:ext uri="{FF2B5EF4-FFF2-40B4-BE49-F238E27FC236}">
              <a16:creationId xmlns:a16="http://schemas.microsoft.com/office/drawing/2014/main" id="{4FF7E9F9-4E58-4418-BF2F-59104FBD1F25}"/>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9" name="正方形/長方形 168">
          <a:extLst>
            <a:ext uri="{FF2B5EF4-FFF2-40B4-BE49-F238E27FC236}">
              <a16:creationId xmlns:a16="http://schemas.microsoft.com/office/drawing/2014/main" id="{2664F5DD-FB12-485F-BA15-BB7F2BA4671A}"/>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0" name="正方形/長方形 169">
          <a:extLst>
            <a:ext uri="{FF2B5EF4-FFF2-40B4-BE49-F238E27FC236}">
              <a16:creationId xmlns:a16="http://schemas.microsoft.com/office/drawing/2014/main" id="{0A27038C-702F-41CC-8060-0F962987E583}"/>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1" name="正方形/長方形 170">
          <a:extLst>
            <a:ext uri="{FF2B5EF4-FFF2-40B4-BE49-F238E27FC236}">
              <a16:creationId xmlns:a16="http://schemas.microsoft.com/office/drawing/2014/main" id="{82EB0589-CF16-4240-AC44-7C62FF875939}"/>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2" name="正方形/長方形 171">
          <a:extLst>
            <a:ext uri="{FF2B5EF4-FFF2-40B4-BE49-F238E27FC236}">
              <a16:creationId xmlns:a16="http://schemas.microsoft.com/office/drawing/2014/main" id="{088CB89A-100F-4297-9C92-F34DE568BCCB}"/>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3" name="テキスト ボックス 172">
          <a:extLst>
            <a:ext uri="{FF2B5EF4-FFF2-40B4-BE49-F238E27FC236}">
              <a16:creationId xmlns:a16="http://schemas.microsoft.com/office/drawing/2014/main" id="{146C72DF-701E-48A6-ACA1-1C7BD917060B}"/>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4" name="直線コネクタ 173">
          <a:extLst>
            <a:ext uri="{FF2B5EF4-FFF2-40B4-BE49-F238E27FC236}">
              <a16:creationId xmlns:a16="http://schemas.microsoft.com/office/drawing/2014/main" id="{9AD10B89-0542-4CCB-A151-B19B2C0788BB}"/>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5" name="直線コネクタ 174">
          <a:extLst>
            <a:ext uri="{FF2B5EF4-FFF2-40B4-BE49-F238E27FC236}">
              <a16:creationId xmlns:a16="http://schemas.microsoft.com/office/drawing/2014/main" id="{11EE9914-3C95-47B8-A646-2EE320D27B6F}"/>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76" name="テキスト ボックス 175">
          <a:extLst>
            <a:ext uri="{FF2B5EF4-FFF2-40B4-BE49-F238E27FC236}">
              <a16:creationId xmlns:a16="http://schemas.microsoft.com/office/drawing/2014/main" id="{CDD4B173-FD60-4185-A030-6A93C9CA41DE}"/>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7" name="直線コネクタ 176">
          <a:extLst>
            <a:ext uri="{FF2B5EF4-FFF2-40B4-BE49-F238E27FC236}">
              <a16:creationId xmlns:a16="http://schemas.microsoft.com/office/drawing/2014/main" id="{C5E4B4CF-3361-4B07-B45E-80776FFF9E6F}"/>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78" name="テキスト ボックス 177">
          <a:extLst>
            <a:ext uri="{FF2B5EF4-FFF2-40B4-BE49-F238E27FC236}">
              <a16:creationId xmlns:a16="http://schemas.microsoft.com/office/drawing/2014/main" id="{6A1B0869-6736-4EC2-A8D1-6A6B4B5E5AC7}"/>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79" name="直線コネクタ 178">
          <a:extLst>
            <a:ext uri="{FF2B5EF4-FFF2-40B4-BE49-F238E27FC236}">
              <a16:creationId xmlns:a16="http://schemas.microsoft.com/office/drawing/2014/main" id="{D8C175E7-FE1E-4EBE-94AB-1A7A954975FC}"/>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80" name="テキスト ボックス 179">
          <a:extLst>
            <a:ext uri="{FF2B5EF4-FFF2-40B4-BE49-F238E27FC236}">
              <a16:creationId xmlns:a16="http://schemas.microsoft.com/office/drawing/2014/main" id="{A1B8070F-6EC1-4393-B720-B4DA5B8D5EA2}"/>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1" name="直線コネクタ 180">
          <a:extLst>
            <a:ext uri="{FF2B5EF4-FFF2-40B4-BE49-F238E27FC236}">
              <a16:creationId xmlns:a16="http://schemas.microsoft.com/office/drawing/2014/main" id="{8526B0DF-A6D2-4893-8623-8D6F392B41D1}"/>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82" name="テキスト ボックス 181">
          <a:extLst>
            <a:ext uri="{FF2B5EF4-FFF2-40B4-BE49-F238E27FC236}">
              <a16:creationId xmlns:a16="http://schemas.microsoft.com/office/drawing/2014/main" id="{E56348A3-1723-4C25-9273-3AFDD593503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3" name="直線コネクタ 182">
          <a:extLst>
            <a:ext uri="{FF2B5EF4-FFF2-40B4-BE49-F238E27FC236}">
              <a16:creationId xmlns:a16="http://schemas.microsoft.com/office/drawing/2014/main" id="{E24FB058-B1CD-4277-BEBB-C4DD12EA69BB}"/>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84" name="テキスト ボックス 183">
          <a:extLst>
            <a:ext uri="{FF2B5EF4-FFF2-40B4-BE49-F238E27FC236}">
              <a16:creationId xmlns:a16="http://schemas.microsoft.com/office/drawing/2014/main" id="{EE8027D7-ED0E-4206-BC22-9F8FA4BF4DB2}"/>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5" name="直線コネクタ 184">
          <a:extLst>
            <a:ext uri="{FF2B5EF4-FFF2-40B4-BE49-F238E27FC236}">
              <a16:creationId xmlns:a16="http://schemas.microsoft.com/office/drawing/2014/main" id="{3C0FF832-4B94-427C-8F71-3D717780278D}"/>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86" name="テキスト ボックス 185">
          <a:extLst>
            <a:ext uri="{FF2B5EF4-FFF2-40B4-BE49-F238E27FC236}">
              <a16:creationId xmlns:a16="http://schemas.microsoft.com/office/drawing/2014/main" id="{DF950752-51EE-42A0-906B-398D2722373D}"/>
            </a:ext>
          </a:extLst>
        </xdr:cNvPr>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7" name="【体育館・プール】&#10;一人当たり面積グラフ枠">
          <a:extLst>
            <a:ext uri="{FF2B5EF4-FFF2-40B4-BE49-F238E27FC236}">
              <a16:creationId xmlns:a16="http://schemas.microsoft.com/office/drawing/2014/main" id="{7CF7D88E-86BF-4ED8-B9B1-28EFCAE60E16}"/>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122301</xdr:rowOff>
    </xdr:from>
    <xdr:to>
      <xdr:col>54</xdr:col>
      <xdr:colOff>189865</xdr:colOff>
      <xdr:row>64</xdr:row>
      <xdr:rowOff>65151</xdr:rowOff>
    </xdr:to>
    <xdr:cxnSp macro="">
      <xdr:nvCxnSpPr>
        <xdr:cNvPr id="188" name="直線コネクタ 187">
          <a:extLst>
            <a:ext uri="{FF2B5EF4-FFF2-40B4-BE49-F238E27FC236}">
              <a16:creationId xmlns:a16="http://schemas.microsoft.com/office/drawing/2014/main" id="{C1563F61-5211-4825-9A63-BD5D6BF4E79A}"/>
            </a:ext>
          </a:extLst>
        </xdr:cNvPr>
        <xdr:cNvCxnSpPr/>
      </xdr:nvCxnSpPr>
      <xdr:spPr>
        <a:xfrm flipV="1">
          <a:off x="10476865" y="9552051"/>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68978</xdr:rowOff>
    </xdr:from>
    <xdr:ext cx="469744" cy="259045"/>
    <xdr:sp macro="" textlink="">
      <xdr:nvSpPr>
        <xdr:cNvPr id="189" name="【体育館・プール】&#10;一人当たり面積最小値テキスト">
          <a:extLst>
            <a:ext uri="{FF2B5EF4-FFF2-40B4-BE49-F238E27FC236}">
              <a16:creationId xmlns:a16="http://schemas.microsoft.com/office/drawing/2014/main" id="{9B94D997-4A15-4D37-8B24-AEE0EDCC2EE1}"/>
            </a:ext>
          </a:extLst>
        </xdr:cNvPr>
        <xdr:cNvSpPr txBox="1"/>
      </xdr:nvSpPr>
      <xdr:spPr>
        <a:xfrm>
          <a:off x="10515600" y="11041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65151</xdr:rowOff>
    </xdr:from>
    <xdr:to>
      <xdr:col>55</xdr:col>
      <xdr:colOff>88900</xdr:colOff>
      <xdr:row>64</xdr:row>
      <xdr:rowOff>65151</xdr:rowOff>
    </xdr:to>
    <xdr:cxnSp macro="">
      <xdr:nvCxnSpPr>
        <xdr:cNvPr id="190" name="直線コネクタ 189">
          <a:extLst>
            <a:ext uri="{FF2B5EF4-FFF2-40B4-BE49-F238E27FC236}">
              <a16:creationId xmlns:a16="http://schemas.microsoft.com/office/drawing/2014/main" id="{EB4A5D64-A36A-4D79-B2E4-A61E3F86F0E4}"/>
            </a:ext>
          </a:extLst>
        </xdr:cNvPr>
        <xdr:cNvCxnSpPr/>
      </xdr:nvCxnSpPr>
      <xdr:spPr>
        <a:xfrm>
          <a:off x="10388600" y="11037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68978</xdr:rowOff>
    </xdr:from>
    <xdr:ext cx="469744" cy="259045"/>
    <xdr:sp macro="" textlink="">
      <xdr:nvSpPr>
        <xdr:cNvPr id="191" name="【体育館・プール】&#10;一人当たり面積最大値テキスト">
          <a:extLst>
            <a:ext uri="{FF2B5EF4-FFF2-40B4-BE49-F238E27FC236}">
              <a16:creationId xmlns:a16="http://schemas.microsoft.com/office/drawing/2014/main" id="{71530577-C582-4F8B-BDF1-A98D41493D2B}"/>
            </a:ext>
          </a:extLst>
        </xdr:cNvPr>
        <xdr:cNvSpPr txBox="1"/>
      </xdr:nvSpPr>
      <xdr:spPr>
        <a:xfrm>
          <a:off x="10515600" y="9327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122301</xdr:rowOff>
    </xdr:from>
    <xdr:to>
      <xdr:col>55</xdr:col>
      <xdr:colOff>88900</xdr:colOff>
      <xdr:row>55</xdr:row>
      <xdr:rowOff>122301</xdr:rowOff>
    </xdr:to>
    <xdr:cxnSp macro="">
      <xdr:nvCxnSpPr>
        <xdr:cNvPr id="192" name="直線コネクタ 191">
          <a:extLst>
            <a:ext uri="{FF2B5EF4-FFF2-40B4-BE49-F238E27FC236}">
              <a16:creationId xmlns:a16="http://schemas.microsoft.com/office/drawing/2014/main" id="{D9A73202-60D1-47FC-9AB6-E8E09BB49FFD}"/>
            </a:ext>
          </a:extLst>
        </xdr:cNvPr>
        <xdr:cNvCxnSpPr/>
      </xdr:nvCxnSpPr>
      <xdr:spPr>
        <a:xfrm>
          <a:off x="10388600" y="9552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128668</xdr:rowOff>
    </xdr:from>
    <xdr:ext cx="469744" cy="259045"/>
    <xdr:sp macro="" textlink="">
      <xdr:nvSpPr>
        <xdr:cNvPr id="193" name="【体育館・プール】&#10;一人当たり面積平均値テキスト">
          <a:extLst>
            <a:ext uri="{FF2B5EF4-FFF2-40B4-BE49-F238E27FC236}">
              <a16:creationId xmlns:a16="http://schemas.microsoft.com/office/drawing/2014/main" id="{06158A30-B858-46D9-A966-C3E5DD9FF2AC}"/>
            </a:ext>
          </a:extLst>
        </xdr:cNvPr>
        <xdr:cNvSpPr txBox="1"/>
      </xdr:nvSpPr>
      <xdr:spPr>
        <a:xfrm>
          <a:off x="10515600" y="107585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105791</xdr:rowOff>
    </xdr:from>
    <xdr:to>
      <xdr:col>55</xdr:col>
      <xdr:colOff>50800</xdr:colOff>
      <xdr:row>64</xdr:row>
      <xdr:rowOff>35941</xdr:rowOff>
    </xdr:to>
    <xdr:sp macro="" textlink="">
      <xdr:nvSpPr>
        <xdr:cNvPr id="194" name="フローチャート: 判断 193">
          <a:extLst>
            <a:ext uri="{FF2B5EF4-FFF2-40B4-BE49-F238E27FC236}">
              <a16:creationId xmlns:a16="http://schemas.microsoft.com/office/drawing/2014/main" id="{8B32719F-97F9-4604-B510-73E774D0BE61}"/>
            </a:ext>
          </a:extLst>
        </xdr:cNvPr>
        <xdr:cNvSpPr/>
      </xdr:nvSpPr>
      <xdr:spPr>
        <a:xfrm>
          <a:off x="10426700" y="10907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134747</xdr:rowOff>
    </xdr:from>
    <xdr:to>
      <xdr:col>50</xdr:col>
      <xdr:colOff>165100</xdr:colOff>
      <xdr:row>64</xdr:row>
      <xdr:rowOff>64897</xdr:rowOff>
    </xdr:to>
    <xdr:sp macro="" textlink="">
      <xdr:nvSpPr>
        <xdr:cNvPr id="195" name="フローチャート: 判断 194">
          <a:extLst>
            <a:ext uri="{FF2B5EF4-FFF2-40B4-BE49-F238E27FC236}">
              <a16:creationId xmlns:a16="http://schemas.microsoft.com/office/drawing/2014/main" id="{D6EF80A9-117E-4F8B-AA31-B867E3EA3BA0}"/>
            </a:ext>
          </a:extLst>
        </xdr:cNvPr>
        <xdr:cNvSpPr/>
      </xdr:nvSpPr>
      <xdr:spPr>
        <a:xfrm>
          <a:off x="9588500" y="10936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146939</xdr:rowOff>
    </xdr:from>
    <xdr:to>
      <xdr:col>46</xdr:col>
      <xdr:colOff>38100</xdr:colOff>
      <xdr:row>64</xdr:row>
      <xdr:rowOff>77089</xdr:rowOff>
    </xdr:to>
    <xdr:sp macro="" textlink="">
      <xdr:nvSpPr>
        <xdr:cNvPr id="196" name="フローチャート: 判断 195">
          <a:extLst>
            <a:ext uri="{FF2B5EF4-FFF2-40B4-BE49-F238E27FC236}">
              <a16:creationId xmlns:a16="http://schemas.microsoft.com/office/drawing/2014/main" id="{0EC5505B-4CCC-4300-B22E-774A8DD0C4E4}"/>
            </a:ext>
          </a:extLst>
        </xdr:cNvPr>
        <xdr:cNvSpPr/>
      </xdr:nvSpPr>
      <xdr:spPr>
        <a:xfrm>
          <a:off x="8699500" y="10948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7" name="テキスト ボックス 196">
          <a:extLst>
            <a:ext uri="{FF2B5EF4-FFF2-40B4-BE49-F238E27FC236}">
              <a16:creationId xmlns:a16="http://schemas.microsoft.com/office/drawing/2014/main" id="{222106B8-7DCB-4C76-BD1F-A02CBDC49AE1}"/>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8" name="テキスト ボックス 197">
          <a:extLst>
            <a:ext uri="{FF2B5EF4-FFF2-40B4-BE49-F238E27FC236}">
              <a16:creationId xmlns:a16="http://schemas.microsoft.com/office/drawing/2014/main" id="{AC079760-6B6B-4BBD-8F56-7AF8D42F68EC}"/>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9" name="テキスト ボックス 198">
          <a:extLst>
            <a:ext uri="{FF2B5EF4-FFF2-40B4-BE49-F238E27FC236}">
              <a16:creationId xmlns:a16="http://schemas.microsoft.com/office/drawing/2014/main" id="{3B7395F9-12FA-4E5E-8E92-6B489A69B7A2}"/>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0" name="テキスト ボックス 199">
          <a:extLst>
            <a:ext uri="{FF2B5EF4-FFF2-40B4-BE49-F238E27FC236}">
              <a16:creationId xmlns:a16="http://schemas.microsoft.com/office/drawing/2014/main" id="{EF492893-C231-459C-948B-32109F0D43B5}"/>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1" name="テキスト ボックス 200">
          <a:extLst>
            <a:ext uri="{FF2B5EF4-FFF2-40B4-BE49-F238E27FC236}">
              <a16:creationId xmlns:a16="http://schemas.microsoft.com/office/drawing/2014/main" id="{955F62BC-B0B2-46EF-B8DC-7CF777E6D5B7}"/>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121031</xdr:rowOff>
    </xdr:from>
    <xdr:to>
      <xdr:col>55</xdr:col>
      <xdr:colOff>50800</xdr:colOff>
      <xdr:row>64</xdr:row>
      <xdr:rowOff>51181</xdr:rowOff>
    </xdr:to>
    <xdr:sp macro="" textlink="">
      <xdr:nvSpPr>
        <xdr:cNvPr id="202" name="楕円 201">
          <a:extLst>
            <a:ext uri="{FF2B5EF4-FFF2-40B4-BE49-F238E27FC236}">
              <a16:creationId xmlns:a16="http://schemas.microsoft.com/office/drawing/2014/main" id="{26D7A398-3E61-4BE1-9BBC-17F918589BC7}"/>
            </a:ext>
          </a:extLst>
        </xdr:cNvPr>
        <xdr:cNvSpPr/>
      </xdr:nvSpPr>
      <xdr:spPr>
        <a:xfrm>
          <a:off x="10426700" y="10922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84218</xdr:rowOff>
    </xdr:from>
    <xdr:ext cx="469744" cy="259045"/>
    <xdr:sp macro="" textlink="">
      <xdr:nvSpPr>
        <xdr:cNvPr id="203" name="【体育館・プール】&#10;一人当たり面積該当値テキスト">
          <a:extLst>
            <a:ext uri="{FF2B5EF4-FFF2-40B4-BE49-F238E27FC236}">
              <a16:creationId xmlns:a16="http://schemas.microsoft.com/office/drawing/2014/main" id="{0D0DCF3B-9B0C-4A39-9E2D-3738175D46D1}"/>
            </a:ext>
          </a:extLst>
        </xdr:cNvPr>
        <xdr:cNvSpPr txBox="1"/>
      </xdr:nvSpPr>
      <xdr:spPr>
        <a:xfrm>
          <a:off x="10515600" y="10885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122174</xdr:rowOff>
    </xdr:from>
    <xdr:to>
      <xdr:col>50</xdr:col>
      <xdr:colOff>165100</xdr:colOff>
      <xdr:row>64</xdr:row>
      <xdr:rowOff>52324</xdr:rowOff>
    </xdr:to>
    <xdr:sp macro="" textlink="">
      <xdr:nvSpPr>
        <xdr:cNvPr id="204" name="楕円 203">
          <a:extLst>
            <a:ext uri="{FF2B5EF4-FFF2-40B4-BE49-F238E27FC236}">
              <a16:creationId xmlns:a16="http://schemas.microsoft.com/office/drawing/2014/main" id="{8C08C4E2-76DB-4DDE-B6DD-75C682437AE1}"/>
            </a:ext>
          </a:extLst>
        </xdr:cNvPr>
        <xdr:cNvSpPr/>
      </xdr:nvSpPr>
      <xdr:spPr>
        <a:xfrm>
          <a:off x="9588500" y="10923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381</xdr:rowOff>
    </xdr:from>
    <xdr:to>
      <xdr:col>55</xdr:col>
      <xdr:colOff>0</xdr:colOff>
      <xdr:row>64</xdr:row>
      <xdr:rowOff>1524</xdr:rowOff>
    </xdr:to>
    <xdr:cxnSp macro="">
      <xdr:nvCxnSpPr>
        <xdr:cNvPr id="205" name="直線コネクタ 204">
          <a:extLst>
            <a:ext uri="{FF2B5EF4-FFF2-40B4-BE49-F238E27FC236}">
              <a16:creationId xmlns:a16="http://schemas.microsoft.com/office/drawing/2014/main" id="{69E656AA-7308-4F17-95AA-243CAFEECF24}"/>
            </a:ext>
          </a:extLst>
        </xdr:cNvPr>
        <xdr:cNvCxnSpPr/>
      </xdr:nvCxnSpPr>
      <xdr:spPr>
        <a:xfrm flipV="1">
          <a:off x="9639300" y="10973181"/>
          <a:ext cx="8382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64</xdr:row>
      <xdr:rowOff>56024</xdr:rowOff>
    </xdr:from>
    <xdr:ext cx="469744" cy="259045"/>
    <xdr:sp macro="" textlink="">
      <xdr:nvSpPr>
        <xdr:cNvPr id="206" name="n_1aveValue【体育館・プール】&#10;一人当たり面積">
          <a:extLst>
            <a:ext uri="{FF2B5EF4-FFF2-40B4-BE49-F238E27FC236}">
              <a16:creationId xmlns:a16="http://schemas.microsoft.com/office/drawing/2014/main" id="{625C8E98-40AB-405C-B321-4541012112A7}"/>
            </a:ext>
          </a:extLst>
        </xdr:cNvPr>
        <xdr:cNvSpPr txBox="1"/>
      </xdr:nvSpPr>
      <xdr:spPr>
        <a:xfrm>
          <a:off x="9391727" y="11028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93616</xdr:rowOff>
    </xdr:from>
    <xdr:ext cx="469744" cy="259045"/>
    <xdr:sp macro="" textlink="">
      <xdr:nvSpPr>
        <xdr:cNvPr id="207" name="n_2aveValue【体育館・プール】&#10;一人当たり面積">
          <a:extLst>
            <a:ext uri="{FF2B5EF4-FFF2-40B4-BE49-F238E27FC236}">
              <a16:creationId xmlns:a16="http://schemas.microsoft.com/office/drawing/2014/main" id="{2F4FADD9-ADE9-48DE-BB2F-43F8DE823D0F}"/>
            </a:ext>
          </a:extLst>
        </xdr:cNvPr>
        <xdr:cNvSpPr txBox="1"/>
      </xdr:nvSpPr>
      <xdr:spPr>
        <a:xfrm>
          <a:off x="8515427" y="10723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68851</xdr:rowOff>
    </xdr:from>
    <xdr:ext cx="469744" cy="259045"/>
    <xdr:sp macro="" textlink="">
      <xdr:nvSpPr>
        <xdr:cNvPr id="208" name="n_1mainValue【体育館・プール】&#10;一人当たり面積">
          <a:extLst>
            <a:ext uri="{FF2B5EF4-FFF2-40B4-BE49-F238E27FC236}">
              <a16:creationId xmlns:a16="http://schemas.microsoft.com/office/drawing/2014/main" id="{84654376-C055-4EE0-8388-872C644B11C4}"/>
            </a:ext>
          </a:extLst>
        </xdr:cNvPr>
        <xdr:cNvSpPr txBox="1"/>
      </xdr:nvSpPr>
      <xdr:spPr>
        <a:xfrm>
          <a:off x="9391727" y="10698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9" name="正方形/長方形 208">
          <a:extLst>
            <a:ext uri="{FF2B5EF4-FFF2-40B4-BE49-F238E27FC236}">
              <a16:creationId xmlns:a16="http://schemas.microsoft.com/office/drawing/2014/main" id="{F77DDC22-ED51-4631-BA4F-2986858AB93A}"/>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0" name="正方形/長方形 209">
          <a:extLst>
            <a:ext uri="{FF2B5EF4-FFF2-40B4-BE49-F238E27FC236}">
              <a16:creationId xmlns:a16="http://schemas.microsoft.com/office/drawing/2014/main" id="{ED36F493-0395-46DA-9F8A-B7D987AC04A6}"/>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1" name="正方形/長方形 210">
          <a:extLst>
            <a:ext uri="{FF2B5EF4-FFF2-40B4-BE49-F238E27FC236}">
              <a16:creationId xmlns:a16="http://schemas.microsoft.com/office/drawing/2014/main" id="{6ED53D8A-C7CC-4620-833A-0149B998C71C}"/>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2" name="正方形/長方形 211">
          <a:extLst>
            <a:ext uri="{FF2B5EF4-FFF2-40B4-BE49-F238E27FC236}">
              <a16:creationId xmlns:a16="http://schemas.microsoft.com/office/drawing/2014/main" id="{CBB85D6C-A8F6-4E3B-9404-61AA0F6FE043}"/>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3" name="正方形/長方形 212">
          <a:extLst>
            <a:ext uri="{FF2B5EF4-FFF2-40B4-BE49-F238E27FC236}">
              <a16:creationId xmlns:a16="http://schemas.microsoft.com/office/drawing/2014/main" id="{CE572CA9-DF4D-46F5-9E68-80FA8227537C}"/>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4" name="正方形/長方形 213">
          <a:extLst>
            <a:ext uri="{FF2B5EF4-FFF2-40B4-BE49-F238E27FC236}">
              <a16:creationId xmlns:a16="http://schemas.microsoft.com/office/drawing/2014/main" id="{BE80D0DF-87E4-4DAC-8FF7-D120C77755E3}"/>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5" name="正方形/長方形 214">
          <a:extLst>
            <a:ext uri="{FF2B5EF4-FFF2-40B4-BE49-F238E27FC236}">
              <a16:creationId xmlns:a16="http://schemas.microsoft.com/office/drawing/2014/main" id="{3248FB42-6747-4E6A-93E9-2D8B6F980E84}"/>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6" name="正方形/長方形 215">
          <a:extLst>
            <a:ext uri="{FF2B5EF4-FFF2-40B4-BE49-F238E27FC236}">
              <a16:creationId xmlns:a16="http://schemas.microsoft.com/office/drawing/2014/main" id="{E550DD3B-E69D-4F54-AAEE-F885C50C2A67}"/>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7" name="テキスト ボックス 216">
          <a:extLst>
            <a:ext uri="{FF2B5EF4-FFF2-40B4-BE49-F238E27FC236}">
              <a16:creationId xmlns:a16="http://schemas.microsoft.com/office/drawing/2014/main" id="{0DB5A01F-9A69-44B9-976B-02F44AE3E3E3}"/>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8" name="直線コネクタ 217">
          <a:extLst>
            <a:ext uri="{FF2B5EF4-FFF2-40B4-BE49-F238E27FC236}">
              <a16:creationId xmlns:a16="http://schemas.microsoft.com/office/drawing/2014/main" id="{E2B979D5-6C50-4C46-806A-F63B24303998}"/>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19" name="テキスト ボックス 218">
          <a:extLst>
            <a:ext uri="{FF2B5EF4-FFF2-40B4-BE49-F238E27FC236}">
              <a16:creationId xmlns:a16="http://schemas.microsoft.com/office/drawing/2014/main" id="{ADE2C803-C0E6-4A39-BAB0-2B23B75B8794}"/>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0" name="直線コネクタ 219">
          <a:extLst>
            <a:ext uri="{FF2B5EF4-FFF2-40B4-BE49-F238E27FC236}">
              <a16:creationId xmlns:a16="http://schemas.microsoft.com/office/drawing/2014/main" id="{F214AC0A-BF06-4724-B7B1-E55407EE2DE1}"/>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1" name="テキスト ボックス 220">
          <a:extLst>
            <a:ext uri="{FF2B5EF4-FFF2-40B4-BE49-F238E27FC236}">
              <a16:creationId xmlns:a16="http://schemas.microsoft.com/office/drawing/2014/main" id="{4597D6A4-5720-4E60-A548-7845046BD0F7}"/>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2" name="直線コネクタ 221">
          <a:extLst>
            <a:ext uri="{FF2B5EF4-FFF2-40B4-BE49-F238E27FC236}">
              <a16:creationId xmlns:a16="http://schemas.microsoft.com/office/drawing/2014/main" id="{0B18E65E-50EC-463C-BEBA-0D8024C64E69}"/>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3" name="テキスト ボックス 222">
          <a:extLst>
            <a:ext uri="{FF2B5EF4-FFF2-40B4-BE49-F238E27FC236}">
              <a16:creationId xmlns:a16="http://schemas.microsoft.com/office/drawing/2014/main" id="{867B5AB8-2943-4A3F-A906-B03C2B392D56}"/>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4" name="直線コネクタ 223">
          <a:extLst>
            <a:ext uri="{FF2B5EF4-FFF2-40B4-BE49-F238E27FC236}">
              <a16:creationId xmlns:a16="http://schemas.microsoft.com/office/drawing/2014/main" id="{2C360CD3-71F0-4D38-B37B-D17399C8DFF9}"/>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5" name="テキスト ボックス 224">
          <a:extLst>
            <a:ext uri="{FF2B5EF4-FFF2-40B4-BE49-F238E27FC236}">
              <a16:creationId xmlns:a16="http://schemas.microsoft.com/office/drawing/2014/main" id="{1A3D4F3E-FA6D-4B68-809A-8663CE3CD162}"/>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6" name="直線コネクタ 225">
          <a:extLst>
            <a:ext uri="{FF2B5EF4-FFF2-40B4-BE49-F238E27FC236}">
              <a16:creationId xmlns:a16="http://schemas.microsoft.com/office/drawing/2014/main" id="{A6E9FAF6-5AAB-4182-9845-ED248ED6C389}"/>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27" name="テキスト ボックス 226">
          <a:extLst>
            <a:ext uri="{FF2B5EF4-FFF2-40B4-BE49-F238E27FC236}">
              <a16:creationId xmlns:a16="http://schemas.microsoft.com/office/drawing/2014/main" id="{539CC55A-BB0F-440C-88DD-205115CF773B}"/>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28" name="直線コネクタ 227">
          <a:extLst>
            <a:ext uri="{FF2B5EF4-FFF2-40B4-BE49-F238E27FC236}">
              <a16:creationId xmlns:a16="http://schemas.microsoft.com/office/drawing/2014/main" id="{AA9C9601-5B10-4AA7-BB70-4140A09C3484}"/>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29" name="テキスト ボックス 228">
          <a:extLst>
            <a:ext uri="{FF2B5EF4-FFF2-40B4-BE49-F238E27FC236}">
              <a16:creationId xmlns:a16="http://schemas.microsoft.com/office/drawing/2014/main" id="{34FEF9D2-FAC6-4417-9A93-CE8CF5A4395C}"/>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0" name="直線コネクタ 229">
          <a:extLst>
            <a:ext uri="{FF2B5EF4-FFF2-40B4-BE49-F238E27FC236}">
              <a16:creationId xmlns:a16="http://schemas.microsoft.com/office/drawing/2014/main" id="{D869D028-58E5-45DA-B172-C06A1113A3D5}"/>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1" name="テキスト ボックス 230">
          <a:extLst>
            <a:ext uri="{FF2B5EF4-FFF2-40B4-BE49-F238E27FC236}">
              <a16:creationId xmlns:a16="http://schemas.microsoft.com/office/drawing/2014/main" id="{50FC9F47-7477-4449-AB43-D30636714EFB}"/>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2" name="【福祉施設】&#10;有形固定資産減価償却率グラフ枠">
          <a:extLst>
            <a:ext uri="{FF2B5EF4-FFF2-40B4-BE49-F238E27FC236}">
              <a16:creationId xmlns:a16="http://schemas.microsoft.com/office/drawing/2014/main" id="{33A10207-66A1-4E65-8608-5682C339B0DC}"/>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5714</xdr:rowOff>
    </xdr:from>
    <xdr:to>
      <xdr:col>24</xdr:col>
      <xdr:colOff>62865</xdr:colOff>
      <xdr:row>86</xdr:row>
      <xdr:rowOff>148589</xdr:rowOff>
    </xdr:to>
    <xdr:cxnSp macro="">
      <xdr:nvCxnSpPr>
        <xdr:cNvPr id="233" name="直線コネクタ 232">
          <a:extLst>
            <a:ext uri="{FF2B5EF4-FFF2-40B4-BE49-F238E27FC236}">
              <a16:creationId xmlns:a16="http://schemas.microsoft.com/office/drawing/2014/main" id="{88C09CA8-A33E-4360-9D8D-017F1BD5FA1F}"/>
            </a:ext>
          </a:extLst>
        </xdr:cNvPr>
        <xdr:cNvCxnSpPr/>
      </xdr:nvCxnSpPr>
      <xdr:spPr>
        <a:xfrm flipV="1">
          <a:off x="4634865" y="13378814"/>
          <a:ext cx="0" cy="1514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152416</xdr:rowOff>
    </xdr:from>
    <xdr:ext cx="405111" cy="259045"/>
    <xdr:sp macro="" textlink="">
      <xdr:nvSpPr>
        <xdr:cNvPr id="234" name="【福祉施設】&#10;有形固定資産減価償却率最小値テキスト">
          <a:extLst>
            <a:ext uri="{FF2B5EF4-FFF2-40B4-BE49-F238E27FC236}">
              <a16:creationId xmlns:a16="http://schemas.microsoft.com/office/drawing/2014/main" id="{D8C1C48F-511F-415F-88E1-29E309008193}"/>
            </a:ext>
          </a:extLst>
        </xdr:cNvPr>
        <xdr:cNvSpPr txBox="1"/>
      </xdr:nvSpPr>
      <xdr:spPr>
        <a:xfrm>
          <a:off x="4673600" y="1489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148589</xdr:rowOff>
    </xdr:from>
    <xdr:to>
      <xdr:col>24</xdr:col>
      <xdr:colOff>152400</xdr:colOff>
      <xdr:row>86</xdr:row>
      <xdr:rowOff>148589</xdr:rowOff>
    </xdr:to>
    <xdr:cxnSp macro="">
      <xdr:nvCxnSpPr>
        <xdr:cNvPr id="235" name="直線コネクタ 234">
          <a:extLst>
            <a:ext uri="{FF2B5EF4-FFF2-40B4-BE49-F238E27FC236}">
              <a16:creationId xmlns:a16="http://schemas.microsoft.com/office/drawing/2014/main" id="{66795C80-5272-410A-BAF7-2209BBE93B9B}"/>
            </a:ext>
          </a:extLst>
        </xdr:cNvPr>
        <xdr:cNvCxnSpPr/>
      </xdr:nvCxnSpPr>
      <xdr:spPr>
        <a:xfrm>
          <a:off x="4546600" y="14893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123841</xdr:rowOff>
    </xdr:from>
    <xdr:ext cx="405111" cy="259045"/>
    <xdr:sp macro="" textlink="">
      <xdr:nvSpPr>
        <xdr:cNvPr id="236" name="【福祉施設】&#10;有形固定資産減価償却率最大値テキスト">
          <a:extLst>
            <a:ext uri="{FF2B5EF4-FFF2-40B4-BE49-F238E27FC236}">
              <a16:creationId xmlns:a16="http://schemas.microsoft.com/office/drawing/2014/main" id="{15449A22-B7C7-43F8-A42C-E0508514F62A}"/>
            </a:ext>
          </a:extLst>
        </xdr:cNvPr>
        <xdr:cNvSpPr txBox="1"/>
      </xdr:nvSpPr>
      <xdr:spPr>
        <a:xfrm>
          <a:off x="4673600" y="13154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5714</xdr:rowOff>
    </xdr:from>
    <xdr:to>
      <xdr:col>24</xdr:col>
      <xdr:colOff>152400</xdr:colOff>
      <xdr:row>78</xdr:row>
      <xdr:rowOff>5714</xdr:rowOff>
    </xdr:to>
    <xdr:cxnSp macro="">
      <xdr:nvCxnSpPr>
        <xdr:cNvPr id="237" name="直線コネクタ 236">
          <a:extLst>
            <a:ext uri="{FF2B5EF4-FFF2-40B4-BE49-F238E27FC236}">
              <a16:creationId xmlns:a16="http://schemas.microsoft.com/office/drawing/2014/main" id="{5FE3EB8C-43A0-4495-904A-41B58D2A7B8D}"/>
            </a:ext>
          </a:extLst>
        </xdr:cNvPr>
        <xdr:cNvCxnSpPr/>
      </xdr:nvCxnSpPr>
      <xdr:spPr>
        <a:xfrm>
          <a:off x="4546600" y="13378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95266</xdr:rowOff>
    </xdr:from>
    <xdr:ext cx="405111" cy="259045"/>
    <xdr:sp macro="" textlink="">
      <xdr:nvSpPr>
        <xdr:cNvPr id="238" name="【福祉施設】&#10;有形固定資産減価償却率平均値テキスト">
          <a:extLst>
            <a:ext uri="{FF2B5EF4-FFF2-40B4-BE49-F238E27FC236}">
              <a16:creationId xmlns:a16="http://schemas.microsoft.com/office/drawing/2014/main" id="{E3D9645D-E8D9-47DC-BE4C-173550E4BA7E}"/>
            </a:ext>
          </a:extLst>
        </xdr:cNvPr>
        <xdr:cNvSpPr txBox="1"/>
      </xdr:nvSpPr>
      <xdr:spPr>
        <a:xfrm>
          <a:off x="4673600" y="141541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116839</xdr:rowOff>
    </xdr:from>
    <xdr:to>
      <xdr:col>24</xdr:col>
      <xdr:colOff>114300</xdr:colOff>
      <xdr:row>83</xdr:row>
      <xdr:rowOff>46989</xdr:rowOff>
    </xdr:to>
    <xdr:sp macro="" textlink="">
      <xdr:nvSpPr>
        <xdr:cNvPr id="239" name="フローチャート: 判断 238">
          <a:extLst>
            <a:ext uri="{FF2B5EF4-FFF2-40B4-BE49-F238E27FC236}">
              <a16:creationId xmlns:a16="http://schemas.microsoft.com/office/drawing/2014/main" id="{BC473D6D-A3B4-4E94-9A7F-0C33DC0DDBC0}"/>
            </a:ext>
          </a:extLst>
        </xdr:cNvPr>
        <xdr:cNvSpPr/>
      </xdr:nvSpPr>
      <xdr:spPr>
        <a:xfrm>
          <a:off x="4584700" y="1417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93980</xdr:rowOff>
    </xdr:from>
    <xdr:to>
      <xdr:col>20</xdr:col>
      <xdr:colOff>38100</xdr:colOff>
      <xdr:row>83</xdr:row>
      <xdr:rowOff>24130</xdr:rowOff>
    </xdr:to>
    <xdr:sp macro="" textlink="">
      <xdr:nvSpPr>
        <xdr:cNvPr id="240" name="フローチャート: 判断 239">
          <a:extLst>
            <a:ext uri="{FF2B5EF4-FFF2-40B4-BE49-F238E27FC236}">
              <a16:creationId xmlns:a16="http://schemas.microsoft.com/office/drawing/2014/main" id="{B5E8AAE1-8CD5-4F3C-9D88-1826D56009FB}"/>
            </a:ext>
          </a:extLst>
        </xdr:cNvPr>
        <xdr:cNvSpPr/>
      </xdr:nvSpPr>
      <xdr:spPr>
        <a:xfrm>
          <a:off x="3746500" y="1415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93980</xdr:rowOff>
    </xdr:from>
    <xdr:to>
      <xdr:col>15</xdr:col>
      <xdr:colOff>101600</xdr:colOff>
      <xdr:row>83</xdr:row>
      <xdr:rowOff>24130</xdr:rowOff>
    </xdr:to>
    <xdr:sp macro="" textlink="">
      <xdr:nvSpPr>
        <xdr:cNvPr id="241" name="フローチャート: 判断 240">
          <a:extLst>
            <a:ext uri="{FF2B5EF4-FFF2-40B4-BE49-F238E27FC236}">
              <a16:creationId xmlns:a16="http://schemas.microsoft.com/office/drawing/2014/main" id="{DBC60335-9C12-4BF8-963A-966CB7A3B4B3}"/>
            </a:ext>
          </a:extLst>
        </xdr:cNvPr>
        <xdr:cNvSpPr/>
      </xdr:nvSpPr>
      <xdr:spPr>
        <a:xfrm>
          <a:off x="2857500" y="1415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2" name="テキスト ボックス 241">
          <a:extLst>
            <a:ext uri="{FF2B5EF4-FFF2-40B4-BE49-F238E27FC236}">
              <a16:creationId xmlns:a16="http://schemas.microsoft.com/office/drawing/2014/main" id="{61FDE606-10BC-4D26-B738-5528E2ADF44B}"/>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3" name="テキスト ボックス 242">
          <a:extLst>
            <a:ext uri="{FF2B5EF4-FFF2-40B4-BE49-F238E27FC236}">
              <a16:creationId xmlns:a16="http://schemas.microsoft.com/office/drawing/2014/main" id="{B0FC1E4C-820F-4DD1-B614-BCCDD7B94683}"/>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4" name="テキスト ボックス 243">
          <a:extLst>
            <a:ext uri="{FF2B5EF4-FFF2-40B4-BE49-F238E27FC236}">
              <a16:creationId xmlns:a16="http://schemas.microsoft.com/office/drawing/2014/main" id="{3A98E498-5C0E-4B47-998B-C3D8C3E41E52}"/>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5" name="テキスト ボックス 244">
          <a:extLst>
            <a:ext uri="{FF2B5EF4-FFF2-40B4-BE49-F238E27FC236}">
              <a16:creationId xmlns:a16="http://schemas.microsoft.com/office/drawing/2014/main" id="{08778C0B-B003-4DD8-AF07-CD0B05CD61E4}"/>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6" name="テキスト ボックス 245">
          <a:extLst>
            <a:ext uri="{FF2B5EF4-FFF2-40B4-BE49-F238E27FC236}">
              <a16:creationId xmlns:a16="http://schemas.microsoft.com/office/drawing/2014/main" id="{6CCAE27A-E55B-45B1-9212-A3EAA30E862F}"/>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160655</xdr:rowOff>
    </xdr:from>
    <xdr:to>
      <xdr:col>24</xdr:col>
      <xdr:colOff>114300</xdr:colOff>
      <xdr:row>80</xdr:row>
      <xdr:rowOff>90805</xdr:rowOff>
    </xdr:to>
    <xdr:sp macro="" textlink="">
      <xdr:nvSpPr>
        <xdr:cNvPr id="247" name="楕円 246">
          <a:extLst>
            <a:ext uri="{FF2B5EF4-FFF2-40B4-BE49-F238E27FC236}">
              <a16:creationId xmlns:a16="http://schemas.microsoft.com/office/drawing/2014/main" id="{1E1C407A-C392-42F7-BDB5-6F1BEF992E22}"/>
            </a:ext>
          </a:extLst>
        </xdr:cNvPr>
        <xdr:cNvSpPr/>
      </xdr:nvSpPr>
      <xdr:spPr>
        <a:xfrm>
          <a:off x="4584700" y="1370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12082</xdr:rowOff>
    </xdr:from>
    <xdr:ext cx="405111" cy="259045"/>
    <xdr:sp macro="" textlink="">
      <xdr:nvSpPr>
        <xdr:cNvPr id="248" name="【福祉施設】&#10;有形固定資産減価償却率該当値テキスト">
          <a:extLst>
            <a:ext uri="{FF2B5EF4-FFF2-40B4-BE49-F238E27FC236}">
              <a16:creationId xmlns:a16="http://schemas.microsoft.com/office/drawing/2014/main" id="{D447E4D6-A360-4A59-9E8E-F58BD0CF9F1B}"/>
            </a:ext>
          </a:extLst>
        </xdr:cNvPr>
        <xdr:cNvSpPr txBox="1"/>
      </xdr:nvSpPr>
      <xdr:spPr>
        <a:xfrm>
          <a:off x="4673600" y="13556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19686</xdr:rowOff>
    </xdr:from>
    <xdr:to>
      <xdr:col>20</xdr:col>
      <xdr:colOff>38100</xdr:colOff>
      <xdr:row>80</xdr:row>
      <xdr:rowOff>121286</xdr:rowOff>
    </xdr:to>
    <xdr:sp macro="" textlink="">
      <xdr:nvSpPr>
        <xdr:cNvPr id="249" name="楕円 248">
          <a:extLst>
            <a:ext uri="{FF2B5EF4-FFF2-40B4-BE49-F238E27FC236}">
              <a16:creationId xmlns:a16="http://schemas.microsoft.com/office/drawing/2014/main" id="{5B0AB83A-9CCB-4BCC-BFB6-4292D6C56D28}"/>
            </a:ext>
          </a:extLst>
        </xdr:cNvPr>
        <xdr:cNvSpPr/>
      </xdr:nvSpPr>
      <xdr:spPr>
        <a:xfrm>
          <a:off x="3746500" y="13735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40005</xdr:rowOff>
    </xdr:from>
    <xdr:to>
      <xdr:col>24</xdr:col>
      <xdr:colOff>63500</xdr:colOff>
      <xdr:row>80</xdr:row>
      <xdr:rowOff>70486</xdr:rowOff>
    </xdr:to>
    <xdr:cxnSp macro="">
      <xdr:nvCxnSpPr>
        <xdr:cNvPr id="250" name="直線コネクタ 249">
          <a:extLst>
            <a:ext uri="{FF2B5EF4-FFF2-40B4-BE49-F238E27FC236}">
              <a16:creationId xmlns:a16="http://schemas.microsoft.com/office/drawing/2014/main" id="{EBCF734D-8557-4146-8659-5B8F999378F4}"/>
            </a:ext>
          </a:extLst>
        </xdr:cNvPr>
        <xdr:cNvCxnSpPr/>
      </xdr:nvCxnSpPr>
      <xdr:spPr>
        <a:xfrm flipV="1">
          <a:off x="3797300" y="13756005"/>
          <a:ext cx="8382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15257</xdr:rowOff>
    </xdr:from>
    <xdr:ext cx="405111" cy="259045"/>
    <xdr:sp macro="" textlink="">
      <xdr:nvSpPr>
        <xdr:cNvPr id="251" name="n_1aveValue【福祉施設】&#10;有形固定資産減価償却率">
          <a:extLst>
            <a:ext uri="{FF2B5EF4-FFF2-40B4-BE49-F238E27FC236}">
              <a16:creationId xmlns:a16="http://schemas.microsoft.com/office/drawing/2014/main" id="{2014DB15-3CAF-4643-A79D-76B5C2D54975}"/>
            </a:ext>
          </a:extLst>
        </xdr:cNvPr>
        <xdr:cNvSpPr txBox="1"/>
      </xdr:nvSpPr>
      <xdr:spPr>
        <a:xfrm>
          <a:off x="3582044" y="1424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40657</xdr:rowOff>
    </xdr:from>
    <xdr:ext cx="405111" cy="259045"/>
    <xdr:sp macro="" textlink="">
      <xdr:nvSpPr>
        <xdr:cNvPr id="252" name="n_2aveValue【福祉施設】&#10;有形固定資産減価償却率">
          <a:extLst>
            <a:ext uri="{FF2B5EF4-FFF2-40B4-BE49-F238E27FC236}">
              <a16:creationId xmlns:a16="http://schemas.microsoft.com/office/drawing/2014/main" id="{64F09D92-5805-4DE1-B79C-18D505641608}"/>
            </a:ext>
          </a:extLst>
        </xdr:cNvPr>
        <xdr:cNvSpPr txBox="1"/>
      </xdr:nvSpPr>
      <xdr:spPr>
        <a:xfrm>
          <a:off x="2705744" y="1392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137813</xdr:rowOff>
    </xdr:from>
    <xdr:ext cx="405111" cy="259045"/>
    <xdr:sp macro="" textlink="">
      <xdr:nvSpPr>
        <xdr:cNvPr id="253" name="n_1mainValue【福祉施設】&#10;有形固定資産減価償却率">
          <a:extLst>
            <a:ext uri="{FF2B5EF4-FFF2-40B4-BE49-F238E27FC236}">
              <a16:creationId xmlns:a16="http://schemas.microsoft.com/office/drawing/2014/main" id="{BF675CCF-B2A6-4419-84CD-6CA671EC918B}"/>
            </a:ext>
          </a:extLst>
        </xdr:cNvPr>
        <xdr:cNvSpPr txBox="1"/>
      </xdr:nvSpPr>
      <xdr:spPr>
        <a:xfrm>
          <a:off x="3582044" y="13510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4" name="正方形/長方形 253">
          <a:extLst>
            <a:ext uri="{FF2B5EF4-FFF2-40B4-BE49-F238E27FC236}">
              <a16:creationId xmlns:a16="http://schemas.microsoft.com/office/drawing/2014/main" id="{C9F6E1A9-8827-46C9-BF8C-9F5EDE55CD7A}"/>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5" name="正方形/長方形 254">
          <a:extLst>
            <a:ext uri="{FF2B5EF4-FFF2-40B4-BE49-F238E27FC236}">
              <a16:creationId xmlns:a16="http://schemas.microsoft.com/office/drawing/2014/main" id="{6DC79164-57E0-4042-92E7-8AF55796C368}"/>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6" name="正方形/長方形 255">
          <a:extLst>
            <a:ext uri="{FF2B5EF4-FFF2-40B4-BE49-F238E27FC236}">
              <a16:creationId xmlns:a16="http://schemas.microsoft.com/office/drawing/2014/main" id="{53489B40-28C4-444C-9F19-0BA8A3F899D2}"/>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7" name="正方形/長方形 256">
          <a:extLst>
            <a:ext uri="{FF2B5EF4-FFF2-40B4-BE49-F238E27FC236}">
              <a16:creationId xmlns:a16="http://schemas.microsoft.com/office/drawing/2014/main" id="{0E8CB144-FFD8-420B-922D-FFED51533015}"/>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8" name="正方形/長方形 257">
          <a:extLst>
            <a:ext uri="{FF2B5EF4-FFF2-40B4-BE49-F238E27FC236}">
              <a16:creationId xmlns:a16="http://schemas.microsoft.com/office/drawing/2014/main" id="{A0EFF48A-3FC6-420B-A1F5-C2EA960ED48C}"/>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9" name="正方形/長方形 258">
          <a:extLst>
            <a:ext uri="{FF2B5EF4-FFF2-40B4-BE49-F238E27FC236}">
              <a16:creationId xmlns:a16="http://schemas.microsoft.com/office/drawing/2014/main" id="{D598442C-942E-4DC5-9221-F7337314384E}"/>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0" name="正方形/長方形 259">
          <a:extLst>
            <a:ext uri="{FF2B5EF4-FFF2-40B4-BE49-F238E27FC236}">
              <a16:creationId xmlns:a16="http://schemas.microsoft.com/office/drawing/2014/main" id="{2609EEC8-561B-459B-A3C1-C11A310C9ED1}"/>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1" name="正方形/長方形 260">
          <a:extLst>
            <a:ext uri="{FF2B5EF4-FFF2-40B4-BE49-F238E27FC236}">
              <a16:creationId xmlns:a16="http://schemas.microsoft.com/office/drawing/2014/main" id="{BC971EFA-89D7-41E3-AAB4-AF638C527DE9}"/>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2" name="テキスト ボックス 261">
          <a:extLst>
            <a:ext uri="{FF2B5EF4-FFF2-40B4-BE49-F238E27FC236}">
              <a16:creationId xmlns:a16="http://schemas.microsoft.com/office/drawing/2014/main" id="{3DE7FCF2-AEDC-4554-AAE0-4CE983D7EE7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3" name="直線コネクタ 262">
          <a:extLst>
            <a:ext uri="{FF2B5EF4-FFF2-40B4-BE49-F238E27FC236}">
              <a16:creationId xmlns:a16="http://schemas.microsoft.com/office/drawing/2014/main" id="{9DCC5BA2-5F91-4C47-B367-752EAB58311E}"/>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64" name="直線コネクタ 263">
          <a:extLst>
            <a:ext uri="{FF2B5EF4-FFF2-40B4-BE49-F238E27FC236}">
              <a16:creationId xmlns:a16="http://schemas.microsoft.com/office/drawing/2014/main" id="{CBD34B9C-AA8C-48A1-9DE0-69E20E168D27}"/>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65" name="テキスト ボックス 264">
          <a:extLst>
            <a:ext uri="{FF2B5EF4-FFF2-40B4-BE49-F238E27FC236}">
              <a16:creationId xmlns:a16="http://schemas.microsoft.com/office/drawing/2014/main" id="{45F423B8-D085-4F91-8D40-41EC8DDEC9D2}"/>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66" name="直線コネクタ 265">
          <a:extLst>
            <a:ext uri="{FF2B5EF4-FFF2-40B4-BE49-F238E27FC236}">
              <a16:creationId xmlns:a16="http://schemas.microsoft.com/office/drawing/2014/main" id="{4FB779D0-8D29-4ED4-8255-8C6179040128}"/>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67" name="テキスト ボックス 266">
          <a:extLst>
            <a:ext uri="{FF2B5EF4-FFF2-40B4-BE49-F238E27FC236}">
              <a16:creationId xmlns:a16="http://schemas.microsoft.com/office/drawing/2014/main" id="{A1B6E5C2-C204-4FCC-A8DB-CFDA5DC1BD58}"/>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68" name="直線コネクタ 267">
          <a:extLst>
            <a:ext uri="{FF2B5EF4-FFF2-40B4-BE49-F238E27FC236}">
              <a16:creationId xmlns:a16="http://schemas.microsoft.com/office/drawing/2014/main" id="{55D44FEA-002F-4B90-A49A-15F5D6548B4F}"/>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69" name="テキスト ボックス 268">
          <a:extLst>
            <a:ext uri="{FF2B5EF4-FFF2-40B4-BE49-F238E27FC236}">
              <a16:creationId xmlns:a16="http://schemas.microsoft.com/office/drawing/2014/main" id="{A758A674-ADA0-4816-8241-DA13AEC55DE2}"/>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70" name="直線コネクタ 269">
          <a:extLst>
            <a:ext uri="{FF2B5EF4-FFF2-40B4-BE49-F238E27FC236}">
              <a16:creationId xmlns:a16="http://schemas.microsoft.com/office/drawing/2014/main" id="{922F0A59-DBD5-4839-8E94-5EC318139C33}"/>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71" name="テキスト ボックス 270">
          <a:extLst>
            <a:ext uri="{FF2B5EF4-FFF2-40B4-BE49-F238E27FC236}">
              <a16:creationId xmlns:a16="http://schemas.microsoft.com/office/drawing/2014/main" id="{80180BBF-E9FC-4DBF-8B90-A0EAAC9FB738}"/>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2" name="直線コネクタ 271">
          <a:extLst>
            <a:ext uri="{FF2B5EF4-FFF2-40B4-BE49-F238E27FC236}">
              <a16:creationId xmlns:a16="http://schemas.microsoft.com/office/drawing/2014/main" id="{2D3E5F63-0BAE-45C2-9414-1B41ABF2AF6E}"/>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3" name="テキスト ボックス 272">
          <a:extLst>
            <a:ext uri="{FF2B5EF4-FFF2-40B4-BE49-F238E27FC236}">
              <a16:creationId xmlns:a16="http://schemas.microsoft.com/office/drawing/2014/main" id="{D93C5FCE-9952-4298-B595-E9447D540004}"/>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4" name="【福祉施設】&#10;一人当たり面積グラフ枠">
          <a:extLst>
            <a:ext uri="{FF2B5EF4-FFF2-40B4-BE49-F238E27FC236}">
              <a16:creationId xmlns:a16="http://schemas.microsoft.com/office/drawing/2014/main" id="{CEFE5760-2F38-4849-9A7A-654B2A5BF652}"/>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47244</xdr:rowOff>
    </xdr:from>
    <xdr:to>
      <xdr:col>54</xdr:col>
      <xdr:colOff>189865</xdr:colOff>
      <xdr:row>86</xdr:row>
      <xdr:rowOff>26670</xdr:rowOff>
    </xdr:to>
    <xdr:cxnSp macro="">
      <xdr:nvCxnSpPr>
        <xdr:cNvPr id="275" name="直線コネクタ 274">
          <a:extLst>
            <a:ext uri="{FF2B5EF4-FFF2-40B4-BE49-F238E27FC236}">
              <a16:creationId xmlns:a16="http://schemas.microsoft.com/office/drawing/2014/main" id="{44CECD09-B0F0-4088-98F9-E32CE9467644}"/>
            </a:ext>
          </a:extLst>
        </xdr:cNvPr>
        <xdr:cNvCxnSpPr/>
      </xdr:nvCxnSpPr>
      <xdr:spPr>
        <a:xfrm flipV="1">
          <a:off x="10476865" y="13420344"/>
          <a:ext cx="0" cy="1351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30497</xdr:rowOff>
    </xdr:from>
    <xdr:ext cx="469744" cy="259045"/>
    <xdr:sp macro="" textlink="">
      <xdr:nvSpPr>
        <xdr:cNvPr id="276" name="【福祉施設】&#10;一人当たり面積最小値テキスト">
          <a:extLst>
            <a:ext uri="{FF2B5EF4-FFF2-40B4-BE49-F238E27FC236}">
              <a16:creationId xmlns:a16="http://schemas.microsoft.com/office/drawing/2014/main" id="{91DD53E2-8FF2-4654-AFA0-C31C05371160}"/>
            </a:ext>
          </a:extLst>
        </xdr:cNvPr>
        <xdr:cNvSpPr txBox="1"/>
      </xdr:nvSpPr>
      <xdr:spPr>
        <a:xfrm>
          <a:off x="10515600" y="1477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26670</xdr:rowOff>
    </xdr:from>
    <xdr:to>
      <xdr:col>55</xdr:col>
      <xdr:colOff>88900</xdr:colOff>
      <xdr:row>86</xdr:row>
      <xdr:rowOff>26670</xdr:rowOff>
    </xdr:to>
    <xdr:cxnSp macro="">
      <xdr:nvCxnSpPr>
        <xdr:cNvPr id="277" name="直線コネクタ 276">
          <a:extLst>
            <a:ext uri="{FF2B5EF4-FFF2-40B4-BE49-F238E27FC236}">
              <a16:creationId xmlns:a16="http://schemas.microsoft.com/office/drawing/2014/main" id="{8D8C8A95-5055-46AB-B85D-EAE1ED2792E0}"/>
            </a:ext>
          </a:extLst>
        </xdr:cNvPr>
        <xdr:cNvCxnSpPr/>
      </xdr:nvCxnSpPr>
      <xdr:spPr>
        <a:xfrm>
          <a:off x="10388600" y="1477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165371</xdr:rowOff>
    </xdr:from>
    <xdr:ext cx="469744" cy="259045"/>
    <xdr:sp macro="" textlink="">
      <xdr:nvSpPr>
        <xdr:cNvPr id="278" name="【福祉施設】&#10;一人当たり面積最大値テキスト">
          <a:extLst>
            <a:ext uri="{FF2B5EF4-FFF2-40B4-BE49-F238E27FC236}">
              <a16:creationId xmlns:a16="http://schemas.microsoft.com/office/drawing/2014/main" id="{8DABF36D-41A6-463F-A2D6-5AE64055E85A}"/>
            </a:ext>
          </a:extLst>
        </xdr:cNvPr>
        <xdr:cNvSpPr txBox="1"/>
      </xdr:nvSpPr>
      <xdr:spPr>
        <a:xfrm>
          <a:off x="10515600" y="13195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47244</xdr:rowOff>
    </xdr:from>
    <xdr:to>
      <xdr:col>55</xdr:col>
      <xdr:colOff>88900</xdr:colOff>
      <xdr:row>78</xdr:row>
      <xdr:rowOff>47244</xdr:rowOff>
    </xdr:to>
    <xdr:cxnSp macro="">
      <xdr:nvCxnSpPr>
        <xdr:cNvPr id="279" name="直線コネクタ 278">
          <a:extLst>
            <a:ext uri="{FF2B5EF4-FFF2-40B4-BE49-F238E27FC236}">
              <a16:creationId xmlns:a16="http://schemas.microsoft.com/office/drawing/2014/main" id="{E7F414A2-91A3-47C4-B528-0F451E39E112}"/>
            </a:ext>
          </a:extLst>
        </xdr:cNvPr>
        <xdr:cNvCxnSpPr/>
      </xdr:nvCxnSpPr>
      <xdr:spPr>
        <a:xfrm>
          <a:off x="10388600" y="13420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62755</xdr:rowOff>
    </xdr:from>
    <xdr:ext cx="469744" cy="259045"/>
    <xdr:sp macro="" textlink="">
      <xdr:nvSpPr>
        <xdr:cNvPr id="280" name="【福祉施設】&#10;一人当たり面積平均値テキスト">
          <a:extLst>
            <a:ext uri="{FF2B5EF4-FFF2-40B4-BE49-F238E27FC236}">
              <a16:creationId xmlns:a16="http://schemas.microsoft.com/office/drawing/2014/main" id="{9C19B5AE-8E3F-4FD0-8857-09B317A71944}"/>
            </a:ext>
          </a:extLst>
        </xdr:cNvPr>
        <xdr:cNvSpPr txBox="1"/>
      </xdr:nvSpPr>
      <xdr:spPr>
        <a:xfrm>
          <a:off x="10515600" y="142931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39878</xdr:rowOff>
    </xdr:from>
    <xdr:to>
      <xdr:col>55</xdr:col>
      <xdr:colOff>50800</xdr:colOff>
      <xdr:row>84</xdr:row>
      <xdr:rowOff>141478</xdr:rowOff>
    </xdr:to>
    <xdr:sp macro="" textlink="">
      <xdr:nvSpPr>
        <xdr:cNvPr id="281" name="フローチャート: 判断 280">
          <a:extLst>
            <a:ext uri="{FF2B5EF4-FFF2-40B4-BE49-F238E27FC236}">
              <a16:creationId xmlns:a16="http://schemas.microsoft.com/office/drawing/2014/main" id="{9861241E-7E08-44B4-B63C-15CFDEFDC06B}"/>
            </a:ext>
          </a:extLst>
        </xdr:cNvPr>
        <xdr:cNvSpPr/>
      </xdr:nvSpPr>
      <xdr:spPr>
        <a:xfrm>
          <a:off x="10426700" y="1444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149606</xdr:rowOff>
    </xdr:from>
    <xdr:to>
      <xdr:col>50</xdr:col>
      <xdr:colOff>165100</xdr:colOff>
      <xdr:row>84</xdr:row>
      <xdr:rowOff>79756</xdr:rowOff>
    </xdr:to>
    <xdr:sp macro="" textlink="">
      <xdr:nvSpPr>
        <xdr:cNvPr id="282" name="フローチャート: 判断 281">
          <a:extLst>
            <a:ext uri="{FF2B5EF4-FFF2-40B4-BE49-F238E27FC236}">
              <a16:creationId xmlns:a16="http://schemas.microsoft.com/office/drawing/2014/main" id="{1ADF979C-9381-401F-8BED-6C5D1D9D25A6}"/>
            </a:ext>
          </a:extLst>
        </xdr:cNvPr>
        <xdr:cNvSpPr/>
      </xdr:nvSpPr>
      <xdr:spPr>
        <a:xfrm>
          <a:off x="9588500" y="1437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53594</xdr:rowOff>
    </xdr:from>
    <xdr:to>
      <xdr:col>46</xdr:col>
      <xdr:colOff>38100</xdr:colOff>
      <xdr:row>84</xdr:row>
      <xdr:rowOff>155194</xdr:rowOff>
    </xdr:to>
    <xdr:sp macro="" textlink="">
      <xdr:nvSpPr>
        <xdr:cNvPr id="283" name="フローチャート: 判断 282">
          <a:extLst>
            <a:ext uri="{FF2B5EF4-FFF2-40B4-BE49-F238E27FC236}">
              <a16:creationId xmlns:a16="http://schemas.microsoft.com/office/drawing/2014/main" id="{7384D146-E21D-465F-924E-1DB05B6E9EF8}"/>
            </a:ext>
          </a:extLst>
        </xdr:cNvPr>
        <xdr:cNvSpPr/>
      </xdr:nvSpPr>
      <xdr:spPr>
        <a:xfrm>
          <a:off x="8699500" y="14455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4" name="テキスト ボックス 283">
          <a:extLst>
            <a:ext uri="{FF2B5EF4-FFF2-40B4-BE49-F238E27FC236}">
              <a16:creationId xmlns:a16="http://schemas.microsoft.com/office/drawing/2014/main" id="{47DF4D23-CA4B-4C48-B907-3B961D70C459}"/>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5" name="テキスト ボックス 284">
          <a:extLst>
            <a:ext uri="{FF2B5EF4-FFF2-40B4-BE49-F238E27FC236}">
              <a16:creationId xmlns:a16="http://schemas.microsoft.com/office/drawing/2014/main" id="{D8DA51AA-2D54-4A3B-B4FA-D436D7E20F2D}"/>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6" name="テキスト ボックス 285">
          <a:extLst>
            <a:ext uri="{FF2B5EF4-FFF2-40B4-BE49-F238E27FC236}">
              <a16:creationId xmlns:a16="http://schemas.microsoft.com/office/drawing/2014/main" id="{75BE61CE-F5CF-4DD9-B3DC-BDC7BF7EC393}"/>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7" name="テキスト ボックス 286">
          <a:extLst>
            <a:ext uri="{FF2B5EF4-FFF2-40B4-BE49-F238E27FC236}">
              <a16:creationId xmlns:a16="http://schemas.microsoft.com/office/drawing/2014/main" id="{DF1B2FE0-F6CA-4E7B-AADE-09C842AFBDEF}"/>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88" name="テキスト ボックス 287">
          <a:extLst>
            <a:ext uri="{FF2B5EF4-FFF2-40B4-BE49-F238E27FC236}">
              <a16:creationId xmlns:a16="http://schemas.microsoft.com/office/drawing/2014/main" id="{5F996C37-2C26-419B-85C9-07476D878A4F}"/>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53594</xdr:rowOff>
    </xdr:from>
    <xdr:to>
      <xdr:col>55</xdr:col>
      <xdr:colOff>50800</xdr:colOff>
      <xdr:row>85</xdr:row>
      <xdr:rowOff>155194</xdr:rowOff>
    </xdr:to>
    <xdr:sp macro="" textlink="">
      <xdr:nvSpPr>
        <xdr:cNvPr id="289" name="楕円 288">
          <a:extLst>
            <a:ext uri="{FF2B5EF4-FFF2-40B4-BE49-F238E27FC236}">
              <a16:creationId xmlns:a16="http://schemas.microsoft.com/office/drawing/2014/main" id="{49A0D1C2-C749-47B7-AA4A-2807F2211254}"/>
            </a:ext>
          </a:extLst>
        </xdr:cNvPr>
        <xdr:cNvSpPr/>
      </xdr:nvSpPr>
      <xdr:spPr>
        <a:xfrm>
          <a:off x="10426700" y="1462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139971</xdr:rowOff>
    </xdr:from>
    <xdr:ext cx="469744" cy="259045"/>
    <xdr:sp macro="" textlink="">
      <xdr:nvSpPr>
        <xdr:cNvPr id="290" name="【福祉施設】&#10;一人当たり面積該当値テキスト">
          <a:extLst>
            <a:ext uri="{FF2B5EF4-FFF2-40B4-BE49-F238E27FC236}">
              <a16:creationId xmlns:a16="http://schemas.microsoft.com/office/drawing/2014/main" id="{54EF802B-0676-4BC8-A3A6-B306E954D081}"/>
            </a:ext>
          </a:extLst>
        </xdr:cNvPr>
        <xdr:cNvSpPr txBox="1"/>
      </xdr:nvSpPr>
      <xdr:spPr>
        <a:xfrm>
          <a:off x="10515600" y="14541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55880</xdr:rowOff>
    </xdr:from>
    <xdr:to>
      <xdr:col>50</xdr:col>
      <xdr:colOff>165100</xdr:colOff>
      <xdr:row>85</xdr:row>
      <xdr:rowOff>157480</xdr:rowOff>
    </xdr:to>
    <xdr:sp macro="" textlink="">
      <xdr:nvSpPr>
        <xdr:cNvPr id="291" name="楕円 290">
          <a:extLst>
            <a:ext uri="{FF2B5EF4-FFF2-40B4-BE49-F238E27FC236}">
              <a16:creationId xmlns:a16="http://schemas.microsoft.com/office/drawing/2014/main" id="{9A963F56-7C09-4099-879E-DDAD9D0DA432}"/>
            </a:ext>
          </a:extLst>
        </xdr:cNvPr>
        <xdr:cNvSpPr/>
      </xdr:nvSpPr>
      <xdr:spPr>
        <a:xfrm>
          <a:off x="9588500" y="1462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104394</xdr:rowOff>
    </xdr:from>
    <xdr:to>
      <xdr:col>55</xdr:col>
      <xdr:colOff>0</xdr:colOff>
      <xdr:row>85</xdr:row>
      <xdr:rowOff>106680</xdr:rowOff>
    </xdr:to>
    <xdr:cxnSp macro="">
      <xdr:nvCxnSpPr>
        <xdr:cNvPr id="292" name="直線コネクタ 291">
          <a:extLst>
            <a:ext uri="{FF2B5EF4-FFF2-40B4-BE49-F238E27FC236}">
              <a16:creationId xmlns:a16="http://schemas.microsoft.com/office/drawing/2014/main" id="{4E0DD66A-1012-450A-821D-E0640ED2DC1A}"/>
            </a:ext>
          </a:extLst>
        </xdr:cNvPr>
        <xdr:cNvCxnSpPr/>
      </xdr:nvCxnSpPr>
      <xdr:spPr>
        <a:xfrm flipV="1">
          <a:off x="9639300" y="14677644"/>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96283</xdr:rowOff>
    </xdr:from>
    <xdr:ext cx="469744" cy="259045"/>
    <xdr:sp macro="" textlink="">
      <xdr:nvSpPr>
        <xdr:cNvPr id="293" name="n_1aveValue【福祉施設】&#10;一人当たり面積">
          <a:extLst>
            <a:ext uri="{FF2B5EF4-FFF2-40B4-BE49-F238E27FC236}">
              <a16:creationId xmlns:a16="http://schemas.microsoft.com/office/drawing/2014/main" id="{79CD07C4-A337-43A6-8753-86B66F37A893}"/>
            </a:ext>
          </a:extLst>
        </xdr:cNvPr>
        <xdr:cNvSpPr txBox="1"/>
      </xdr:nvSpPr>
      <xdr:spPr>
        <a:xfrm>
          <a:off x="9391727" y="14155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271</xdr:rowOff>
    </xdr:from>
    <xdr:ext cx="469744" cy="259045"/>
    <xdr:sp macro="" textlink="">
      <xdr:nvSpPr>
        <xdr:cNvPr id="294" name="n_2aveValue【福祉施設】&#10;一人当たり面積">
          <a:extLst>
            <a:ext uri="{FF2B5EF4-FFF2-40B4-BE49-F238E27FC236}">
              <a16:creationId xmlns:a16="http://schemas.microsoft.com/office/drawing/2014/main" id="{47F8A9C1-7001-4F3D-8A9B-42C1F11CD4A0}"/>
            </a:ext>
          </a:extLst>
        </xdr:cNvPr>
        <xdr:cNvSpPr txBox="1"/>
      </xdr:nvSpPr>
      <xdr:spPr>
        <a:xfrm>
          <a:off x="8515427" y="14230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148607</xdr:rowOff>
    </xdr:from>
    <xdr:ext cx="469744" cy="259045"/>
    <xdr:sp macro="" textlink="">
      <xdr:nvSpPr>
        <xdr:cNvPr id="295" name="n_1mainValue【福祉施設】&#10;一人当たり面積">
          <a:extLst>
            <a:ext uri="{FF2B5EF4-FFF2-40B4-BE49-F238E27FC236}">
              <a16:creationId xmlns:a16="http://schemas.microsoft.com/office/drawing/2014/main" id="{FE35BF9C-36C3-41B5-92D4-4DAE47EF17B3}"/>
            </a:ext>
          </a:extLst>
        </xdr:cNvPr>
        <xdr:cNvSpPr txBox="1"/>
      </xdr:nvSpPr>
      <xdr:spPr>
        <a:xfrm>
          <a:off x="9391727" y="14721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6" name="正方形/長方形 295">
          <a:extLst>
            <a:ext uri="{FF2B5EF4-FFF2-40B4-BE49-F238E27FC236}">
              <a16:creationId xmlns:a16="http://schemas.microsoft.com/office/drawing/2014/main" id="{CFFC9310-8EF4-4D2B-9F60-6C5A193E3058}"/>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97" name="正方形/長方形 296">
          <a:extLst>
            <a:ext uri="{FF2B5EF4-FFF2-40B4-BE49-F238E27FC236}">
              <a16:creationId xmlns:a16="http://schemas.microsoft.com/office/drawing/2014/main" id="{A823C9EC-7D3E-45C2-8F27-5C227ECA6446}"/>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98" name="正方形/長方形 297">
          <a:extLst>
            <a:ext uri="{FF2B5EF4-FFF2-40B4-BE49-F238E27FC236}">
              <a16:creationId xmlns:a16="http://schemas.microsoft.com/office/drawing/2014/main" id="{AF63230E-9E21-4D31-8BE8-AF5735B57612}"/>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99" name="正方形/長方形 298">
          <a:extLst>
            <a:ext uri="{FF2B5EF4-FFF2-40B4-BE49-F238E27FC236}">
              <a16:creationId xmlns:a16="http://schemas.microsoft.com/office/drawing/2014/main" id="{B32A5146-E14B-41D7-8DCF-E10375AED501}"/>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0" name="正方形/長方形 299">
          <a:extLst>
            <a:ext uri="{FF2B5EF4-FFF2-40B4-BE49-F238E27FC236}">
              <a16:creationId xmlns:a16="http://schemas.microsoft.com/office/drawing/2014/main" id="{B37464EA-6B6F-45F7-9B8E-072D3455F7DF}"/>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1" name="正方形/長方形 300">
          <a:extLst>
            <a:ext uri="{FF2B5EF4-FFF2-40B4-BE49-F238E27FC236}">
              <a16:creationId xmlns:a16="http://schemas.microsoft.com/office/drawing/2014/main" id="{53FFC0DC-DD02-4C52-A9C6-A45F945E68DC}"/>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2" name="正方形/長方形 301">
          <a:extLst>
            <a:ext uri="{FF2B5EF4-FFF2-40B4-BE49-F238E27FC236}">
              <a16:creationId xmlns:a16="http://schemas.microsoft.com/office/drawing/2014/main" id="{739FDD7F-5913-4B4F-BD5E-F05A48C1F91F}"/>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3" name="正方形/長方形 302">
          <a:extLst>
            <a:ext uri="{FF2B5EF4-FFF2-40B4-BE49-F238E27FC236}">
              <a16:creationId xmlns:a16="http://schemas.microsoft.com/office/drawing/2014/main" id="{5DE50EF5-F1EB-4BAB-826E-1BAE792116A6}"/>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04" name="テキスト ボックス 303">
          <a:extLst>
            <a:ext uri="{FF2B5EF4-FFF2-40B4-BE49-F238E27FC236}">
              <a16:creationId xmlns:a16="http://schemas.microsoft.com/office/drawing/2014/main" id="{4DDB5124-67B4-4563-AB65-8F4950B0DE46}"/>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05" name="直線コネクタ 304">
          <a:extLst>
            <a:ext uri="{FF2B5EF4-FFF2-40B4-BE49-F238E27FC236}">
              <a16:creationId xmlns:a16="http://schemas.microsoft.com/office/drawing/2014/main" id="{3D9490A1-CCEE-4F02-B135-A4517683CF28}"/>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108</xdr:row>
      <xdr:rowOff>152400</xdr:rowOff>
    </xdr:from>
    <xdr:to>
      <xdr:col>28</xdr:col>
      <xdr:colOff>114300</xdr:colOff>
      <xdr:row>108</xdr:row>
      <xdr:rowOff>152400</xdr:rowOff>
    </xdr:to>
    <xdr:cxnSp macro="">
      <xdr:nvCxnSpPr>
        <xdr:cNvPr id="306" name="直線コネクタ 305">
          <a:extLst>
            <a:ext uri="{FF2B5EF4-FFF2-40B4-BE49-F238E27FC236}">
              <a16:creationId xmlns:a16="http://schemas.microsoft.com/office/drawing/2014/main" id="{8238D51D-A030-45CE-8D9A-E59C5FC67ABC}"/>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10177</xdr:rowOff>
    </xdr:from>
    <xdr:ext cx="338939" cy="259045"/>
    <xdr:sp macro="" textlink="">
      <xdr:nvSpPr>
        <xdr:cNvPr id="307" name="テキスト ボックス 306">
          <a:extLst>
            <a:ext uri="{FF2B5EF4-FFF2-40B4-BE49-F238E27FC236}">
              <a16:creationId xmlns:a16="http://schemas.microsoft.com/office/drawing/2014/main" id="{588F4C48-ADA5-409A-AF96-53E517628FD3}"/>
            </a:ext>
          </a:extLst>
        </xdr:cNvPr>
        <xdr:cNvSpPr txBox="1"/>
      </xdr:nvSpPr>
      <xdr:spPr>
        <a:xfrm>
          <a:off x="423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08" name="直線コネクタ 307">
          <a:extLst>
            <a:ext uri="{FF2B5EF4-FFF2-40B4-BE49-F238E27FC236}">
              <a16:creationId xmlns:a16="http://schemas.microsoft.com/office/drawing/2014/main" id="{74DEE36D-E4D4-460F-9A92-F3CB9A7CA936}"/>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09" name="テキスト ボックス 308">
          <a:extLst>
            <a:ext uri="{FF2B5EF4-FFF2-40B4-BE49-F238E27FC236}">
              <a16:creationId xmlns:a16="http://schemas.microsoft.com/office/drawing/2014/main" id="{DE5866DB-0A64-46C2-A651-051ECC22281F}"/>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10" name="直線コネクタ 309">
          <a:extLst>
            <a:ext uri="{FF2B5EF4-FFF2-40B4-BE49-F238E27FC236}">
              <a16:creationId xmlns:a16="http://schemas.microsoft.com/office/drawing/2014/main" id="{3B902958-9E36-4ED2-A123-706E9574DCE3}"/>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11" name="テキスト ボックス 310">
          <a:extLst>
            <a:ext uri="{FF2B5EF4-FFF2-40B4-BE49-F238E27FC236}">
              <a16:creationId xmlns:a16="http://schemas.microsoft.com/office/drawing/2014/main" id="{388C7EC1-7D3F-401B-9E80-6B0785E13E05}"/>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12" name="直線コネクタ 311">
          <a:extLst>
            <a:ext uri="{FF2B5EF4-FFF2-40B4-BE49-F238E27FC236}">
              <a16:creationId xmlns:a16="http://schemas.microsoft.com/office/drawing/2014/main" id="{08BFDA25-5080-4500-B056-7EFB302E6497}"/>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13" name="テキスト ボックス 312">
          <a:extLst>
            <a:ext uri="{FF2B5EF4-FFF2-40B4-BE49-F238E27FC236}">
              <a16:creationId xmlns:a16="http://schemas.microsoft.com/office/drawing/2014/main" id="{AA97BC25-24A2-4163-B114-EE9DE9514D4D}"/>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14" name="直線コネクタ 313">
          <a:extLst>
            <a:ext uri="{FF2B5EF4-FFF2-40B4-BE49-F238E27FC236}">
              <a16:creationId xmlns:a16="http://schemas.microsoft.com/office/drawing/2014/main" id="{C5C792C0-C7B9-424E-A3B8-EA8221F117BB}"/>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15" name="テキスト ボックス 314">
          <a:extLst>
            <a:ext uri="{FF2B5EF4-FFF2-40B4-BE49-F238E27FC236}">
              <a16:creationId xmlns:a16="http://schemas.microsoft.com/office/drawing/2014/main" id="{5B4851C5-5A90-494A-A0E7-41F47F03095B}"/>
            </a:ext>
          </a:extLst>
        </xdr:cNvPr>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16" name="直線コネクタ 315">
          <a:extLst>
            <a:ext uri="{FF2B5EF4-FFF2-40B4-BE49-F238E27FC236}">
              <a16:creationId xmlns:a16="http://schemas.microsoft.com/office/drawing/2014/main" id="{A5D24C84-0F55-4FDB-B42F-BD4C86BBB2FB}"/>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17" name="テキスト ボックス 316">
          <a:extLst>
            <a:ext uri="{FF2B5EF4-FFF2-40B4-BE49-F238E27FC236}">
              <a16:creationId xmlns:a16="http://schemas.microsoft.com/office/drawing/2014/main" id="{29CCD86C-2E5A-465F-AE26-D495273841A4}"/>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18" name="【市民会館】&#10;有形固定資産減価償却率グラフ枠">
          <a:extLst>
            <a:ext uri="{FF2B5EF4-FFF2-40B4-BE49-F238E27FC236}">
              <a16:creationId xmlns:a16="http://schemas.microsoft.com/office/drawing/2014/main" id="{2E4362A2-C1F4-4A97-8C2D-FE01E1525287}"/>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82550</xdr:rowOff>
    </xdr:from>
    <xdr:to>
      <xdr:col>24</xdr:col>
      <xdr:colOff>62865</xdr:colOff>
      <xdr:row>108</xdr:row>
      <xdr:rowOff>152400</xdr:rowOff>
    </xdr:to>
    <xdr:cxnSp macro="">
      <xdr:nvCxnSpPr>
        <xdr:cNvPr id="319" name="直線コネクタ 318">
          <a:extLst>
            <a:ext uri="{FF2B5EF4-FFF2-40B4-BE49-F238E27FC236}">
              <a16:creationId xmlns:a16="http://schemas.microsoft.com/office/drawing/2014/main" id="{4694C56F-B5AD-4AED-884D-9BEBB6D8A940}"/>
            </a:ext>
          </a:extLst>
        </xdr:cNvPr>
        <xdr:cNvCxnSpPr/>
      </xdr:nvCxnSpPr>
      <xdr:spPr>
        <a:xfrm flipV="1">
          <a:off x="4634865" y="1739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340478" cy="259045"/>
    <xdr:sp macro="" textlink="">
      <xdr:nvSpPr>
        <xdr:cNvPr id="320" name="【市民会館】&#10;有形固定資産減価償却率最小値テキスト">
          <a:extLst>
            <a:ext uri="{FF2B5EF4-FFF2-40B4-BE49-F238E27FC236}">
              <a16:creationId xmlns:a16="http://schemas.microsoft.com/office/drawing/2014/main" id="{5C52D97E-9F96-4038-9F85-59B467DAD73E}"/>
            </a:ext>
          </a:extLst>
        </xdr:cNvPr>
        <xdr:cNvSpPr txBox="1"/>
      </xdr:nvSpPr>
      <xdr:spPr>
        <a:xfrm>
          <a:off x="4673600" y="1867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321" name="直線コネクタ 320">
          <a:extLst>
            <a:ext uri="{FF2B5EF4-FFF2-40B4-BE49-F238E27FC236}">
              <a16:creationId xmlns:a16="http://schemas.microsoft.com/office/drawing/2014/main" id="{5AA3E16F-FCA6-4B27-AA74-E77E11F3136D}"/>
            </a:ext>
          </a:extLst>
        </xdr:cNvPr>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29227</xdr:rowOff>
    </xdr:from>
    <xdr:ext cx="469744" cy="259045"/>
    <xdr:sp macro="" textlink="">
      <xdr:nvSpPr>
        <xdr:cNvPr id="322" name="【市民会館】&#10;有形固定資産減価償却率最大値テキスト">
          <a:extLst>
            <a:ext uri="{FF2B5EF4-FFF2-40B4-BE49-F238E27FC236}">
              <a16:creationId xmlns:a16="http://schemas.microsoft.com/office/drawing/2014/main" id="{3EAE6245-6A3D-4001-A06A-A8418DD61208}"/>
            </a:ext>
          </a:extLst>
        </xdr:cNvPr>
        <xdr:cNvSpPr txBox="1"/>
      </xdr:nvSpPr>
      <xdr:spPr>
        <a:xfrm>
          <a:off x="4673600"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82550</xdr:rowOff>
    </xdr:from>
    <xdr:to>
      <xdr:col>24</xdr:col>
      <xdr:colOff>152400</xdr:colOff>
      <xdr:row>101</xdr:row>
      <xdr:rowOff>82550</xdr:rowOff>
    </xdr:to>
    <xdr:cxnSp macro="">
      <xdr:nvCxnSpPr>
        <xdr:cNvPr id="323" name="直線コネクタ 322">
          <a:extLst>
            <a:ext uri="{FF2B5EF4-FFF2-40B4-BE49-F238E27FC236}">
              <a16:creationId xmlns:a16="http://schemas.microsoft.com/office/drawing/2014/main" id="{4315DDE3-A70A-4B8E-B57F-B7071B227702}"/>
            </a:ext>
          </a:extLst>
        </xdr:cNvPr>
        <xdr:cNvCxnSpPr/>
      </xdr:nvCxnSpPr>
      <xdr:spPr>
        <a:xfrm>
          <a:off x="4546600" y="1739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16</xdr:rowOff>
    </xdr:from>
    <xdr:ext cx="405111" cy="259045"/>
    <xdr:sp macro="" textlink="">
      <xdr:nvSpPr>
        <xdr:cNvPr id="324" name="【市民会館】&#10;有形固定資産減価償却率平均値テキスト">
          <a:extLst>
            <a:ext uri="{FF2B5EF4-FFF2-40B4-BE49-F238E27FC236}">
              <a16:creationId xmlns:a16="http://schemas.microsoft.com/office/drawing/2014/main" id="{BECC1940-12F1-4188-9E6F-106CDEFEFDB2}"/>
            </a:ext>
          </a:extLst>
        </xdr:cNvPr>
        <xdr:cNvSpPr txBox="1"/>
      </xdr:nvSpPr>
      <xdr:spPr>
        <a:xfrm>
          <a:off x="4673600" y="180022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21589</xdr:rowOff>
    </xdr:from>
    <xdr:to>
      <xdr:col>24</xdr:col>
      <xdr:colOff>114300</xdr:colOff>
      <xdr:row>105</xdr:row>
      <xdr:rowOff>123189</xdr:rowOff>
    </xdr:to>
    <xdr:sp macro="" textlink="">
      <xdr:nvSpPr>
        <xdr:cNvPr id="325" name="フローチャート: 判断 324">
          <a:extLst>
            <a:ext uri="{FF2B5EF4-FFF2-40B4-BE49-F238E27FC236}">
              <a16:creationId xmlns:a16="http://schemas.microsoft.com/office/drawing/2014/main" id="{BE175AF2-890F-432A-BF67-62904B21812A}"/>
            </a:ext>
          </a:extLst>
        </xdr:cNvPr>
        <xdr:cNvSpPr/>
      </xdr:nvSpPr>
      <xdr:spPr>
        <a:xfrm>
          <a:off x="4584700" y="180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170180</xdr:rowOff>
    </xdr:from>
    <xdr:to>
      <xdr:col>20</xdr:col>
      <xdr:colOff>38100</xdr:colOff>
      <xdr:row>105</xdr:row>
      <xdr:rowOff>100330</xdr:rowOff>
    </xdr:to>
    <xdr:sp macro="" textlink="">
      <xdr:nvSpPr>
        <xdr:cNvPr id="326" name="フローチャート: 判断 325">
          <a:extLst>
            <a:ext uri="{FF2B5EF4-FFF2-40B4-BE49-F238E27FC236}">
              <a16:creationId xmlns:a16="http://schemas.microsoft.com/office/drawing/2014/main" id="{236521A8-3B5D-4D5D-8910-E7D4283DB5E2}"/>
            </a:ext>
          </a:extLst>
        </xdr:cNvPr>
        <xdr:cNvSpPr/>
      </xdr:nvSpPr>
      <xdr:spPr>
        <a:xfrm>
          <a:off x="3746500" y="1800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165100</xdr:rowOff>
    </xdr:from>
    <xdr:to>
      <xdr:col>15</xdr:col>
      <xdr:colOff>101600</xdr:colOff>
      <xdr:row>105</xdr:row>
      <xdr:rowOff>95250</xdr:rowOff>
    </xdr:to>
    <xdr:sp macro="" textlink="">
      <xdr:nvSpPr>
        <xdr:cNvPr id="327" name="フローチャート: 判断 326">
          <a:extLst>
            <a:ext uri="{FF2B5EF4-FFF2-40B4-BE49-F238E27FC236}">
              <a16:creationId xmlns:a16="http://schemas.microsoft.com/office/drawing/2014/main" id="{D4659D99-00B7-417B-A78C-110665FAA4C2}"/>
            </a:ext>
          </a:extLst>
        </xdr:cNvPr>
        <xdr:cNvSpPr/>
      </xdr:nvSpPr>
      <xdr:spPr>
        <a:xfrm>
          <a:off x="2857500" y="1799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28" name="テキスト ボックス 327">
          <a:extLst>
            <a:ext uri="{FF2B5EF4-FFF2-40B4-BE49-F238E27FC236}">
              <a16:creationId xmlns:a16="http://schemas.microsoft.com/office/drawing/2014/main" id="{87AB45E2-32DC-419A-9359-2FDC583652ED}"/>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29" name="テキスト ボックス 328">
          <a:extLst>
            <a:ext uri="{FF2B5EF4-FFF2-40B4-BE49-F238E27FC236}">
              <a16:creationId xmlns:a16="http://schemas.microsoft.com/office/drawing/2014/main" id="{0EA96D7E-FA11-41EA-8FFB-81FFF9EAC40B}"/>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30" name="テキスト ボックス 329">
          <a:extLst>
            <a:ext uri="{FF2B5EF4-FFF2-40B4-BE49-F238E27FC236}">
              <a16:creationId xmlns:a16="http://schemas.microsoft.com/office/drawing/2014/main" id="{9AF9E020-475A-4892-99CC-7CB992C269ED}"/>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31" name="テキスト ボックス 330">
          <a:extLst>
            <a:ext uri="{FF2B5EF4-FFF2-40B4-BE49-F238E27FC236}">
              <a16:creationId xmlns:a16="http://schemas.microsoft.com/office/drawing/2014/main" id="{593309B8-C748-47D6-96C3-57AC4A224CBA}"/>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32" name="テキスト ボックス 331">
          <a:extLst>
            <a:ext uri="{FF2B5EF4-FFF2-40B4-BE49-F238E27FC236}">
              <a16:creationId xmlns:a16="http://schemas.microsoft.com/office/drawing/2014/main" id="{250909E7-8949-4528-A051-837F82CBD55C}"/>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106680</xdr:rowOff>
    </xdr:from>
    <xdr:to>
      <xdr:col>24</xdr:col>
      <xdr:colOff>114300</xdr:colOff>
      <xdr:row>102</xdr:row>
      <xdr:rowOff>36830</xdr:rowOff>
    </xdr:to>
    <xdr:sp macro="" textlink="">
      <xdr:nvSpPr>
        <xdr:cNvPr id="333" name="楕円 332">
          <a:extLst>
            <a:ext uri="{FF2B5EF4-FFF2-40B4-BE49-F238E27FC236}">
              <a16:creationId xmlns:a16="http://schemas.microsoft.com/office/drawing/2014/main" id="{3C1198A6-8136-4459-881C-86F2F5E5840D}"/>
            </a:ext>
          </a:extLst>
        </xdr:cNvPr>
        <xdr:cNvSpPr/>
      </xdr:nvSpPr>
      <xdr:spPr>
        <a:xfrm>
          <a:off x="4584700" y="17423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21607</xdr:rowOff>
    </xdr:from>
    <xdr:ext cx="405111" cy="259045"/>
    <xdr:sp macro="" textlink="">
      <xdr:nvSpPr>
        <xdr:cNvPr id="334" name="【市民会館】&#10;有形固定資産減価償却率該当値テキスト">
          <a:extLst>
            <a:ext uri="{FF2B5EF4-FFF2-40B4-BE49-F238E27FC236}">
              <a16:creationId xmlns:a16="http://schemas.microsoft.com/office/drawing/2014/main" id="{67F1CF36-40D5-4300-B12C-DC0749744B13}"/>
            </a:ext>
          </a:extLst>
        </xdr:cNvPr>
        <xdr:cNvSpPr txBox="1"/>
      </xdr:nvSpPr>
      <xdr:spPr>
        <a:xfrm>
          <a:off x="4673600" y="1733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101</xdr:row>
      <xdr:rowOff>113030</xdr:rowOff>
    </xdr:from>
    <xdr:to>
      <xdr:col>20</xdr:col>
      <xdr:colOff>38100</xdr:colOff>
      <xdr:row>102</xdr:row>
      <xdr:rowOff>43180</xdr:rowOff>
    </xdr:to>
    <xdr:sp macro="" textlink="">
      <xdr:nvSpPr>
        <xdr:cNvPr id="335" name="楕円 334">
          <a:extLst>
            <a:ext uri="{FF2B5EF4-FFF2-40B4-BE49-F238E27FC236}">
              <a16:creationId xmlns:a16="http://schemas.microsoft.com/office/drawing/2014/main" id="{C45BC4F8-E393-4134-A63F-0CA0A81763A0}"/>
            </a:ext>
          </a:extLst>
        </xdr:cNvPr>
        <xdr:cNvSpPr/>
      </xdr:nvSpPr>
      <xdr:spPr>
        <a:xfrm>
          <a:off x="3746500" y="1742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101</xdr:row>
      <xdr:rowOff>157480</xdr:rowOff>
    </xdr:from>
    <xdr:to>
      <xdr:col>24</xdr:col>
      <xdr:colOff>63500</xdr:colOff>
      <xdr:row>101</xdr:row>
      <xdr:rowOff>163830</xdr:rowOff>
    </xdr:to>
    <xdr:cxnSp macro="">
      <xdr:nvCxnSpPr>
        <xdr:cNvPr id="336" name="直線コネクタ 335">
          <a:extLst>
            <a:ext uri="{FF2B5EF4-FFF2-40B4-BE49-F238E27FC236}">
              <a16:creationId xmlns:a16="http://schemas.microsoft.com/office/drawing/2014/main" id="{FE32FDEA-C6BD-4C82-A190-0D4B31FF9361}"/>
            </a:ext>
          </a:extLst>
        </xdr:cNvPr>
        <xdr:cNvCxnSpPr/>
      </xdr:nvCxnSpPr>
      <xdr:spPr>
        <a:xfrm flipV="1">
          <a:off x="3797300" y="17473930"/>
          <a:ext cx="8382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91457</xdr:rowOff>
    </xdr:from>
    <xdr:ext cx="405111" cy="259045"/>
    <xdr:sp macro="" textlink="">
      <xdr:nvSpPr>
        <xdr:cNvPr id="337" name="n_1aveValue【市民会館】&#10;有形固定資産減価償却率">
          <a:extLst>
            <a:ext uri="{FF2B5EF4-FFF2-40B4-BE49-F238E27FC236}">
              <a16:creationId xmlns:a16="http://schemas.microsoft.com/office/drawing/2014/main" id="{F4F31D0F-4061-4E39-B2B4-3F4D7D54DFEA}"/>
            </a:ext>
          </a:extLst>
        </xdr:cNvPr>
        <xdr:cNvSpPr txBox="1"/>
      </xdr:nvSpPr>
      <xdr:spPr>
        <a:xfrm>
          <a:off x="3582044" y="1809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111777</xdr:rowOff>
    </xdr:from>
    <xdr:ext cx="405111" cy="259045"/>
    <xdr:sp macro="" textlink="">
      <xdr:nvSpPr>
        <xdr:cNvPr id="338" name="n_2aveValue【市民会館】&#10;有形固定資産減価償却率">
          <a:extLst>
            <a:ext uri="{FF2B5EF4-FFF2-40B4-BE49-F238E27FC236}">
              <a16:creationId xmlns:a16="http://schemas.microsoft.com/office/drawing/2014/main" id="{1527B004-CBBA-4CB4-9A04-7EA6A05F2117}"/>
            </a:ext>
          </a:extLst>
        </xdr:cNvPr>
        <xdr:cNvSpPr txBox="1"/>
      </xdr:nvSpPr>
      <xdr:spPr>
        <a:xfrm>
          <a:off x="2705744" y="17771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100</xdr:row>
      <xdr:rowOff>59707</xdr:rowOff>
    </xdr:from>
    <xdr:ext cx="405111" cy="259045"/>
    <xdr:sp macro="" textlink="">
      <xdr:nvSpPr>
        <xdr:cNvPr id="339" name="n_1mainValue【市民会館】&#10;有形固定資産減価償却率">
          <a:extLst>
            <a:ext uri="{FF2B5EF4-FFF2-40B4-BE49-F238E27FC236}">
              <a16:creationId xmlns:a16="http://schemas.microsoft.com/office/drawing/2014/main" id="{5A83F898-1BA0-431C-B46A-E14416ADE2B4}"/>
            </a:ext>
          </a:extLst>
        </xdr:cNvPr>
        <xdr:cNvSpPr txBox="1"/>
      </xdr:nvSpPr>
      <xdr:spPr>
        <a:xfrm>
          <a:off x="3582044" y="1720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0" name="正方形/長方形 339">
          <a:extLst>
            <a:ext uri="{FF2B5EF4-FFF2-40B4-BE49-F238E27FC236}">
              <a16:creationId xmlns:a16="http://schemas.microsoft.com/office/drawing/2014/main" id="{453D2A92-BABB-42B4-A5EB-6A06642F24E3}"/>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1" name="正方形/長方形 340">
          <a:extLst>
            <a:ext uri="{FF2B5EF4-FFF2-40B4-BE49-F238E27FC236}">
              <a16:creationId xmlns:a16="http://schemas.microsoft.com/office/drawing/2014/main" id="{5712DDB2-7926-4E5F-85A3-909379F5A747}"/>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2" name="正方形/長方形 341">
          <a:extLst>
            <a:ext uri="{FF2B5EF4-FFF2-40B4-BE49-F238E27FC236}">
              <a16:creationId xmlns:a16="http://schemas.microsoft.com/office/drawing/2014/main" id="{7E6C5D4B-7EEA-4544-92D3-D1C24D10F93C}"/>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3" name="正方形/長方形 342">
          <a:extLst>
            <a:ext uri="{FF2B5EF4-FFF2-40B4-BE49-F238E27FC236}">
              <a16:creationId xmlns:a16="http://schemas.microsoft.com/office/drawing/2014/main" id="{6AA5429C-60B4-404B-A422-749913A5D01D}"/>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4" name="正方形/長方形 343">
          <a:extLst>
            <a:ext uri="{FF2B5EF4-FFF2-40B4-BE49-F238E27FC236}">
              <a16:creationId xmlns:a16="http://schemas.microsoft.com/office/drawing/2014/main" id="{E80B97CB-96A8-4D46-BA0D-C46E151D1617}"/>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5" name="正方形/長方形 344">
          <a:extLst>
            <a:ext uri="{FF2B5EF4-FFF2-40B4-BE49-F238E27FC236}">
              <a16:creationId xmlns:a16="http://schemas.microsoft.com/office/drawing/2014/main" id="{A1364606-233E-455D-973C-6DD4C2D79684}"/>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6" name="正方形/長方形 345">
          <a:extLst>
            <a:ext uri="{FF2B5EF4-FFF2-40B4-BE49-F238E27FC236}">
              <a16:creationId xmlns:a16="http://schemas.microsoft.com/office/drawing/2014/main" id="{E22FFFE5-C58D-48CF-92B4-FD613B27827D}"/>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7" name="正方形/長方形 346">
          <a:extLst>
            <a:ext uri="{FF2B5EF4-FFF2-40B4-BE49-F238E27FC236}">
              <a16:creationId xmlns:a16="http://schemas.microsoft.com/office/drawing/2014/main" id="{82D91415-087D-4134-99A7-3D90601DC7FD}"/>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8" name="テキスト ボックス 347">
          <a:extLst>
            <a:ext uri="{FF2B5EF4-FFF2-40B4-BE49-F238E27FC236}">
              <a16:creationId xmlns:a16="http://schemas.microsoft.com/office/drawing/2014/main" id="{560CB114-E73E-479A-AB0A-E61A7DCAA81C}"/>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9" name="直線コネクタ 348">
          <a:extLst>
            <a:ext uri="{FF2B5EF4-FFF2-40B4-BE49-F238E27FC236}">
              <a16:creationId xmlns:a16="http://schemas.microsoft.com/office/drawing/2014/main" id="{BB9AA268-0B54-4D6D-8E32-587A87FC48F5}"/>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50" name="直線コネクタ 349">
          <a:extLst>
            <a:ext uri="{FF2B5EF4-FFF2-40B4-BE49-F238E27FC236}">
              <a16:creationId xmlns:a16="http://schemas.microsoft.com/office/drawing/2014/main" id="{6488686D-BEA2-4CAB-A49A-0842DE4F00EB}"/>
            </a:ext>
          </a:extLst>
        </xdr:cNvPr>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51" name="テキスト ボックス 350">
          <a:extLst>
            <a:ext uri="{FF2B5EF4-FFF2-40B4-BE49-F238E27FC236}">
              <a16:creationId xmlns:a16="http://schemas.microsoft.com/office/drawing/2014/main" id="{88D7CD06-CFBC-4166-A195-A018F9CBD723}"/>
            </a:ext>
          </a:extLst>
        </xdr:cNvPr>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52" name="直線コネクタ 351">
          <a:extLst>
            <a:ext uri="{FF2B5EF4-FFF2-40B4-BE49-F238E27FC236}">
              <a16:creationId xmlns:a16="http://schemas.microsoft.com/office/drawing/2014/main" id="{2B560347-0329-4974-8623-ABD688E3A47F}"/>
            </a:ext>
          </a:extLst>
        </xdr:cNvPr>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53" name="テキスト ボックス 352">
          <a:extLst>
            <a:ext uri="{FF2B5EF4-FFF2-40B4-BE49-F238E27FC236}">
              <a16:creationId xmlns:a16="http://schemas.microsoft.com/office/drawing/2014/main" id="{A25EDEC0-0F51-4E4E-8E57-C95FB0FAC15D}"/>
            </a:ext>
          </a:extLst>
        </xdr:cNvPr>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54" name="直線コネクタ 353">
          <a:extLst>
            <a:ext uri="{FF2B5EF4-FFF2-40B4-BE49-F238E27FC236}">
              <a16:creationId xmlns:a16="http://schemas.microsoft.com/office/drawing/2014/main" id="{DBFF3EE4-74BA-4821-9067-E33D8BB33F59}"/>
            </a:ext>
          </a:extLst>
        </xdr:cNvPr>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55" name="テキスト ボックス 354">
          <a:extLst>
            <a:ext uri="{FF2B5EF4-FFF2-40B4-BE49-F238E27FC236}">
              <a16:creationId xmlns:a16="http://schemas.microsoft.com/office/drawing/2014/main" id="{ABDF2FFD-84D5-4DEF-B31E-291DF50CD638}"/>
            </a:ext>
          </a:extLst>
        </xdr:cNvPr>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56" name="直線コネクタ 355">
          <a:extLst>
            <a:ext uri="{FF2B5EF4-FFF2-40B4-BE49-F238E27FC236}">
              <a16:creationId xmlns:a16="http://schemas.microsoft.com/office/drawing/2014/main" id="{E64AE117-DB56-42DC-A9C7-CDF9023DFEB2}"/>
            </a:ext>
          </a:extLst>
        </xdr:cNvPr>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57" name="テキスト ボックス 356">
          <a:extLst>
            <a:ext uri="{FF2B5EF4-FFF2-40B4-BE49-F238E27FC236}">
              <a16:creationId xmlns:a16="http://schemas.microsoft.com/office/drawing/2014/main" id="{5BD2382E-7499-407E-A8C6-3B94202F20B8}"/>
            </a:ext>
          </a:extLst>
        </xdr:cNvPr>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58" name="直線コネクタ 357">
          <a:extLst>
            <a:ext uri="{FF2B5EF4-FFF2-40B4-BE49-F238E27FC236}">
              <a16:creationId xmlns:a16="http://schemas.microsoft.com/office/drawing/2014/main" id="{F50756D9-40B2-424B-A162-693A91556B85}"/>
            </a:ext>
          </a:extLst>
        </xdr:cNvPr>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59" name="テキスト ボックス 358">
          <a:extLst>
            <a:ext uri="{FF2B5EF4-FFF2-40B4-BE49-F238E27FC236}">
              <a16:creationId xmlns:a16="http://schemas.microsoft.com/office/drawing/2014/main" id="{9EF2E65E-6A52-4D2A-9B12-03F622521E74}"/>
            </a:ext>
          </a:extLst>
        </xdr:cNvPr>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60" name="直線コネクタ 359">
          <a:extLst>
            <a:ext uri="{FF2B5EF4-FFF2-40B4-BE49-F238E27FC236}">
              <a16:creationId xmlns:a16="http://schemas.microsoft.com/office/drawing/2014/main" id="{ED5D41E1-515E-42D5-9101-A41B761E35EC}"/>
            </a:ext>
          </a:extLst>
        </xdr:cNvPr>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61" name="テキスト ボックス 360">
          <a:extLst>
            <a:ext uri="{FF2B5EF4-FFF2-40B4-BE49-F238E27FC236}">
              <a16:creationId xmlns:a16="http://schemas.microsoft.com/office/drawing/2014/main" id="{71828A31-EF33-441F-B340-4F8E9916D52F}"/>
            </a:ext>
          </a:extLst>
        </xdr:cNvPr>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62" name="直線コネクタ 361">
          <a:extLst>
            <a:ext uri="{FF2B5EF4-FFF2-40B4-BE49-F238E27FC236}">
              <a16:creationId xmlns:a16="http://schemas.microsoft.com/office/drawing/2014/main" id="{134ADCDA-7CC3-46EB-A75D-BEB776F24E3B}"/>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63" name="テキスト ボックス 362">
          <a:extLst>
            <a:ext uri="{FF2B5EF4-FFF2-40B4-BE49-F238E27FC236}">
              <a16:creationId xmlns:a16="http://schemas.microsoft.com/office/drawing/2014/main" id="{8141EFB0-E447-4F09-9E4F-BFBB9B409FFE}"/>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4" name="【市民会館】&#10;一人当たり面積グラフ枠">
          <a:extLst>
            <a:ext uri="{FF2B5EF4-FFF2-40B4-BE49-F238E27FC236}">
              <a16:creationId xmlns:a16="http://schemas.microsoft.com/office/drawing/2014/main" id="{3BEFCFFD-EE37-4076-825D-03C7640B96F4}"/>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118655</xdr:rowOff>
    </xdr:from>
    <xdr:to>
      <xdr:col>54</xdr:col>
      <xdr:colOff>189865</xdr:colOff>
      <xdr:row>109</xdr:row>
      <xdr:rowOff>4355</xdr:rowOff>
    </xdr:to>
    <xdr:cxnSp macro="">
      <xdr:nvCxnSpPr>
        <xdr:cNvPr id="365" name="直線コネクタ 364">
          <a:extLst>
            <a:ext uri="{FF2B5EF4-FFF2-40B4-BE49-F238E27FC236}">
              <a16:creationId xmlns:a16="http://schemas.microsoft.com/office/drawing/2014/main" id="{81CDFC45-7559-47C4-9E36-CFE886DCFA87}"/>
            </a:ext>
          </a:extLst>
        </xdr:cNvPr>
        <xdr:cNvCxnSpPr/>
      </xdr:nvCxnSpPr>
      <xdr:spPr>
        <a:xfrm flipV="1">
          <a:off x="10476865" y="17263655"/>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8182</xdr:rowOff>
    </xdr:from>
    <xdr:ext cx="469744" cy="259045"/>
    <xdr:sp macro="" textlink="">
      <xdr:nvSpPr>
        <xdr:cNvPr id="366" name="【市民会館】&#10;一人当たり面積最小値テキスト">
          <a:extLst>
            <a:ext uri="{FF2B5EF4-FFF2-40B4-BE49-F238E27FC236}">
              <a16:creationId xmlns:a16="http://schemas.microsoft.com/office/drawing/2014/main" id="{25080257-0D02-4E25-813B-FA6C88692819}"/>
            </a:ext>
          </a:extLst>
        </xdr:cNvPr>
        <xdr:cNvSpPr txBox="1"/>
      </xdr:nvSpPr>
      <xdr:spPr>
        <a:xfrm>
          <a:off x="10515600" y="18696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4355</xdr:rowOff>
    </xdr:from>
    <xdr:to>
      <xdr:col>55</xdr:col>
      <xdr:colOff>88900</xdr:colOff>
      <xdr:row>109</xdr:row>
      <xdr:rowOff>4355</xdr:rowOff>
    </xdr:to>
    <xdr:cxnSp macro="">
      <xdr:nvCxnSpPr>
        <xdr:cNvPr id="367" name="直線コネクタ 366">
          <a:extLst>
            <a:ext uri="{FF2B5EF4-FFF2-40B4-BE49-F238E27FC236}">
              <a16:creationId xmlns:a16="http://schemas.microsoft.com/office/drawing/2014/main" id="{9F11B2C1-1AE4-47EB-BF04-7B526AB327EA}"/>
            </a:ext>
          </a:extLst>
        </xdr:cNvPr>
        <xdr:cNvCxnSpPr/>
      </xdr:nvCxnSpPr>
      <xdr:spPr>
        <a:xfrm>
          <a:off x="10388600" y="18692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65332</xdr:rowOff>
    </xdr:from>
    <xdr:ext cx="469744" cy="259045"/>
    <xdr:sp macro="" textlink="">
      <xdr:nvSpPr>
        <xdr:cNvPr id="368" name="【市民会館】&#10;一人当たり面積最大値テキスト">
          <a:extLst>
            <a:ext uri="{FF2B5EF4-FFF2-40B4-BE49-F238E27FC236}">
              <a16:creationId xmlns:a16="http://schemas.microsoft.com/office/drawing/2014/main" id="{CCFB18F0-A055-4AC8-A71D-F73FF5C1D91A}"/>
            </a:ext>
          </a:extLst>
        </xdr:cNvPr>
        <xdr:cNvSpPr txBox="1"/>
      </xdr:nvSpPr>
      <xdr:spPr>
        <a:xfrm>
          <a:off x="10515600" y="17038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118655</xdr:rowOff>
    </xdr:from>
    <xdr:to>
      <xdr:col>55</xdr:col>
      <xdr:colOff>88900</xdr:colOff>
      <xdr:row>100</xdr:row>
      <xdr:rowOff>118655</xdr:rowOff>
    </xdr:to>
    <xdr:cxnSp macro="">
      <xdr:nvCxnSpPr>
        <xdr:cNvPr id="369" name="直線コネクタ 368">
          <a:extLst>
            <a:ext uri="{FF2B5EF4-FFF2-40B4-BE49-F238E27FC236}">
              <a16:creationId xmlns:a16="http://schemas.microsoft.com/office/drawing/2014/main" id="{F23B17BD-4683-4417-99EB-BE45208BB720}"/>
            </a:ext>
          </a:extLst>
        </xdr:cNvPr>
        <xdr:cNvCxnSpPr/>
      </xdr:nvCxnSpPr>
      <xdr:spPr>
        <a:xfrm>
          <a:off x="10388600" y="17263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45011</xdr:rowOff>
    </xdr:from>
    <xdr:ext cx="469744" cy="259045"/>
    <xdr:sp macro="" textlink="">
      <xdr:nvSpPr>
        <xdr:cNvPr id="370" name="【市民会館】&#10;一人当たり面積平均値テキスト">
          <a:extLst>
            <a:ext uri="{FF2B5EF4-FFF2-40B4-BE49-F238E27FC236}">
              <a16:creationId xmlns:a16="http://schemas.microsoft.com/office/drawing/2014/main" id="{F9C51461-0901-464B-9565-B37C7F200829}"/>
            </a:ext>
          </a:extLst>
        </xdr:cNvPr>
        <xdr:cNvSpPr txBox="1"/>
      </xdr:nvSpPr>
      <xdr:spPr>
        <a:xfrm>
          <a:off x="10515600" y="182187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22134</xdr:rowOff>
    </xdr:from>
    <xdr:to>
      <xdr:col>55</xdr:col>
      <xdr:colOff>50800</xdr:colOff>
      <xdr:row>107</xdr:row>
      <xdr:rowOff>123734</xdr:rowOff>
    </xdr:to>
    <xdr:sp macro="" textlink="">
      <xdr:nvSpPr>
        <xdr:cNvPr id="371" name="フローチャート: 判断 370">
          <a:extLst>
            <a:ext uri="{FF2B5EF4-FFF2-40B4-BE49-F238E27FC236}">
              <a16:creationId xmlns:a16="http://schemas.microsoft.com/office/drawing/2014/main" id="{E545FE92-BD6F-485A-B68C-F06A6780982F}"/>
            </a:ext>
          </a:extLst>
        </xdr:cNvPr>
        <xdr:cNvSpPr/>
      </xdr:nvSpPr>
      <xdr:spPr>
        <a:xfrm>
          <a:off x="10426700" y="18367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31931</xdr:rowOff>
    </xdr:from>
    <xdr:to>
      <xdr:col>50</xdr:col>
      <xdr:colOff>165100</xdr:colOff>
      <xdr:row>107</xdr:row>
      <xdr:rowOff>133531</xdr:rowOff>
    </xdr:to>
    <xdr:sp macro="" textlink="">
      <xdr:nvSpPr>
        <xdr:cNvPr id="372" name="フローチャート: 判断 371">
          <a:extLst>
            <a:ext uri="{FF2B5EF4-FFF2-40B4-BE49-F238E27FC236}">
              <a16:creationId xmlns:a16="http://schemas.microsoft.com/office/drawing/2014/main" id="{FE0E55FD-1E38-41CA-8E73-C83A260E37AF}"/>
            </a:ext>
          </a:extLst>
        </xdr:cNvPr>
        <xdr:cNvSpPr/>
      </xdr:nvSpPr>
      <xdr:spPr>
        <a:xfrm>
          <a:off x="9588500" y="18377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46627</xdr:rowOff>
    </xdr:from>
    <xdr:to>
      <xdr:col>46</xdr:col>
      <xdr:colOff>38100</xdr:colOff>
      <xdr:row>107</xdr:row>
      <xdr:rowOff>148227</xdr:rowOff>
    </xdr:to>
    <xdr:sp macro="" textlink="">
      <xdr:nvSpPr>
        <xdr:cNvPr id="373" name="フローチャート: 判断 372">
          <a:extLst>
            <a:ext uri="{FF2B5EF4-FFF2-40B4-BE49-F238E27FC236}">
              <a16:creationId xmlns:a16="http://schemas.microsoft.com/office/drawing/2014/main" id="{1052A299-2FE2-4595-803A-FB5530817DC9}"/>
            </a:ext>
          </a:extLst>
        </xdr:cNvPr>
        <xdr:cNvSpPr/>
      </xdr:nvSpPr>
      <xdr:spPr>
        <a:xfrm>
          <a:off x="8699500" y="1839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4" name="テキスト ボックス 373">
          <a:extLst>
            <a:ext uri="{FF2B5EF4-FFF2-40B4-BE49-F238E27FC236}">
              <a16:creationId xmlns:a16="http://schemas.microsoft.com/office/drawing/2014/main" id="{C2D14B5F-CF00-4C1E-9A2C-872B9843609F}"/>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5" name="テキスト ボックス 374">
          <a:extLst>
            <a:ext uri="{FF2B5EF4-FFF2-40B4-BE49-F238E27FC236}">
              <a16:creationId xmlns:a16="http://schemas.microsoft.com/office/drawing/2014/main" id="{408CCB2B-8C2D-4A6B-98F4-1F6FF97792E6}"/>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6" name="テキスト ボックス 375">
          <a:extLst>
            <a:ext uri="{FF2B5EF4-FFF2-40B4-BE49-F238E27FC236}">
              <a16:creationId xmlns:a16="http://schemas.microsoft.com/office/drawing/2014/main" id="{52955799-7A43-4C42-95C9-200F1D3F4FA7}"/>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7" name="テキスト ボックス 376">
          <a:extLst>
            <a:ext uri="{FF2B5EF4-FFF2-40B4-BE49-F238E27FC236}">
              <a16:creationId xmlns:a16="http://schemas.microsoft.com/office/drawing/2014/main" id="{B6957737-8152-45CF-B3FE-33406B05440D}"/>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8" name="テキスト ボックス 377">
          <a:extLst>
            <a:ext uri="{FF2B5EF4-FFF2-40B4-BE49-F238E27FC236}">
              <a16:creationId xmlns:a16="http://schemas.microsoft.com/office/drawing/2014/main" id="{3D42CABC-ABBF-4490-895E-48C6A81DBDC2}"/>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59689</xdr:rowOff>
    </xdr:from>
    <xdr:to>
      <xdr:col>55</xdr:col>
      <xdr:colOff>50800</xdr:colOff>
      <xdr:row>107</xdr:row>
      <xdr:rowOff>161289</xdr:rowOff>
    </xdr:to>
    <xdr:sp macro="" textlink="">
      <xdr:nvSpPr>
        <xdr:cNvPr id="379" name="楕円 378">
          <a:extLst>
            <a:ext uri="{FF2B5EF4-FFF2-40B4-BE49-F238E27FC236}">
              <a16:creationId xmlns:a16="http://schemas.microsoft.com/office/drawing/2014/main" id="{F98FEFEC-2EE6-4744-95A8-45C23DA8423F}"/>
            </a:ext>
          </a:extLst>
        </xdr:cNvPr>
        <xdr:cNvSpPr/>
      </xdr:nvSpPr>
      <xdr:spPr>
        <a:xfrm>
          <a:off x="10426700" y="1840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38116</xdr:rowOff>
    </xdr:from>
    <xdr:ext cx="469744" cy="259045"/>
    <xdr:sp macro="" textlink="">
      <xdr:nvSpPr>
        <xdr:cNvPr id="380" name="【市民会館】&#10;一人当たり面積該当値テキスト">
          <a:extLst>
            <a:ext uri="{FF2B5EF4-FFF2-40B4-BE49-F238E27FC236}">
              <a16:creationId xmlns:a16="http://schemas.microsoft.com/office/drawing/2014/main" id="{A5921F04-246A-4F16-842A-8BAA1715DE80}"/>
            </a:ext>
          </a:extLst>
        </xdr:cNvPr>
        <xdr:cNvSpPr txBox="1"/>
      </xdr:nvSpPr>
      <xdr:spPr>
        <a:xfrm>
          <a:off x="10515600" y="1838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64588</xdr:rowOff>
    </xdr:from>
    <xdr:to>
      <xdr:col>50</xdr:col>
      <xdr:colOff>165100</xdr:colOff>
      <xdr:row>107</xdr:row>
      <xdr:rowOff>166188</xdr:rowOff>
    </xdr:to>
    <xdr:sp macro="" textlink="">
      <xdr:nvSpPr>
        <xdr:cNvPr id="381" name="楕円 380">
          <a:extLst>
            <a:ext uri="{FF2B5EF4-FFF2-40B4-BE49-F238E27FC236}">
              <a16:creationId xmlns:a16="http://schemas.microsoft.com/office/drawing/2014/main" id="{A1B0C605-7D29-497F-96B4-F61CDBD6240A}"/>
            </a:ext>
          </a:extLst>
        </xdr:cNvPr>
        <xdr:cNvSpPr/>
      </xdr:nvSpPr>
      <xdr:spPr>
        <a:xfrm>
          <a:off x="9588500" y="18409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110489</xdr:rowOff>
    </xdr:from>
    <xdr:to>
      <xdr:col>55</xdr:col>
      <xdr:colOff>0</xdr:colOff>
      <xdr:row>107</xdr:row>
      <xdr:rowOff>115388</xdr:rowOff>
    </xdr:to>
    <xdr:cxnSp macro="">
      <xdr:nvCxnSpPr>
        <xdr:cNvPr id="382" name="直線コネクタ 381">
          <a:extLst>
            <a:ext uri="{FF2B5EF4-FFF2-40B4-BE49-F238E27FC236}">
              <a16:creationId xmlns:a16="http://schemas.microsoft.com/office/drawing/2014/main" id="{93923180-8FBA-4A3D-9638-9B24DAC1D438}"/>
            </a:ext>
          </a:extLst>
        </xdr:cNvPr>
        <xdr:cNvCxnSpPr/>
      </xdr:nvCxnSpPr>
      <xdr:spPr>
        <a:xfrm flipV="1">
          <a:off x="9639300" y="18455639"/>
          <a:ext cx="8382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150058</xdr:rowOff>
    </xdr:from>
    <xdr:ext cx="469744" cy="259045"/>
    <xdr:sp macro="" textlink="">
      <xdr:nvSpPr>
        <xdr:cNvPr id="383" name="n_1aveValue【市民会館】&#10;一人当たり面積">
          <a:extLst>
            <a:ext uri="{FF2B5EF4-FFF2-40B4-BE49-F238E27FC236}">
              <a16:creationId xmlns:a16="http://schemas.microsoft.com/office/drawing/2014/main" id="{95C37012-7685-49D9-ADE7-0072D3E0CFA5}"/>
            </a:ext>
          </a:extLst>
        </xdr:cNvPr>
        <xdr:cNvSpPr txBox="1"/>
      </xdr:nvSpPr>
      <xdr:spPr>
        <a:xfrm>
          <a:off x="9391727" y="18152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164754</xdr:rowOff>
    </xdr:from>
    <xdr:ext cx="469744" cy="259045"/>
    <xdr:sp macro="" textlink="">
      <xdr:nvSpPr>
        <xdr:cNvPr id="384" name="n_2aveValue【市民会館】&#10;一人当たり面積">
          <a:extLst>
            <a:ext uri="{FF2B5EF4-FFF2-40B4-BE49-F238E27FC236}">
              <a16:creationId xmlns:a16="http://schemas.microsoft.com/office/drawing/2014/main" id="{791EC9D8-2DA9-40E6-9DBC-51DC379EBCF6}"/>
            </a:ext>
          </a:extLst>
        </xdr:cNvPr>
        <xdr:cNvSpPr txBox="1"/>
      </xdr:nvSpPr>
      <xdr:spPr>
        <a:xfrm>
          <a:off x="8515427" y="18167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157315</xdr:rowOff>
    </xdr:from>
    <xdr:ext cx="469744" cy="259045"/>
    <xdr:sp macro="" textlink="">
      <xdr:nvSpPr>
        <xdr:cNvPr id="385" name="n_1mainValue【市民会館】&#10;一人当たり面積">
          <a:extLst>
            <a:ext uri="{FF2B5EF4-FFF2-40B4-BE49-F238E27FC236}">
              <a16:creationId xmlns:a16="http://schemas.microsoft.com/office/drawing/2014/main" id="{35D120A2-016E-44A3-BD9C-7CE77B30940F}"/>
            </a:ext>
          </a:extLst>
        </xdr:cNvPr>
        <xdr:cNvSpPr txBox="1"/>
      </xdr:nvSpPr>
      <xdr:spPr>
        <a:xfrm>
          <a:off x="9391727" y="18502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86" name="正方形/長方形 385">
          <a:extLst>
            <a:ext uri="{FF2B5EF4-FFF2-40B4-BE49-F238E27FC236}">
              <a16:creationId xmlns:a16="http://schemas.microsoft.com/office/drawing/2014/main" id="{9E53D20B-1936-42CC-B13E-A233C0B63175}"/>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7" name="正方形/長方形 386">
          <a:extLst>
            <a:ext uri="{FF2B5EF4-FFF2-40B4-BE49-F238E27FC236}">
              <a16:creationId xmlns:a16="http://schemas.microsoft.com/office/drawing/2014/main" id="{97F89868-8A34-4090-B5CF-CD9FAEA9C531}"/>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8" name="正方形/長方形 387">
          <a:extLst>
            <a:ext uri="{FF2B5EF4-FFF2-40B4-BE49-F238E27FC236}">
              <a16:creationId xmlns:a16="http://schemas.microsoft.com/office/drawing/2014/main" id="{A36EF65F-FB84-4C6A-879B-9E58CBA40083}"/>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9" name="正方形/長方形 388">
          <a:extLst>
            <a:ext uri="{FF2B5EF4-FFF2-40B4-BE49-F238E27FC236}">
              <a16:creationId xmlns:a16="http://schemas.microsoft.com/office/drawing/2014/main" id="{A5CC9D82-0D42-442F-8DDB-8E56A2409A63}"/>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0" name="正方形/長方形 389">
          <a:extLst>
            <a:ext uri="{FF2B5EF4-FFF2-40B4-BE49-F238E27FC236}">
              <a16:creationId xmlns:a16="http://schemas.microsoft.com/office/drawing/2014/main" id="{2200F80C-0B42-4B80-80AE-5E03375B7FF1}"/>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1" name="正方形/長方形 390">
          <a:extLst>
            <a:ext uri="{FF2B5EF4-FFF2-40B4-BE49-F238E27FC236}">
              <a16:creationId xmlns:a16="http://schemas.microsoft.com/office/drawing/2014/main" id="{0034FF76-2A24-444E-982F-B351C126EE71}"/>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2" name="正方形/長方形 391">
          <a:extLst>
            <a:ext uri="{FF2B5EF4-FFF2-40B4-BE49-F238E27FC236}">
              <a16:creationId xmlns:a16="http://schemas.microsoft.com/office/drawing/2014/main" id="{C8F1CC9D-A0F9-43DC-94AC-13A87C082BD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3" name="正方形/長方形 392">
          <a:extLst>
            <a:ext uri="{FF2B5EF4-FFF2-40B4-BE49-F238E27FC236}">
              <a16:creationId xmlns:a16="http://schemas.microsoft.com/office/drawing/2014/main" id="{C5283EFE-0478-4298-A0E4-DBC81920E6CA}"/>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4" name="テキスト ボックス 393">
          <a:extLst>
            <a:ext uri="{FF2B5EF4-FFF2-40B4-BE49-F238E27FC236}">
              <a16:creationId xmlns:a16="http://schemas.microsoft.com/office/drawing/2014/main" id="{3ED0A47D-2142-4916-BC77-AD863F71F401}"/>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5" name="直線コネクタ 394">
          <a:extLst>
            <a:ext uri="{FF2B5EF4-FFF2-40B4-BE49-F238E27FC236}">
              <a16:creationId xmlns:a16="http://schemas.microsoft.com/office/drawing/2014/main" id="{85C14F83-799F-453F-947A-0A651D573D8A}"/>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96" name="直線コネクタ 395">
          <a:extLst>
            <a:ext uri="{FF2B5EF4-FFF2-40B4-BE49-F238E27FC236}">
              <a16:creationId xmlns:a16="http://schemas.microsoft.com/office/drawing/2014/main" id="{647EA334-4C10-4DD4-AF15-44B01AC6DBC9}"/>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97" name="テキスト ボックス 396">
          <a:extLst>
            <a:ext uri="{FF2B5EF4-FFF2-40B4-BE49-F238E27FC236}">
              <a16:creationId xmlns:a16="http://schemas.microsoft.com/office/drawing/2014/main" id="{F126057C-93DA-4892-9EAF-C94DA7D914D6}"/>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98" name="直線コネクタ 397">
          <a:extLst>
            <a:ext uri="{FF2B5EF4-FFF2-40B4-BE49-F238E27FC236}">
              <a16:creationId xmlns:a16="http://schemas.microsoft.com/office/drawing/2014/main" id="{837A4D5A-4A01-4425-ADA3-918218D04888}"/>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99" name="テキスト ボックス 398">
          <a:extLst>
            <a:ext uri="{FF2B5EF4-FFF2-40B4-BE49-F238E27FC236}">
              <a16:creationId xmlns:a16="http://schemas.microsoft.com/office/drawing/2014/main" id="{B7833C18-1A60-4E4F-800D-F81D321F83E7}"/>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0" name="直線コネクタ 399">
          <a:extLst>
            <a:ext uri="{FF2B5EF4-FFF2-40B4-BE49-F238E27FC236}">
              <a16:creationId xmlns:a16="http://schemas.microsoft.com/office/drawing/2014/main" id="{B1E60541-093E-49F0-B070-B2047BE48542}"/>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1" name="テキスト ボックス 400">
          <a:extLst>
            <a:ext uri="{FF2B5EF4-FFF2-40B4-BE49-F238E27FC236}">
              <a16:creationId xmlns:a16="http://schemas.microsoft.com/office/drawing/2014/main" id="{0D7FA21B-0172-4E7C-9EDA-6B2137C92D54}"/>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02" name="直線コネクタ 401">
          <a:extLst>
            <a:ext uri="{FF2B5EF4-FFF2-40B4-BE49-F238E27FC236}">
              <a16:creationId xmlns:a16="http://schemas.microsoft.com/office/drawing/2014/main" id="{89299578-1FEE-410D-85B9-E1DB1A703576}"/>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03" name="テキスト ボックス 402">
          <a:extLst>
            <a:ext uri="{FF2B5EF4-FFF2-40B4-BE49-F238E27FC236}">
              <a16:creationId xmlns:a16="http://schemas.microsoft.com/office/drawing/2014/main" id="{419E2A69-49C1-4E95-BE87-CBB5CDB0A8AE}"/>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04" name="直線コネクタ 403">
          <a:extLst>
            <a:ext uri="{FF2B5EF4-FFF2-40B4-BE49-F238E27FC236}">
              <a16:creationId xmlns:a16="http://schemas.microsoft.com/office/drawing/2014/main" id="{CDC86C0A-0013-4471-9781-C5CCBA4E282F}"/>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05" name="テキスト ボックス 404">
          <a:extLst>
            <a:ext uri="{FF2B5EF4-FFF2-40B4-BE49-F238E27FC236}">
              <a16:creationId xmlns:a16="http://schemas.microsoft.com/office/drawing/2014/main" id="{B2343AF8-C89C-466C-8451-A1E9CE1241C9}"/>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06" name="直線コネクタ 405">
          <a:extLst>
            <a:ext uri="{FF2B5EF4-FFF2-40B4-BE49-F238E27FC236}">
              <a16:creationId xmlns:a16="http://schemas.microsoft.com/office/drawing/2014/main" id="{C7AD3153-A775-4FE8-80BF-7FBD502C5416}"/>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07" name="テキスト ボックス 406">
          <a:extLst>
            <a:ext uri="{FF2B5EF4-FFF2-40B4-BE49-F238E27FC236}">
              <a16:creationId xmlns:a16="http://schemas.microsoft.com/office/drawing/2014/main" id="{468DD414-B589-4C33-80ED-4F523621A847}"/>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8" name="直線コネクタ 407">
          <a:extLst>
            <a:ext uri="{FF2B5EF4-FFF2-40B4-BE49-F238E27FC236}">
              <a16:creationId xmlns:a16="http://schemas.microsoft.com/office/drawing/2014/main" id="{85929ABF-1228-4260-9367-6FFAD2D508EE}"/>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09" name="テキスト ボックス 408">
          <a:extLst>
            <a:ext uri="{FF2B5EF4-FFF2-40B4-BE49-F238E27FC236}">
              <a16:creationId xmlns:a16="http://schemas.microsoft.com/office/drawing/2014/main" id="{F8569AD5-C17F-4D79-AE3D-E24D7C03AD3E}"/>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0" name="【一般廃棄物処理施設】&#10;有形固定資産減価償却率グラフ枠">
          <a:extLst>
            <a:ext uri="{FF2B5EF4-FFF2-40B4-BE49-F238E27FC236}">
              <a16:creationId xmlns:a16="http://schemas.microsoft.com/office/drawing/2014/main" id="{EB44A5C7-EBDC-44C0-9397-8B9FB5C9E875}"/>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169273</xdr:rowOff>
    </xdr:from>
    <xdr:to>
      <xdr:col>85</xdr:col>
      <xdr:colOff>126364</xdr:colOff>
      <xdr:row>42</xdr:row>
      <xdr:rowOff>81099</xdr:rowOff>
    </xdr:to>
    <xdr:cxnSp macro="">
      <xdr:nvCxnSpPr>
        <xdr:cNvPr id="411" name="直線コネクタ 410">
          <a:extLst>
            <a:ext uri="{FF2B5EF4-FFF2-40B4-BE49-F238E27FC236}">
              <a16:creationId xmlns:a16="http://schemas.microsoft.com/office/drawing/2014/main" id="{B9D59FAA-742E-4819-93D1-FA4D2EE0A6C1}"/>
            </a:ext>
          </a:extLst>
        </xdr:cNvPr>
        <xdr:cNvCxnSpPr/>
      </xdr:nvCxnSpPr>
      <xdr:spPr>
        <a:xfrm flipV="1">
          <a:off x="16318864" y="5827123"/>
          <a:ext cx="0" cy="1454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84926</xdr:rowOff>
    </xdr:from>
    <xdr:ext cx="340478" cy="259045"/>
    <xdr:sp macro="" textlink="">
      <xdr:nvSpPr>
        <xdr:cNvPr id="412" name="【一般廃棄物処理施設】&#10;有形固定資産減価償却率最小値テキスト">
          <a:extLst>
            <a:ext uri="{FF2B5EF4-FFF2-40B4-BE49-F238E27FC236}">
              <a16:creationId xmlns:a16="http://schemas.microsoft.com/office/drawing/2014/main" id="{29BB4200-09AE-4E0E-A098-8B17FEEA1395}"/>
            </a:ext>
          </a:extLst>
        </xdr:cNvPr>
        <xdr:cNvSpPr txBox="1"/>
      </xdr:nvSpPr>
      <xdr:spPr>
        <a:xfrm>
          <a:off x="16357600" y="72858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81099</xdr:rowOff>
    </xdr:from>
    <xdr:to>
      <xdr:col>86</xdr:col>
      <xdr:colOff>25400</xdr:colOff>
      <xdr:row>42</xdr:row>
      <xdr:rowOff>81099</xdr:rowOff>
    </xdr:to>
    <xdr:cxnSp macro="">
      <xdr:nvCxnSpPr>
        <xdr:cNvPr id="413" name="直線コネクタ 412">
          <a:extLst>
            <a:ext uri="{FF2B5EF4-FFF2-40B4-BE49-F238E27FC236}">
              <a16:creationId xmlns:a16="http://schemas.microsoft.com/office/drawing/2014/main" id="{0389FE59-1A94-43E3-871C-376B8FD0B498}"/>
            </a:ext>
          </a:extLst>
        </xdr:cNvPr>
        <xdr:cNvCxnSpPr/>
      </xdr:nvCxnSpPr>
      <xdr:spPr>
        <a:xfrm>
          <a:off x="16230600" y="7281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115950</xdr:rowOff>
    </xdr:from>
    <xdr:ext cx="405111" cy="259045"/>
    <xdr:sp macro="" textlink="">
      <xdr:nvSpPr>
        <xdr:cNvPr id="414" name="【一般廃棄物処理施設】&#10;有形固定資産減価償却率最大値テキスト">
          <a:extLst>
            <a:ext uri="{FF2B5EF4-FFF2-40B4-BE49-F238E27FC236}">
              <a16:creationId xmlns:a16="http://schemas.microsoft.com/office/drawing/2014/main" id="{828C2D3A-7BA2-4EBD-82AC-D2B9AC130B95}"/>
            </a:ext>
          </a:extLst>
        </xdr:cNvPr>
        <xdr:cNvSpPr txBox="1"/>
      </xdr:nvSpPr>
      <xdr:spPr>
        <a:xfrm>
          <a:off x="16357600" y="5602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169273</xdr:rowOff>
    </xdr:from>
    <xdr:to>
      <xdr:col>86</xdr:col>
      <xdr:colOff>25400</xdr:colOff>
      <xdr:row>33</xdr:row>
      <xdr:rowOff>169273</xdr:rowOff>
    </xdr:to>
    <xdr:cxnSp macro="">
      <xdr:nvCxnSpPr>
        <xdr:cNvPr id="415" name="直線コネクタ 414">
          <a:extLst>
            <a:ext uri="{FF2B5EF4-FFF2-40B4-BE49-F238E27FC236}">
              <a16:creationId xmlns:a16="http://schemas.microsoft.com/office/drawing/2014/main" id="{80AB68AF-102B-4BF7-A6BE-4452474138B9}"/>
            </a:ext>
          </a:extLst>
        </xdr:cNvPr>
        <xdr:cNvCxnSpPr/>
      </xdr:nvCxnSpPr>
      <xdr:spPr>
        <a:xfrm>
          <a:off x="16230600" y="582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133185</xdr:rowOff>
    </xdr:from>
    <xdr:ext cx="405111" cy="259045"/>
    <xdr:sp macro="" textlink="">
      <xdr:nvSpPr>
        <xdr:cNvPr id="416" name="【一般廃棄物処理施設】&#10;有形固定資産減価償却率平均値テキスト">
          <a:extLst>
            <a:ext uri="{FF2B5EF4-FFF2-40B4-BE49-F238E27FC236}">
              <a16:creationId xmlns:a16="http://schemas.microsoft.com/office/drawing/2014/main" id="{FC3A402A-1269-4B19-80B9-1C9174719BAE}"/>
            </a:ext>
          </a:extLst>
        </xdr:cNvPr>
        <xdr:cNvSpPr txBox="1"/>
      </xdr:nvSpPr>
      <xdr:spPr>
        <a:xfrm>
          <a:off x="16357600" y="61339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110308</xdr:rowOff>
    </xdr:from>
    <xdr:to>
      <xdr:col>85</xdr:col>
      <xdr:colOff>177800</xdr:colOff>
      <xdr:row>37</xdr:row>
      <xdr:rowOff>40458</xdr:rowOff>
    </xdr:to>
    <xdr:sp macro="" textlink="">
      <xdr:nvSpPr>
        <xdr:cNvPr id="417" name="フローチャート: 判断 416">
          <a:extLst>
            <a:ext uri="{FF2B5EF4-FFF2-40B4-BE49-F238E27FC236}">
              <a16:creationId xmlns:a16="http://schemas.microsoft.com/office/drawing/2014/main" id="{52EF0B5B-685B-4B29-897E-5472500C13E3}"/>
            </a:ext>
          </a:extLst>
        </xdr:cNvPr>
        <xdr:cNvSpPr/>
      </xdr:nvSpPr>
      <xdr:spPr>
        <a:xfrm>
          <a:off x="16268700" y="628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138067</xdr:rowOff>
    </xdr:from>
    <xdr:to>
      <xdr:col>81</xdr:col>
      <xdr:colOff>101600</xdr:colOff>
      <xdr:row>37</xdr:row>
      <xdr:rowOff>68217</xdr:rowOff>
    </xdr:to>
    <xdr:sp macro="" textlink="">
      <xdr:nvSpPr>
        <xdr:cNvPr id="418" name="フローチャート: 判断 417">
          <a:extLst>
            <a:ext uri="{FF2B5EF4-FFF2-40B4-BE49-F238E27FC236}">
              <a16:creationId xmlns:a16="http://schemas.microsoft.com/office/drawing/2014/main" id="{804FF529-7AD6-43A4-A376-B74E00C9B4EA}"/>
            </a:ext>
          </a:extLst>
        </xdr:cNvPr>
        <xdr:cNvSpPr/>
      </xdr:nvSpPr>
      <xdr:spPr>
        <a:xfrm>
          <a:off x="15430500" y="631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126637</xdr:rowOff>
    </xdr:from>
    <xdr:to>
      <xdr:col>76</xdr:col>
      <xdr:colOff>165100</xdr:colOff>
      <xdr:row>37</xdr:row>
      <xdr:rowOff>56787</xdr:rowOff>
    </xdr:to>
    <xdr:sp macro="" textlink="">
      <xdr:nvSpPr>
        <xdr:cNvPr id="419" name="フローチャート: 判断 418">
          <a:extLst>
            <a:ext uri="{FF2B5EF4-FFF2-40B4-BE49-F238E27FC236}">
              <a16:creationId xmlns:a16="http://schemas.microsoft.com/office/drawing/2014/main" id="{7373B1D7-5056-48BD-8D78-62A37CD5BFBA}"/>
            </a:ext>
          </a:extLst>
        </xdr:cNvPr>
        <xdr:cNvSpPr/>
      </xdr:nvSpPr>
      <xdr:spPr>
        <a:xfrm>
          <a:off x="14541500" y="629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0" name="テキスト ボックス 419">
          <a:extLst>
            <a:ext uri="{FF2B5EF4-FFF2-40B4-BE49-F238E27FC236}">
              <a16:creationId xmlns:a16="http://schemas.microsoft.com/office/drawing/2014/main" id="{274C35E9-3BF1-478F-ABD4-24FB6B7565F2}"/>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1" name="テキスト ボックス 420">
          <a:extLst>
            <a:ext uri="{FF2B5EF4-FFF2-40B4-BE49-F238E27FC236}">
              <a16:creationId xmlns:a16="http://schemas.microsoft.com/office/drawing/2014/main" id="{45056314-60AE-45B2-AE32-3F0E04D5E2B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2" name="テキスト ボックス 421">
          <a:extLst>
            <a:ext uri="{FF2B5EF4-FFF2-40B4-BE49-F238E27FC236}">
              <a16:creationId xmlns:a16="http://schemas.microsoft.com/office/drawing/2014/main" id="{83ADEE72-713F-47C3-BF51-3DF03489EEB5}"/>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3" name="テキスト ボックス 422">
          <a:extLst>
            <a:ext uri="{FF2B5EF4-FFF2-40B4-BE49-F238E27FC236}">
              <a16:creationId xmlns:a16="http://schemas.microsoft.com/office/drawing/2014/main" id="{254ECF9D-BEB7-43F1-96C7-46EE8A509A5E}"/>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4" name="テキスト ボックス 423">
          <a:extLst>
            <a:ext uri="{FF2B5EF4-FFF2-40B4-BE49-F238E27FC236}">
              <a16:creationId xmlns:a16="http://schemas.microsoft.com/office/drawing/2014/main" id="{4601DB21-4377-4D37-AD85-20E26012DACA}"/>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80917</xdr:rowOff>
    </xdr:from>
    <xdr:to>
      <xdr:col>85</xdr:col>
      <xdr:colOff>177800</xdr:colOff>
      <xdr:row>38</xdr:row>
      <xdr:rowOff>11068</xdr:rowOff>
    </xdr:to>
    <xdr:sp macro="" textlink="">
      <xdr:nvSpPr>
        <xdr:cNvPr id="425" name="楕円 424">
          <a:extLst>
            <a:ext uri="{FF2B5EF4-FFF2-40B4-BE49-F238E27FC236}">
              <a16:creationId xmlns:a16="http://schemas.microsoft.com/office/drawing/2014/main" id="{3AAD4CB6-71A8-4B44-A528-9F69D43B7D7D}"/>
            </a:ext>
          </a:extLst>
        </xdr:cNvPr>
        <xdr:cNvSpPr/>
      </xdr:nvSpPr>
      <xdr:spPr>
        <a:xfrm>
          <a:off x="16268700" y="642456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59344</xdr:rowOff>
    </xdr:from>
    <xdr:ext cx="405111" cy="259045"/>
    <xdr:sp macro="" textlink="">
      <xdr:nvSpPr>
        <xdr:cNvPr id="426" name="【一般廃棄物処理施設】&#10;有形固定資産減価償却率該当値テキスト">
          <a:extLst>
            <a:ext uri="{FF2B5EF4-FFF2-40B4-BE49-F238E27FC236}">
              <a16:creationId xmlns:a16="http://schemas.microsoft.com/office/drawing/2014/main" id="{489A4589-8F25-4238-883A-0BA1EF7DEC82}"/>
            </a:ext>
          </a:extLst>
        </xdr:cNvPr>
        <xdr:cNvSpPr txBox="1"/>
      </xdr:nvSpPr>
      <xdr:spPr>
        <a:xfrm>
          <a:off x="16357600" y="64029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128270</xdr:rowOff>
    </xdr:from>
    <xdr:to>
      <xdr:col>81</xdr:col>
      <xdr:colOff>101600</xdr:colOff>
      <xdr:row>38</xdr:row>
      <xdr:rowOff>58420</xdr:rowOff>
    </xdr:to>
    <xdr:sp macro="" textlink="">
      <xdr:nvSpPr>
        <xdr:cNvPr id="427" name="楕円 426">
          <a:extLst>
            <a:ext uri="{FF2B5EF4-FFF2-40B4-BE49-F238E27FC236}">
              <a16:creationId xmlns:a16="http://schemas.microsoft.com/office/drawing/2014/main" id="{3C93D199-778F-4525-8399-793FA92BA9A7}"/>
            </a:ext>
          </a:extLst>
        </xdr:cNvPr>
        <xdr:cNvSpPr/>
      </xdr:nvSpPr>
      <xdr:spPr>
        <a:xfrm>
          <a:off x="15430500" y="647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131717</xdr:rowOff>
    </xdr:from>
    <xdr:to>
      <xdr:col>85</xdr:col>
      <xdr:colOff>127000</xdr:colOff>
      <xdr:row>38</xdr:row>
      <xdr:rowOff>7620</xdr:rowOff>
    </xdr:to>
    <xdr:cxnSp macro="">
      <xdr:nvCxnSpPr>
        <xdr:cNvPr id="428" name="直線コネクタ 427">
          <a:extLst>
            <a:ext uri="{FF2B5EF4-FFF2-40B4-BE49-F238E27FC236}">
              <a16:creationId xmlns:a16="http://schemas.microsoft.com/office/drawing/2014/main" id="{1B3DF69F-1FDC-4039-8766-F230CF675FA2}"/>
            </a:ext>
          </a:extLst>
        </xdr:cNvPr>
        <xdr:cNvCxnSpPr/>
      </xdr:nvCxnSpPr>
      <xdr:spPr>
        <a:xfrm flipV="1">
          <a:off x="15481300" y="6475367"/>
          <a:ext cx="8382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84744</xdr:rowOff>
    </xdr:from>
    <xdr:ext cx="405111" cy="259045"/>
    <xdr:sp macro="" textlink="">
      <xdr:nvSpPr>
        <xdr:cNvPr id="429" name="n_1aveValue【一般廃棄物処理施設】&#10;有形固定資産減価償却率">
          <a:extLst>
            <a:ext uri="{FF2B5EF4-FFF2-40B4-BE49-F238E27FC236}">
              <a16:creationId xmlns:a16="http://schemas.microsoft.com/office/drawing/2014/main" id="{13632152-6D6B-4DAE-B045-EB17ADDD019B}"/>
            </a:ext>
          </a:extLst>
        </xdr:cNvPr>
        <xdr:cNvSpPr txBox="1"/>
      </xdr:nvSpPr>
      <xdr:spPr>
        <a:xfrm>
          <a:off x="15266044" y="6085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73314</xdr:rowOff>
    </xdr:from>
    <xdr:ext cx="405111" cy="259045"/>
    <xdr:sp macro="" textlink="">
      <xdr:nvSpPr>
        <xdr:cNvPr id="430" name="n_2aveValue【一般廃棄物処理施設】&#10;有形固定資産減価償却率">
          <a:extLst>
            <a:ext uri="{FF2B5EF4-FFF2-40B4-BE49-F238E27FC236}">
              <a16:creationId xmlns:a16="http://schemas.microsoft.com/office/drawing/2014/main" id="{EE310040-0435-46EE-8FD8-F5B700B989B0}"/>
            </a:ext>
          </a:extLst>
        </xdr:cNvPr>
        <xdr:cNvSpPr txBox="1"/>
      </xdr:nvSpPr>
      <xdr:spPr>
        <a:xfrm>
          <a:off x="14389744" y="6074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49547</xdr:rowOff>
    </xdr:from>
    <xdr:ext cx="405111" cy="259045"/>
    <xdr:sp macro="" textlink="">
      <xdr:nvSpPr>
        <xdr:cNvPr id="431" name="n_1mainValue【一般廃棄物処理施設】&#10;有形固定資産減価償却率">
          <a:extLst>
            <a:ext uri="{FF2B5EF4-FFF2-40B4-BE49-F238E27FC236}">
              <a16:creationId xmlns:a16="http://schemas.microsoft.com/office/drawing/2014/main" id="{8C3DE7DF-04C6-42D3-A4DB-705F01449888}"/>
            </a:ext>
          </a:extLst>
        </xdr:cNvPr>
        <xdr:cNvSpPr txBox="1"/>
      </xdr:nvSpPr>
      <xdr:spPr>
        <a:xfrm>
          <a:off x="15266044" y="656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2" name="正方形/長方形 431">
          <a:extLst>
            <a:ext uri="{FF2B5EF4-FFF2-40B4-BE49-F238E27FC236}">
              <a16:creationId xmlns:a16="http://schemas.microsoft.com/office/drawing/2014/main" id="{A6FFA9A7-BEFD-442D-89B3-F79DA1993443}"/>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3" name="正方形/長方形 432">
          <a:extLst>
            <a:ext uri="{FF2B5EF4-FFF2-40B4-BE49-F238E27FC236}">
              <a16:creationId xmlns:a16="http://schemas.microsoft.com/office/drawing/2014/main" id="{9C39AA09-1F62-402B-A567-90D87A1DB144}"/>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4" name="正方形/長方形 433">
          <a:extLst>
            <a:ext uri="{FF2B5EF4-FFF2-40B4-BE49-F238E27FC236}">
              <a16:creationId xmlns:a16="http://schemas.microsoft.com/office/drawing/2014/main" id="{EFE4B3EB-474B-447E-B8A4-4380D58FF57D}"/>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5" name="正方形/長方形 434">
          <a:extLst>
            <a:ext uri="{FF2B5EF4-FFF2-40B4-BE49-F238E27FC236}">
              <a16:creationId xmlns:a16="http://schemas.microsoft.com/office/drawing/2014/main" id="{C86FFD32-5421-40EF-A851-A1D74DE702EE}"/>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6" name="正方形/長方形 435">
          <a:extLst>
            <a:ext uri="{FF2B5EF4-FFF2-40B4-BE49-F238E27FC236}">
              <a16:creationId xmlns:a16="http://schemas.microsoft.com/office/drawing/2014/main" id="{8D97AC16-FDCE-484E-BA05-F65538565CE8}"/>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7" name="正方形/長方形 436">
          <a:extLst>
            <a:ext uri="{FF2B5EF4-FFF2-40B4-BE49-F238E27FC236}">
              <a16:creationId xmlns:a16="http://schemas.microsoft.com/office/drawing/2014/main" id="{15A1D43E-A97E-44A4-96DD-C62F9F794261}"/>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8" name="正方形/長方形 437">
          <a:extLst>
            <a:ext uri="{FF2B5EF4-FFF2-40B4-BE49-F238E27FC236}">
              <a16:creationId xmlns:a16="http://schemas.microsoft.com/office/drawing/2014/main" id="{0BF23FAE-86C1-44B5-BE01-7AB7AF6D8821}"/>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9" name="正方形/長方形 438">
          <a:extLst>
            <a:ext uri="{FF2B5EF4-FFF2-40B4-BE49-F238E27FC236}">
              <a16:creationId xmlns:a16="http://schemas.microsoft.com/office/drawing/2014/main" id="{0A796AE6-6177-4A09-9692-4E3E22B0FD0B}"/>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0" name="テキスト ボックス 439">
          <a:extLst>
            <a:ext uri="{FF2B5EF4-FFF2-40B4-BE49-F238E27FC236}">
              <a16:creationId xmlns:a16="http://schemas.microsoft.com/office/drawing/2014/main" id="{7EB2BB5A-DB3B-462B-B8AA-74ABA867C1A2}"/>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1" name="直線コネクタ 440">
          <a:extLst>
            <a:ext uri="{FF2B5EF4-FFF2-40B4-BE49-F238E27FC236}">
              <a16:creationId xmlns:a16="http://schemas.microsoft.com/office/drawing/2014/main" id="{908E5484-4D5C-42EC-8ED2-84B4F5DCC4E2}"/>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42" name="直線コネクタ 441">
          <a:extLst>
            <a:ext uri="{FF2B5EF4-FFF2-40B4-BE49-F238E27FC236}">
              <a16:creationId xmlns:a16="http://schemas.microsoft.com/office/drawing/2014/main" id="{D497239B-165B-4558-B28C-571E16C4E127}"/>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43" name="テキスト ボックス 442">
          <a:extLst>
            <a:ext uri="{FF2B5EF4-FFF2-40B4-BE49-F238E27FC236}">
              <a16:creationId xmlns:a16="http://schemas.microsoft.com/office/drawing/2014/main" id="{2CE9B04F-D6FA-439F-BE21-B6D1D19BA05F}"/>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44" name="直線コネクタ 443">
          <a:extLst>
            <a:ext uri="{FF2B5EF4-FFF2-40B4-BE49-F238E27FC236}">
              <a16:creationId xmlns:a16="http://schemas.microsoft.com/office/drawing/2014/main" id="{EDC9E68E-6922-4953-9C01-49FA8FE2DD4A}"/>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45" name="テキスト ボックス 444">
          <a:extLst>
            <a:ext uri="{FF2B5EF4-FFF2-40B4-BE49-F238E27FC236}">
              <a16:creationId xmlns:a16="http://schemas.microsoft.com/office/drawing/2014/main" id="{9E7B0E25-AFEF-49BE-8277-5CBEE1CD341F}"/>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46" name="直線コネクタ 445">
          <a:extLst>
            <a:ext uri="{FF2B5EF4-FFF2-40B4-BE49-F238E27FC236}">
              <a16:creationId xmlns:a16="http://schemas.microsoft.com/office/drawing/2014/main" id="{6F4DFAE4-7224-4C33-A0B7-77534DF63D7E}"/>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47" name="テキスト ボックス 446">
          <a:extLst>
            <a:ext uri="{FF2B5EF4-FFF2-40B4-BE49-F238E27FC236}">
              <a16:creationId xmlns:a16="http://schemas.microsoft.com/office/drawing/2014/main" id="{C2B024FC-9E24-4FA4-8190-03BAE61E4F31}"/>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48" name="直線コネクタ 447">
          <a:extLst>
            <a:ext uri="{FF2B5EF4-FFF2-40B4-BE49-F238E27FC236}">
              <a16:creationId xmlns:a16="http://schemas.microsoft.com/office/drawing/2014/main" id="{593C4EE0-C1B5-4EED-AB53-D831F00C17C6}"/>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49" name="テキスト ボックス 448">
          <a:extLst>
            <a:ext uri="{FF2B5EF4-FFF2-40B4-BE49-F238E27FC236}">
              <a16:creationId xmlns:a16="http://schemas.microsoft.com/office/drawing/2014/main" id="{68C49F09-7CE0-4538-B2DA-FB1319823A2E}"/>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0" name="直線コネクタ 449">
          <a:extLst>
            <a:ext uri="{FF2B5EF4-FFF2-40B4-BE49-F238E27FC236}">
              <a16:creationId xmlns:a16="http://schemas.microsoft.com/office/drawing/2014/main" id="{9294F953-CC90-4B05-9F87-C4FAC373E197}"/>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51" name="テキスト ボックス 450">
          <a:extLst>
            <a:ext uri="{FF2B5EF4-FFF2-40B4-BE49-F238E27FC236}">
              <a16:creationId xmlns:a16="http://schemas.microsoft.com/office/drawing/2014/main" id="{D8EA1509-43CC-4410-804E-484DF37616C4}"/>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2" name="【一般廃棄物処理施設】&#10;一人当たり有形固定資産（償却資産）額グラフ枠">
          <a:extLst>
            <a:ext uri="{FF2B5EF4-FFF2-40B4-BE49-F238E27FC236}">
              <a16:creationId xmlns:a16="http://schemas.microsoft.com/office/drawing/2014/main" id="{DCA19FB2-E3C1-4E97-8E54-5491E4167C3A}"/>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59325</xdr:rowOff>
    </xdr:from>
    <xdr:to>
      <xdr:col>116</xdr:col>
      <xdr:colOff>62864</xdr:colOff>
      <xdr:row>41</xdr:row>
      <xdr:rowOff>133025</xdr:rowOff>
    </xdr:to>
    <xdr:cxnSp macro="">
      <xdr:nvCxnSpPr>
        <xdr:cNvPr id="453" name="直線コネクタ 452">
          <a:extLst>
            <a:ext uri="{FF2B5EF4-FFF2-40B4-BE49-F238E27FC236}">
              <a16:creationId xmlns:a16="http://schemas.microsoft.com/office/drawing/2014/main" id="{B28CA38F-1F6B-401E-A47F-05CD56D93673}"/>
            </a:ext>
          </a:extLst>
        </xdr:cNvPr>
        <xdr:cNvCxnSpPr/>
      </xdr:nvCxnSpPr>
      <xdr:spPr>
        <a:xfrm flipV="1">
          <a:off x="22160864" y="5717175"/>
          <a:ext cx="0" cy="1445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136852</xdr:rowOff>
    </xdr:from>
    <xdr:ext cx="313932" cy="259045"/>
    <xdr:sp macro="" textlink="">
      <xdr:nvSpPr>
        <xdr:cNvPr id="454" name="【一般廃棄物処理施設】&#10;一人当たり有形固定資産（償却資産）額最小値テキスト">
          <a:extLst>
            <a:ext uri="{FF2B5EF4-FFF2-40B4-BE49-F238E27FC236}">
              <a16:creationId xmlns:a16="http://schemas.microsoft.com/office/drawing/2014/main" id="{375C460B-0C58-4886-880A-4739C2C54656}"/>
            </a:ext>
          </a:extLst>
        </xdr:cNvPr>
        <xdr:cNvSpPr txBox="1"/>
      </xdr:nvSpPr>
      <xdr:spPr>
        <a:xfrm>
          <a:off x="22199600" y="716630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133025</xdr:rowOff>
    </xdr:from>
    <xdr:to>
      <xdr:col>116</xdr:col>
      <xdr:colOff>152400</xdr:colOff>
      <xdr:row>41</xdr:row>
      <xdr:rowOff>133025</xdr:rowOff>
    </xdr:to>
    <xdr:cxnSp macro="">
      <xdr:nvCxnSpPr>
        <xdr:cNvPr id="455" name="直線コネクタ 454">
          <a:extLst>
            <a:ext uri="{FF2B5EF4-FFF2-40B4-BE49-F238E27FC236}">
              <a16:creationId xmlns:a16="http://schemas.microsoft.com/office/drawing/2014/main" id="{91246241-4BA7-4576-AC72-7151D1876D95}"/>
            </a:ext>
          </a:extLst>
        </xdr:cNvPr>
        <xdr:cNvCxnSpPr/>
      </xdr:nvCxnSpPr>
      <xdr:spPr>
        <a:xfrm>
          <a:off x="22072600" y="7162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6002</xdr:rowOff>
    </xdr:from>
    <xdr:ext cx="599010" cy="259045"/>
    <xdr:sp macro="" textlink="">
      <xdr:nvSpPr>
        <xdr:cNvPr id="456" name="【一般廃棄物処理施設】&#10;一人当たり有形固定資産（償却資産）額最大値テキスト">
          <a:extLst>
            <a:ext uri="{FF2B5EF4-FFF2-40B4-BE49-F238E27FC236}">
              <a16:creationId xmlns:a16="http://schemas.microsoft.com/office/drawing/2014/main" id="{BB8B7999-3978-44A5-ABAA-A0FE90D41D88}"/>
            </a:ext>
          </a:extLst>
        </xdr:cNvPr>
        <xdr:cNvSpPr txBox="1"/>
      </xdr:nvSpPr>
      <xdr:spPr>
        <a:xfrm>
          <a:off x="22199600" y="5492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59325</xdr:rowOff>
    </xdr:from>
    <xdr:to>
      <xdr:col>116</xdr:col>
      <xdr:colOff>152400</xdr:colOff>
      <xdr:row>33</xdr:row>
      <xdr:rowOff>59325</xdr:rowOff>
    </xdr:to>
    <xdr:cxnSp macro="">
      <xdr:nvCxnSpPr>
        <xdr:cNvPr id="457" name="直線コネクタ 456">
          <a:extLst>
            <a:ext uri="{FF2B5EF4-FFF2-40B4-BE49-F238E27FC236}">
              <a16:creationId xmlns:a16="http://schemas.microsoft.com/office/drawing/2014/main" id="{EF0352B3-74F0-4791-98A7-4C7AF56B904D}"/>
            </a:ext>
          </a:extLst>
        </xdr:cNvPr>
        <xdr:cNvCxnSpPr/>
      </xdr:nvCxnSpPr>
      <xdr:spPr>
        <a:xfrm>
          <a:off x="22072600" y="5717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58179</xdr:rowOff>
    </xdr:from>
    <xdr:ext cx="599010" cy="259045"/>
    <xdr:sp macro="" textlink="">
      <xdr:nvSpPr>
        <xdr:cNvPr id="458" name="【一般廃棄物処理施設】&#10;一人当たり有形固定資産（償却資産）額平均値テキスト">
          <a:extLst>
            <a:ext uri="{FF2B5EF4-FFF2-40B4-BE49-F238E27FC236}">
              <a16:creationId xmlns:a16="http://schemas.microsoft.com/office/drawing/2014/main" id="{E7900996-2A90-4555-918B-20B804640EEE}"/>
            </a:ext>
          </a:extLst>
        </xdr:cNvPr>
        <xdr:cNvSpPr txBox="1"/>
      </xdr:nvSpPr>
      <xdr:spPr>
        <a:xfrm>
          <a:off x="22199600" y="65732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79752</xdr:rowOff>
    </xdr:from>
    <xdr:to>
      <xdr:col>116</xdr:col>
      <xdr:colOff>114300</xdr:colOff>
      <xdr:row>39</xdr:row>
      <xdr:rowOff>9902</xdr:rowOff>
    </xdr:to>
    <xdr:sp macro="" textlink="">
      <xdr:nvSpPr>
        <xdr:cNvPr id="459" name="フローチャート: 判断 458">
          <a:extLst>
            <a:ext uri="{FF2B5EF4-FFF2-40B4-BE49-F238E27FC236}">
              <a16:creationId xmlns:a16="http://schemas.microsoft.com/office/drawing/2014/main" id="{B05746EC-7051-4C00-B16B-2B2571E787A5}"/>
            </a:ext>
          </a:extLst>
        </xdr:cNvPr>
        <xdr:cNvSpPr/>
      </xdr:nvSpPr>
      <xdr:spPr>
        <a:xfrm>
          <a:off x="22110700" y="6594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159748</xdr:rowOff>
    </xdr:from>
    <xdr:to>
      <xdr:col>112</xdr:col>
      <xdr:colOff>38100</xdr:colOff>
      <xdr:row>39</xdr:row>
      <xdr:rowOff>89898</xdr:rowOff>
    </xdr:to>
    <xdr:sp macro="" textlink="">
      <xdr:nvSpPr>
        <xdr:cNvPr id="460" name="フローチャート: 判断 459">
          <a:extLst>
            <a:ext uri="{FF2B5EF4-FFF2-40B4-BE49-F238E27FC236}">
              <a16:creationId xmlns:a16="http://schemas.microsoft.com/office/drawing/2014/main" id="{6136C90C-ABD6-41D4-A174-66E7A0B105C5}"/>
            </a:ext>
          </a:extLst>
        </xdr:cNvPr>
        <xdr:cNvSpPr/>
      </xdr:nvSpPr>
      <xdr:spPr>
        <a:xfrm>
          <a:off x="21272500" y="6674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89696</xdr:rowOff>
    </xdr:from>
    <xdr:to>
      <xdr:col>107</xdr:col>
      <xdr:colOff>101600</xdr:colOff>
      <xdr:row>40</xdr:row>
      <xdr:rowOff>19846</xdr:rowOff>
    </xdr:to>
    <xdr:sp macro="" textlink="">
      <xdr:nvSpPr>
        <xdr:cNvPr id="461" name="フローチャート: 判断 460">
          <a:extLst>
            <a:ext uri="{FF2B5EF4-FFF2-40B4-BE49-F238E27FC236}">
              <a16:creationId xmlns:a16="http://schemas.microsoft.com/office/drawing/2014/main" id="{F6D889B4-14A1-4B0D-A15B-FF7E1D286613}"/>
            </a:ext>
          </a:extLst>
        </xdr:cNvPr>
        <xdr:cNvSpPr/>
      </xdr:nvSpPr>
      <xdr:spPr>
        <a:xfrm>
          <a:off x="20383500" y="6776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2" name="テキスト ボックス 461">
          <a:extLst>
            <a:ext uri="{FF2B5EF4-FFF2-40B4-BE49-F238E27FC236}">
              <a16:creationId xmlns:a16="http://schemas.microsoft.com/office/drawing/2014/main" id="{7D891EB6-D73E-4E9C-B87E-9B9D1D7B06CC}"/>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3" name="テキスト ボックス 462">
          <a:extLst>
            <a:ext uri="{FF2B5EF4-FFF2-40B4-BE49-F238E27FC236}">
              <a16:creationId xmlns:a16="http://schemas.microsoft.com/office/drawing/2014/main" id="{1A62BF68-CB80-46CE-B0BE-F81AC952C5E7}"/>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4" name="テキスト ボックス 463">
          <a:extLst>
            <a:ext uri="{FF2B5EF4-FFF2-40B4-BE49-F238E27FC236}">
              <a16:creationId xmlns:a16="http://schemas.microsoft.com/office/drawing/2014/main" id="{576769E1-4075-4811-A4B7-2F53532EA3A1}"/>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5" name="テキスト ボックス 464">
          <a:extLst>
            <a:ext uri="{FF2B5EF4-FFF2-40B4-BE49-F238E27FC236}">
              <a16:creationId xmlns:a16="http://schemas.microsoft.com/office/drawing/2014/main" id="{7789DEF7-443F-4758-BC8B-28718CC9E3DB}"/>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6" name="テキスト ボックス 465">
          <a:extLst>
            <a:ext uri="{FF2B5EF4-FFF2-40B4-BE49-F238E27FC236}">
              <a16:creationId xmlns:a16="http://schemas.microsoft.com/office/drawing/2014/main" id="{1A529ACA-E9C4-42BE-897E-C4116B54B3A4}"/>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146791</xdr:rowOff>
    </xdr:from>
    <xdr:to>
      <xdr:col>116</xdr:col>
      <xdr:colOff>114300</xdr:colOff>
      <xdr:row>35</xdr:row>
      <xdr:rowOff>76941</xdr:rowOff>
    </xdr:to>
    <xdr:sp macro="" textlink="">
      <xdr:nvSpPr>
        <xdr:cNvPr id="467" name="楕円 466">
          <a:extLst>
            <a:ext uri="{FF2B5EF4-FFF2-40B4-BE49-F238E27FC236}">
              <a16:creationId xmlns:a16="http://schemas.microsoft.com/office/drawing/2014/main" id="{8219F4BC-2ACF-4000-9D45-E46CA31ACEFB}"/>
            </a:ext>
          </a:extLst>
        </xdr:cNvPr>
        <xdr:cNvSpPr/>
      </xdr:nvSpPr>
      <xdr:spPr>
        <a:xfrm>
          <a:off x="22110700" y="5976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33</xdr:row>
      <xdr:rowOff>169668</xdr:rowOff>
    </xdr:from>
    <xdr:ext cx="599010" cy="259045"/>
    <xdr:sp macro="" textlink="">
      <xdr:nvSpPr>
        <xdr:cNvPr id="468" name="【一般廃棄物処理施設】&#10;一人当たり有形固定資産（償却資産）額該当値テキスト">
          <a:extLst>
            <a:ext uri="{FF2B5EF4-FFF2-40B4-BE49-F238E27FC236}">
              <a16:creationId xmlns:a16="http://schemas.microsoft.com/office/drawing/2014/main" id="{E9B0140F-B54F-4C92-B608-41ABA22EBBFF}"/>
            </a:ext>
          </a:extLst>
        </xdr:cNvPr>
        <xdr:cNvSpPr txBox="1"/>
      </xdr:nvSpPr>
      <xdr:spPr>
        <a:xfrm>
          <a:off x="22199600" y="5827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164128</xdr:rowOff>
    </xdr:from>
    <xdr:to>
      <xdr:col>112</xdr:col>
      <xdr:colOff>38100</xdr:colOff>
      <xdr:row>35</xdr:row>
      <xdr:rowOff>94278</xdr:rowOff>
    </xdr:to>
    <xdr:sp macro="" textlink="">
      <xdr:nvSpPr>
        <xdr:cNvPr id="469" name="楕円 468">
          <a:extLst>
            <a:ext uri="{FF2B5EF4-FFF2-40B4-BE49-F238E27FC236}">
              <a16:creationId xmlns:a16="http://schemas.microsoft.com/office/drawing/2014/main" id="{942E92A6-5BED-4550-9E30-236D0C55C655}"/>
            </a:ext>
          </a:extLst>
        </xdr:cNvPr>
        <xdr:cNvSpPr/>
      </xdr:nvSpPr>
      <xdr:spPr>
        <a:xfrm>
          <a:off x="21272500" y="5993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35</xdr:row>
      <xdr:rowOff>26141</xdr:rowOff>
    </xdr:from>
    <xdr:to>
      <xdr:col>116</xdr:col>
      <xdr:colOff>63500</xdr:colOff>
      <xdr:row>35</xdr:row>
      <xdr:rowOff>43478</xdr:rowOff>
    </xdr:to>
    <xdr:cxnSp macro="">
      <xdr:nvCxnSpPr>
        <xdr:cNvPr id="470" name="直線コネクタ 469">
          <a:extLst>
            <a:ext uri="{FF2B5EF4-FFF2-40B4-BE49-F238E27FC236}">
              <a16:creationId xmlns:a16="http://schemas.microsoft.com/office/drawing/2014/main" id="{FD41B3B5-6F3A-423A-8AA3-E2B597818194}"/>
            </a:ext>
          </a:extLst>
        </xdr:cNvPr>
        <xdr:cNvCxnSpPr/>
      </xdr:nvCxnSpPr>
      <xdr:spPr>
        <a:xfrm flipV="1">
          <a:off x="21323300" y="6026891"/>
          <a:ext cx="838200" cy="17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81025</xdr:rowOff>
    </xdr:from>
    <xdr:ext cx="534377" cy="259045"/>
    <xdr:sp macro="" textlink="">
      <xdr:nvSpPr>
        <xdr:cNvPr id="471" name="n_1aveValue【一般廃棄物処理施設】&#10;一人当たり有形固定資産（償却資産）額">
          <a:extLst>
            <a:ext uri="{FF2B5EF4-FFF2-40B4-BE49-F238E27FC236}">
              <a16:creationId xmlns:a16="http://schemas.microsoft.com/office/drawing/2014/main" id="{1DE1E669-5524-4BE1-9E6B-4D177FA24BC1}"/>
            </a:ext>
          </a:extLst>
        </xdr:cNvPr>
        <xdr:cNvSpPr txBox="1"/>
      </xdr:nvSpPr>
      <xdr:spPr>
        <a:xfrm>
          <a:off x="21043411" y="6767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36373</xdr:rowOff>
    </xdr:from>
    <xdr:ext cx="534377" cy="259045"/>
    <xdr:sp macro="" textlink="">
      <xdr:nvSpPr>
        <xdr:cNvPr id="472" name="n_2aveValue【一般廃棄物処理施設】&#10;一人当たり有形固定資産（償却資産）額">
          <a:extLst>
            <a:ext uri="{FF2B5EF4-FFF2-40B4-BE49-F238E27FC236}">
              <a16:creationId xmlns:a16="http://schemas.microsoft.com/office/drawing/2014/main" id="{2DA1DD05-E40C-4498-8518-09D92A0C569D}"/>
            </a:ext>
          </a:extLst>
        </xdr:cNvPr>
        <xdr:cNvSpPr txBox="1"/>
      </xdr:nvSpPr>
      <xdr:spPr>
        <a:xfrm>
          <a:off x="20167111" y="6551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33</xdr:row>
      <xdr:rowOff>110805</xdr:rowOff>
    </xdr:from>
    <xdr:ext cx="599010" cy="259045"/>
    <xdr:sp macro="" textlink="">
      <xdr:nvSpPr>
        <xdr:cNvPr id="473" name="n_1mainValue【一般廃棄物処理施設】&#10;一人当たり有形固定資産（償却資産）額">
          <a:extLst>
            <a:ext uri="{FF2B5EF4-FFF2-40B4-BE49-F238E27FC236}">
              <a16:creationId xmlns:a16="http://schemas.microsoft.com/office/drawing/2014/main" id="{A188590D-7021-491A-97DA-146B8E51F43B}"/>
            </a:ext>
          </a:extLst>
        </xdr:cNvPr>
        <xdr:cNvSpPr txBox="1"/>
      </xdr:nvSpPr>
      <xdr:spPr>
        <a:xfrm>
          <a:off x="21011095" y="5768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4" name="正方形/長方形 473">
          <a:extLst>
            <a:ext uri="{FF2B5EF4-FFF2-40B4-BE49-F238E27FC236}">
              <a16:creationId xmlns:a16="http://schemas.microsoft.com/office/drawing/2014/main" id="{A666738C-265C-4EB2-BA09-2E842F1E1F4E}"/>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5" name="正方形/長方形 474">
          <a:extLst>
            <a:ext uri="{FF2B5EF4-FFF2-40B4-BE49-F238E27FC236}">
              <a16:creationId xmlns:a16="http://schemas.microsoft.com/office/drawing/2014/main" id="{488625C8-D42C-4F17-8034-294ABED2B4F6}"/>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6" name="正方形/長方形 475">
          <a:extLst>
            <a:ext uri="{FF2B5EF4-FFF2-40B4-BE49-F238E27FC236}">
              <a16:creationId xmlns:a16="http://schemas.microsoft.com/office/drawing/2014/main" id="{B1B65AC6-1A35-4FD4-BAC4-2C900EFF9F9C}"/>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7" name="正方形/長方形 476">
          <a:extLst>
            <a:ext uri="{FF2B5EF4-FFF2-40B4-BE49-F238E27FC236}">
              <a16:creationId xmlns:a16="http://schemas.microsoft.com/office/drawing/2014/main" id="{028CA1C0-4FFE-4886-AA9A-DC151FF7562E}"/>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8" name="正方形/長方形 477">
          <a:extLst>
            <a:ext uri="{FF2B5EF4-FFF2-40B4-BE49-F238E27FC236}">
              <a16:creationId xmlns:a16="http://schemas.microsoft.com/office/drawing/2014/main" id="{C0411B98-3286-4E2E-BCE3-B7AA63197B03}"/>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9" name="正方形/長方形 478">
          <a:extLst>
            <a:ext uri="{FF2B5EF4-FFF2-40B4-BE49-F238E27FC236}">
              <a16:creationId xmlns:a16="http://schemas.microsoft.com/office/drawing/2014/main" id="{DCE8F7A9-EBEE-4A30-89AA-ED4D627A2A06}"/>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0" name="正方形/長方形 479">
          <a:extLst>
            <a:ext uri="{FF2B5EF4-FFF2-40B4-BE49-F238E27FC236}">
              <a16:creationId xmlns:a16="http://schemas.microsoft.com/office/drawing/2014/main" id="{909D98B2-AB85-4A2A-8904-B417D61022FB}"/>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1" name="正方形/長方形 480">
          <a:extLst>
            <a:ext uri="{FF2B5EF4-FFF2-40B4-BE49-F238E27FC236}">
              <a16:creationId xmlns:a16="http://schemas.microsoft.com/office/drawing/2014/main" id="{FEB5FE1D-776C-4ED4-8062-DAF60C7A197A}"/>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2" name="テキスト ボックス 481">
          <a:extLst>
            <a:ext uri="{FF2B5EF4-FFF2-40B4-BE49-F238E27FC236}">
              <a16:creationId xmlns:a16="http://schemas.microsoft.com/office/drawing/2014/main" id="{79D75CA0-E252-452F-B999-04191FE81287}"/>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3" name="直線コネクタ 482">
          <a:extLst>
            <a:ext uri="{FF2B5EF4-FFF2-40B4-BE49-F238E27FC236}">
              <a16:creationId xmlns:a16="http://schemas.microsoft.com/office/drawing/2014/main" id="{411895D4-D42E-4556-9CD5-7EEE04534BE4}"/>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84" name="直線コネクタ 483">
          <a:extLst>
            <a:ext uri="{FF2B5EF4-FFF2-40B4-BE49-F238E27FC236}">
              <a16:creationId xmlns:a16="http://schemas.microsoft.com/office/drawing/2014/main" id="{D55CECB7-7BA1-4010-9F1D-5402C30E438B}"/>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85" name="テキスト ボックス 484">
          <a:extLst>
            <a:ext uri="{FF2B5EF4-FFF2-40B4-BE49-F238E27FC236}">
              <a16:creationId xmlns:a16="http://schemas.microsoft.com/office/drawing/2014/main" id="{5C9559CE-D532-4184-A4F0-DD9F18313720}"/>
            </a:ext>
          </a:extLst>
        </xdr:cNvPr>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86" name="直線コネクタ 485">
          <a:extLst>
            <a:ext uri="{FF2B5EF4-FFF2-40B4-BE49-F238E27FC236}">
              <a16:creationId xmlns:a16="http://schemas.microsoft.com/office/drawing/2014/main" id="{5D855781-D285-4C1F-80D6-104965244E6F}"/>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87" name="テキスト ボックス 486">
          <a:extLst>
            <a:ext uri="{FF2B5EF4-FFF2-40B4-BE49-F238E27FC236}">
              <a16:creationId xmlns:a16="http://schemas.microsoft.com/office/drawing/2014/main" id="{934AB930-3B94-4F26-BB24-9B4B462335D6}"/>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88" name="直線コネクタ 487">
          <a:extLst>
            <a:ext uri="{FF2B5EF4-FFF2-40B4-BE49-F238E27FC236}">
              <a16:creationId xmlns:a16="http://schemas.microsoft.com/office/drawing/2014/main" id="{B48B2994-9552-4F0A-9271-9A26BE2E7667}"/>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89" name="テキスト ボックス 488">
          <a:extLst>
            <a:ext uri="{FF2B5EF4-FFF2-40B4-BE49-F238E27FC236}">
              <a16:creationId xmlns:a16="http://schemas.microsoft.com/office/drawing/2014/main" id="{9F0A35D3-11DF-447B-83D5-C40D72B35C5A}"/>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90" name="直線コネクタ 489">
          <a:extLst>
            <a:ext uri="{FF2B5EF4-FFF2-40B4-BE49-F238E27FC236}">
              <a16:creationId xmlns:a16="http://schemas.microsoft.com/office/drawing/2014/main" id="{64934F97-F03B-4035-9EFC-48987A449927}"/>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91" name="テキスト ボックス 490">
          <a:extLst>
            <a:ext uri="{FF2B5EF4-FFF2-40B4-BE49-F238E27FC236}">
              <a16:creationId xmlns:a16="http://schemas.microsoft.com/office/drawing/2014/main" id="{784BB2C3-9EDF-45B2-AA3A-DDB8586C7418}"/>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92" name="直線コネクタ 491">
          <a:extLst>
            <a:ext uri="{FF2B5EF4-FFF2-40B4-BE49-F238E27FC236}">
              <a16:creationId xmlns:a16="http://schemas.microsoft.com/office/drawing/2014/main" id="{4866069E-00FB-4010-8B36-CC6649E42A48}"/>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93" name="テキスト ボックス 492">
          <a:extLst>
            <a:ext uri="{FF2B5EF4-FFF2-40B4-BE49-F238E27FC236}">
              <a16:creationId xmlns:a16="http://schemas.microsoft.com/office/drawing/2014/main" id="{017ADC10-821C-4D93-85DF-8A5A3A64B4F7}"/>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94" name="直線コネクタ 493">
          <a:extLst>
            <a:ext uri="{FF2B5EF4-FFF2-40B4-BE49-F238E27FC236}">
              <a16:creationId xmlns:a16="http://schemas.microsoft.com/office/drawing/2014/main" id="{AFF55D41-53DA-4C54-8CBB-ADF5E052E45F}"/>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95" name="テキスト ボックス 494">
          <a:extLst>
            <a:ext uri="{FF2B5EF4-FFF2-40B4-BE49-F238E27FC236}">
              <a16:creationId xmlns:a16="http://schemas.microsoft.com/office/drawing/2014/main" id="{FF35584A-7220-45DC-ACA3-4C6925AA558B}"/>
            </a:ext>
          </a:extLst>
        </xdr:cNvPr>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6" name="直線コネクタ 495">
          <a:extLst>
            <a:ext uri="{FF2B5EF4-FFF2-40B4-BE49-F238E27FC236}">
              <a16:creationId xmlns:a16="http://schemas.microsoft.com/office/drawing/2014/main" id="{B99E3E18-0B23-4E17-B782-9F6E97E47D3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97" name="テキスト ボックス 496">
          <a:extLst>
            <a:ext uri="{FF2B5EF4-FFF2-40B4-BE49-F238E27FC236}">
              <a16:creationId xmlns:a16="http://schemas.microsoft.com/office/drawing/2014/main" id="{33110350-F2FF-415F-877C-6522CC076EF3}"/>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8" name="【保健センター・保健所】&#10;有形固定資産減価償却率グラフ枠">
          <a:extLst>
            <a:ext uri="{FF2B5EF4-FFF2-40B4-BE49-F238E27FC236}">
              <a16:creationId xmlns:a16="http://schemas.microsoft.com/office/drawing/2014/main" id="{F7BE3F83-D0E2-457F-816E-7BB898C49679}"/>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64</xdr:row>
      <xdr:rowOff>6531</xdr:rowOff>
    </xdr:to>
    <xdr:cxnSp macro="">
      <xdr:nvCxnSpPr>
        <xdr:cNvPr id="499" name="直線コネクタ 498">
          <a:extLst>
            <a:ext uri="{FF2B5EF4-FFF2-40B4-BE49-F238E27FC236}">
              <a16:creationId xmlns:a16="http://schemas.microsoft.com/office/drawing/2014/main" id="{F2DA2BF7-794B-4573-B23F-DF36C866B2FD}"/>
            </a:ext>
          </a:extLst>
        </xdr:cNvPr>
        <xdr:cNvCxnSpPr/>
      </xdr:nvCxnSpPr>
      <xdr:spPr>
        <a:xfrm flipV="1">
          <a:off x="16318864" y="9470572"/>
          <a:ext cx="0" cy="1508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10358</xdr:rowOff>
    </xdr:from>
    <xdr:ext cx="340478" cy="259045"/>
    <xdr:sp macro="" textlink="">
      <xdr:nvSpPr>
        <xdr:cNvPr id="500" name="【保健センター・保健所】&#10;有形固定資産減価償却率最小値テキスト">
          <a:extLst>
            <a:ext uri="{FF2B5EF4-FFF2-40B4-BE49-F238E27FC236}">
              <a16:creationId xmlns:a16="http://schemas.microsoft.com/office/drawing/2014/main" id="{1455EDE1-E279-4218-94D9-246838215A10}"/>
            </a:ext>
          </a:extLst>
        </xdr:cNvPr>
        <xdr:cNvSpPr txBox="1"/>
      </xdr:nvSpPr>
      <xdr:spPr>
        <a:xfrm>
          <a:off x="16357600" y="1098315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6531</xdr:rowOff>
    </xdr:from>
    <xdr:to>
      <xdr:col>86</xdr:col>
      <xdr:colOff>25400</xdr:colOff>
      <xdr:row>64</xdr:row>
      <xdr:rowOff>6531</xdr:rowOff>
    </xdr:to>
    <xdr:cxnSp macro="">
      <xdr:nvCxnSpPr>
        <xdr:cNvPr id="501" name="直線コネクタ 500">
          <a:extLst>
            <a:ext uri="{FF2B5EF4-FFF2-40B4-BE49-F238E27FC236}">
              <a16:creationId xmlns:a16="http://schemas.microsoft.com/office/drawing/2014/main" id="{E4755973-7FB8-4BFB-9E90-E03D72A24FBF}"/>
            </a:ext>
          </a:extLst>
        </xdr:cNvPr>
        <xdr:cNvCxnSpPr/>
      </xdr:nvCxnSpPr>
      <xdr:spPr>
        <a:xfrm>
          <a:off x="16230600" y="10979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502" name="【保健センター・保健所】&#10;有形固定資産減価償却率最大値テキスト">
          <a:extLst>
            <a:ext uri="{FF2B5EF4-FFF2-40B4-BE49-F238E27FC236}">
              <a16:creationId xmlns:a16="http://schemas.microsoft.com/office/drawing/2014/main" id="{607E1178-B7FE-429B-BE09-D7D32EC0F192}"/>
            </a:ext>
          </a:extLst>
        </xdr:cNvPr>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503" name="直線コネクタ 502">
          <a:extLst>
            <a:ext uri="{FF2B5EF4-FFF2-40B4-BE49-F238E27FC236}">
              <a16:creationId xmlns:a16="http://schemas.microsoft.com/office/drawing/2014/main" id="{5CBE5DF7-CF63-430B-AE38-677E2AB12949}"/>
            </a:ext>
          </a:extLst>
        </xdr:cNvPr>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9270</xdr:rowOff>
    </xdr:from>
    <xdr:ext cx="405111" cy="259045"/>
    <xdr:sp macro="" textlink="">
      <xdr:nvSpPr>
        <xdr:cNvPr id="504" name="【保健センター・保健所】&#10;有形固定資産減価償却率平均値テキスト">
          <a:extLst>
            <a:ext uri="{FF2B5EF4-FFF2-40B4-BE49-F238E27FC236}">
              <a16:creationId xmlns:a16="http://schemas.microsoft.com/office/drawing/2014/main" id="{DAFDBE26-DB0F-4E1A-8725-6FE42BE7F99E}"/>
            </a:ext>
          </a:extLst>
        </xdr:cNvPr>
        <xdr:cNvSpPr txBox="1"/>
      </xdr:nvSpPr>
      <xdr:spPr>
        <a:xfrm>
          <a:off x="16357600" y="102962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30843</xdr:rowOff>
    </xdr:from>
    <xdr:to>
      <xdr:col>85</xdr:col>
      <xdr:colOff>177800</xdr:colOff>
      <xdr:row>60</xdr:row>
      <xdr:rowOff>132443</xdr:rowOff>
    </xdr:to>
    <xdr:sp macro="" textlink="">
      <xdr:nvSpPr>
        <xdr:cNvPr id="505" name="フローチャート: 判断 504">
          <a:extLst>
            <a:ext uri="{FF2B5EF4-FFF2-40B4-BE49-F238E27FC236}">
              <a16:creationId xmlns:a16="http://schemas.microsoft.com/office/drawing/2014/main" id="{0917BF0A-542C-43E1-8845-8BDB704906E9}"/>
            </a:ext>
          </a:extLst>
        </xdr:cNvPr>
        <xdr:cNvSpPr/>
      </xdr:nvSpPr>
      <xdr:spPr>
        <a:xfrm>
          <a:off x="16268700" y="1031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40640</xdr:rowOff>
    </xdr:from>
    <xdr:to>
      <xdr:col>81</xdr:col>
      <xdr:colOff>101600</xdr:colOff>
      <xdr:row>60</xdr:row>
      <xdr:rowOff>142240</xdr:rowOff>
    </xdr:to>
    <xdr:sp macro="" textlink="">
      <xdr:nvSpPr>
        <xdr:cNvPr id="506" name="フローチャート: 判断 505">
          <a:extLst>
            <a:ext uri="{FF2B5EF4-FFF2-40B4-BE49-F238E27FC236}">
              <a16:creationId xmlns:a16="http://schemas.microsoft.com/office/drawing/2014/main" id="{93BF7D8E-51FE-4D40-84C2-A9BD6436B1A6}"/>
            </a:ext>
          </a:extLst>
        </xdr:cNvPr>
        <xdr:cNvSpPr/>
      </xdr:nvSpPr>
      <xdr:spPr>
        <a:xfrm>
          <a:off x="15430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65133</xdr:rowOff>
    </xdr:from>
    <xdr:to>
      <xdr:col>76</xdr:col>
      <xdr:colOff>165100</xdr:colOff>
      <xdr:row>60</xdr:row>
      <xdr:rowOff>166733</xdr:rowOff>
    </xdr:to>
    <xdr:sp macro="" textlink="">
      <xdr:nvSpPr>
        <xdr:cNvPr id="507" name="フローチャート: 判断 506">
          <a:extLst>
            <a:ext uri="{FF2B5EF4-FFF2-40B4-BE49-F238E27FC236}">
              <a16:creationId xmlns:a16="http://schemas.microsoft.com/office/drawing/2014/main" id="{A230B682-B2A9-4A5B-A8F3-D18C2D57B863}"/>
            </a:ext>
          </a:extLst>
        </xdr:cNvPr>
        <xdr:cNvSpPr/>
      </xdr:nvSpPr>
      <xdr:spPr>
        <a:xfrm>
          <a:off x="14541500" y="1035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8" name="テキスト ボックス 507">
          <a:extLst>
            <a:ext uri="{FF2B5EF4-FFF2-40B4-BE49-F238E27FC236}">
              <a16:creationId xmlns:a16="http://schemas.microsoft.com/office/drawing/2014/main" id="{96F48119-E6B9-4375-9D6E-24D34FB6C119}"/>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9" name="テキスト ボックス 508">
          <a:extLst>
            <a:ext uri="{FF2B5EF4-FFF2-40B4-BE49-F238E27FC236}">
              <a16:creationId xmlns:a16="http://schemas.microsoft.com/office/drawing/2014/main" id="{0A14C0BD-4E6C-450D-BED0-4106B6A9884F}"/>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0" name="テキスト ボックス 509">
          <a:extLst>
            <a:ext uri="{FF2B5EF4-FFF2-40B4-BE49-F238E27FC236}">
              <a16:creationId xmlns:a16="http://schemas.microsoft.com/office/drawing/2014/main" id="{3976C52D-C029-4DF8-88B8-01C7B351319D}"/>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1" name="テキスト ボックス 510">
          <a:extLst>
            <a:ext uri="{FF2B5EF4-FFF2-40B4-BE49-F238E27FC236}">
              <a16:creationId xmlns:a16="http://schemas.microsoft.com/office/drawing/2014/main" id="{6AEE9064-A9B1-4A27-924E-3F3277DE7BD9}"/>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2" name="テキスト ボックス 511">
          <a:extLst>
            <a:ext uri="{FF2B5EF4-FFF2-40B4-BE49-F238E27FC236}">
              <a16:creationId xmlns:a16="http://schemas.microsoft.com/office/drawing/2014/main" id="{FEE7EDD6-46C1-4750-BBC0-3DEBE768D90E}"/>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91259</xdr:rowOff>
    </xdr:from>
    <xdr:to>
      <xdr:col>85</xdr:col>
      <xdr:colOff>177800</xdr:colOff>
      <xdr:row>60</xdr:row>
      <xdr:rowOff>21409</xdr:rowOff>
    </xdr:to>
    <xdr:sp macro="" textlink="">
      <xdr:nvSpPr>
        <xdr:cNvPr id="513" name="楕円 512">
          <a:extLst>
            <a:ext uri="{FF2B5EF4-FFF2-40B4-BE49-F238E27FC236}">
              <a16:creationId xmlns:a16="http://schemas.microsoft.com/office/drawing/2014/main" id="{A9FD5F38-ACFB-4952-BC0B-BAEF627AD9CA}"/>
            </a:ext>
          </a:extLst>
        </xdr:cNvPr>
        <xdr:cNvSpPr/>
      </xdr:nvSpPr>
      <xdr:spPr>
        <a:xfrm>
          <a:off x="16268700" y="10206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114136</xdr:rowOff>
    </xdr:from>
    <xdr:ext cx="405111" cy="259045"/>
    <xdr:sp macro="" textlink="">
      <xdr:nvSpPr>
        <xdr:cNvPr id="514" name="【保健センター・保健所】&#10;有形固定資産減価償却率該当値テキスト">
          <a:extLst>
            <a:ext uri="{FF2B5EF4-FFF2-40B4-BE49-F238E27FC236}">
              <a16:creationId xmlns:a16="http://schemas.microsoft.com/office/drawing/2014/main" id="{A357C023-3AD2-40B0-9F56-E3FD52A6DE2E}"/>
            </a:ext>
          </a:extLst>
        </xdr:cNvPr>
        <xdr:cNvSpPr txBox="1"/>
      </xdr:nvSpPr>
      <xdr:spPr>
        <a:xfrm>
          <a:off x="16357600" y="100582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125549</xdr:rowOff>
    </xdr:from>
    <xdr:to>
      <xdr:col>81</xdr:col>
      <xdr:colOff>101600</xdr:colOff>
      <xdr:row>60</xdr:row>
      <xdr:rowOff>55699</xdr:rowOff>
    </xdr:to>
    <xdr:sp macro="" textlink="">
      <xdr:nvSpPr>
        <xdr:cNvPr id="515" name="楕円 514">
          <a:extLst>
            <a:ext uri="{FF2B5EF4-FFF2-40B4-BE49-F238E27FC236}">
              <a16:creationId xmlns:a16="http://schemas.microsoft.com/office/drawing/2014/main" id="{51EC1E36-3BB7-484B-A13E-F8C8C3154582}"/>
            </a:ext>
          </a:extLst>
        </xdr:cNvPr>
        <xdr:cNvSpPr/>
      </xdr:nvSpPr>
      <xdr:spPr>
        <a:xfrm>
          <a:off x="15430500" y="10241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142059</xdr:rowOff>
    </xdr:from>
    <xdr:to>
      <xdr:col>85</xdr:col>
      <xdr:colOff>127000</xdr:colOff>
      <xdr:row>60</xdr:row>
      <xdr:rowOff>4899</xdr:rowOff>
    </xdr:to>
    <xdr:cxnSp macro="">
      <xdr:nvCxnSpPr>
        <xdr:cNvPr id="516" name="直線コネクタ 515">
          <a:extLst>
            <a:ext uri="{FF2B5EF4-FFF2-40B4-BE49-F238E27FC236}">
              <a16:creationId xmlns:a16="http://schemas.microsoft.com/office/drawing/2014/main" id="{E3FC14A6-577D-4B3A-B926-B0A39CD1951D}"/>
            </a:ext>
          </a:extLst>
        </xdr:cNvPr>
        <xdr:cNvCxnSpPr/>
      </xdr:nvCxnSpPr>
      <xdr:spPr>
        <a:xfrm flipV="1">
          <a:off x="15481300" y="10257609"/>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133367</xdr:rowOff>
    </xdr:from>
    <xdr:ext cx="405111" cy="259045"/>
    <xdr:sp macro="" textlink="">
      <xdr:nvSpPr>
        <xdr:cNvPr id="517" name="n_1aveValue【保健センター・保健所】&#10;有形固定資産減価償却率">
          <a:extLst>
            <a:ext uri="{FF2B5EF4-FFF2-40B4-BE49-F238E27FC236}">
              <a16:creationId xmlns:a16="http://schemas.microsoft.com/office/drawing/2014/main" id="{DF4378BA-1164-48E3-ACCF-7DD33351C464}"/>
            </a:ext>
          </a:extLst>
        </xdr:cNvPr>
        <xdr:cNvSpPr txBox="1"/>
      </xdr:nvSpPr>
      <xdr:spPr>
        <a:xfrm>
          <a:off x="15266044" y="1042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11810</xdr:rowOff>
    </xdr:from>
    <xdr:ext cx="405111" cy="259045"/>
    <xdr:sp macro="" textlink="">
      <xdr:nvSpPr>
        <xdr:cNvPr id="518" name="n_2aveValue【保健センター・保健所】&#10;有形固定資産減価償却率">
          <a:extLst>
            <a:ext uri="{FF2B5EF4-FFF2-40B4-BE49-F238E27FC236}">
              <a16:creationId xmlns:a16="http://schemas.microsoft.com/office/drawing/2014/main" id="{7FC4EF41-78C5-40DD-8631-72B6DFBE4D1F}"/>
            </a:ext>
          </a:extLst>
        </xdr:cNvPr>
        <xdr:cNvSpPr txBox="1"/>
      </xdr:nvSpPr>
      <xdr:spPr>
        <a:xfrm>
          <a:off x="14389744" y="10127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72226</xdr:rowOff>
    </xdr:from>
    <xdr:ext cx="405111" cy="259045"/>
    <xdr:sp macro="" textlink="">
      <xdr:nvSpPr>
        <xdr:cNvPr id="519" name="n_1mainValue【保健センター・保健所】&#10;有形固定資産減価償却率">
          <a:extLst>
            <a:ext uri="{FF2B5EF4-FFF2-40B4-BE49-F238E27FC236}">
              <a16:creationId xmlns:a16="http://schemas.microsoft.com/office/drawing/2014/main" id="{B81EFFA1-77C6-4C89-A4B0-677EE887565D}"/>
            </a:ext>
          </a:extLst>
        </xdr:cNvPr>
        <xdr:cNvSpPr txBox="1"/>
      </xdr:nvSpPr>
      <xdr:spPr>
        <a:xfrm>
          <a:off x="15266044" y="10016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0" name="正方形/長方形 519">
          <a:extLst>
            <a:ext uri="{FF2B5EF4-FFF2-40B4-BE49-F238E27FC236}">
              <a16:creationId xmlns:a16="http://schemas.microsoft.com/office/drawing/2014/main" id="{155631F0-E64B-4246-B4FB-93A773F1B0B3}"/>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1" name="正方形/長方形 520">
          <a:extLst>
            <a:ext uri="{FF2B5EF4-FFF2-40B4-BE49-F238E27FC236}">
              <a16:creationId xmlns:a16="http://schemas.microsoft.com/office/drawing/2014/main" id="{3E86CA7E-A9A7-4072-A217-ED720E448D84}"/>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2" name="正方形/長方形 521">
          <a:extLst>
            <a:ext uri="{FF2B5EF4-FFF2-40B4-BE49-F238E27FC236}">
              <a16:creationId xmlns:a16="http://schemas.microsoft.com/office/drawing/2014/main" id="{8E0BF9F1-92FD-4E38-A9A8-51BE32E8F52C}"/>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3" name="正方形/長方形 522">
          <a:extLst>
            <a:ext uri="{FF2B5EF4-FFF2-40B4-BE49-F238E27FC236}">
              <a16:creationId xmlns:a16="http://schemas.microsoft.com/office/drawing/2014/main" id="{357B38AF-B347-4EC0-A67E-CA4608E40FC3}"/>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4" name="正方形/長方形 523">
          <a:extLst>
            <a:ext uri="{FF2B5EF4-FFF2-40B4-BE49-F238E27FC236}">
              <a16:creationId xmlns:a16="http://schemas.microsoft.com/office/drawing/2014/main" id="{DFEF6054-FBBC-40DD-93A4-024CE036F23C}"/>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5" name="正方形/長方形 524">
          <a:extLst>
            <a:ext uri="{FF2B5EF4-FFF2-40B4-BE49-F238E27FC236}">
              <a16:creationId xmlns:a16="http://schemas.microsoft.com/office/drawing/2014/main" id="{2BAB2B61-473D-4959-9195-F87B479064B9}"/>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6" name="正方形/長方形 525">
          <a:extLst>
            <a:ext uri="{FF2B5EF4-FFF2-40B4-BE49-F238E27FC236}">
              <a16:creationId xmlns:a16="http://schemas.microsoft.com/office/drawing/2014/main" id="{388AE001-2F64-41E4-8EAC-391A1C2F2659}"/>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7" name="正方形/長方形 526">
          <a:extLst>
            <a:ext uri="{FF2B5EF4-FFF2-40B4-BE49-F238E27FC236}">
              <a16:creationId xmlns:a16="http://schemas.microsoft.com/office/drawing/2014/main" id="{94EA8B4E-3352-4634-A68B-B93143DB7465}"/>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8" name="テキスト ボックス 527">
          <a:extLst>
            <a:ext uri="{FF2B5EF4-FFF2-40B4-BE49-F238E27FC236}">
              <a16:creationId xmlns:a16="http://schemas.microsoft.com/office/drawing/2014/main" id="{0FE13DE8-A941-43E5-B0AA-7B52BFE36F1F}"/>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9" name="直線コネクタ 528">
          <a:extLst>
            <a:ext uri="{FF2B5EF4-FFF2-40B4-BE49-F238E27FC236}">
              <a16:creationId xmlns:a16="http://schemas.microsoft.com/office/drawing/2014/main" id="{2DBB2695-54D4-4CBB-BFF5-8DF48B4FDA1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30" name="直線コネクタ 529">
          <a:extLst>
            <a:ext uri="{FF2B5EF4-FFF2-40B4-BE49-F238E27FC236}">
              <a16:creationId xmlns:a16="http://schemas.microsoft.com/office/drawing/2014/main" id="{79699FCF-E579-4E7A-80F6-661CACD87102}"/>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31" name="テキスト ボックス 530">
          <a:extLst>
            <a:ext uri="{FF2B5EF4-FFF2-40B4-BE49-F238E27FC236}">
              <a16:creationId xmlns:a16="http://schemas.microsoft.com/office/drawing/2014/main" id="{98ED6BDA-5146-495C-8276-105862715301}"/>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32" name="直線コネクタ 531">
          <a:extLst>
            <a:ext uri="{FF2B5EF4-FFF2-40B4-BE49-F238E27FC236}">
              <a16:creationId xmlns:a16="http://schemas.microsoft.com/office/drawing/2014/main" id="{0EC5C1DC-3B44-4E5E-BEC8-8D55B08A9DB1}"/>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33" name="テキスト ボックス 532">
          <a:extLst>
            <a:ext uri="{FF2B5EF4-FFF2-40B4-BE49-F238E27FC236}">
              <a16:creationId xmlns:a16="http://schemas.microsoft.com/office/drawing/2014/main" id="{BEC057AA-8118-4A78-9A05-00F2EBFF1ECA}"/>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34" name="直線コネクタ 533">
          <a:extLst>
            <a:ext uri="{FF2B5EF4-FFF2-40B4-BE49-F238E27FC236}">
              <a16:creationId xmlns:a16="http://schemas.microsoft.com/office/drawing/2014/main" id="{C28E0FB2-BD0C-44D0-A34D-2C15B95045BA}"/>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35" name="テキスト ボックス 534">
          <a:extLst>
            <a:ext uri="{FF2B5EF4-FFF2-40B4-BE49-F238E27FC236}">
              <a16:creationId xmlns:a16="http://schemas.microsoft.com/office/drawing/2014/main" id="{EA118522-62DE-4776-AA28-B69205AA10A6}"/>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36" name="直線コネクタ 535">
          <a:extLst>
            <a:ext uri="{FF2B5EF4-FFF2-40B4-BE49-F238E27FC236}">
              <a16:creationId xmlns:a16="http://schemas.microsoft.com/office/drawing/2014/main" id="{5B2A5099-8420-42D1-BE30-1B8FF2878AD5}"/>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37" name="テキスト ボックス 536">
          <a:extLst>
            <a:ext uri="{FF2B5EF4-FFF2-40B4-BE49-F238E27FC236}">
              <a16:creationId xmlns:a16="http://schemas.microsoft.com/office/drawing/2014/main" id="{1C6E9016-0709-4707-992C-D3046B27DA67}"/>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38" name="直線コネクタ 537">
          <a:extLst>
            <a:ext uri="{FF2B5EF4-FFF2-40B4-BE49-F238E27FC236}">
              <a16:creationId xmlns:a16="http://schemas.microsoft.com/office/drawing/2014/main" id="{09C71E24-6A56-4B03-9AEF-5E78BAC8175A}"/>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39" name="テキスト ボックス 538">
          <a:extLst>
            <a:ext uri="{FF2B5EF4-FFF2-40B4-BE49-F238E27FC236}">
              <a16:creationId xmlns:a16="http://schemas.microsoft.com/office/drawing/2014/main" id="{AC733A51-E1A5-4331-BAE2-AA7486AA2441}"/>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0" name="【保健センター・保健所】&#10;一人当たり面積グラフ枠">
          <a:extLst>
            <a:ext uri="{FF2B5EF4-FFF2-40B4-BE49-F238E27FC236}">
              <a16:creationId xmlns:a16="http://schemas.microsoft.com/office/drawing/2014/main" id="{0CE78A98-14BC-4DB8-B6D1-8C0CBD4BDA85}"/>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34290</xdr:rowOff>
    </xdr:from>
    <xdr:to>
      <xdr:col>116</xdr:col>
      <xdr:colOff>62864</xdr:colOff>
      <xdr:row>63</xdr:row>
      <xdr:rowOff>144018</xdr:rowOff>
    </xdr:to>
    <xdr:cxnSp macro="">
      <xdr:nvCxnSpPr>
        <xdr:cNvPr id="541" name="直線コネクタ 540">
          <a:extLst>
            <a:ext uri="{FF2B5EF4-FFF2-40B4-BE49-F238E27FC236}">
              <a16:creationId xmlns:a16="http://schemas.microsoft.com/office/drawing/2014/main" id="{74597FAB-D396-4B7A-9787-27B099116ACE}"/>
            </a:ext>
          </a:extLst>
        </xdr:cNvPr>
        <xdr:cNvCxnSpPr/>
      </xdr:nvCxnSpPr>
      <xdr:spPr>
        <a:xfrm flipV="1">
          <a:off x="22160864" y="9464040"/>
          <a:ext cx="0" cy="1481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147845</xdr:rowOff>
    </xdr:from>
    <xdr:ext cx="469744" cy="259045"/>
    <xdr:sp macro="" textlink="">
      <xdr:nvSpPr>
        <xdr:cNvPr id="542" name="【保健センター・保健所】&#10;一人当たり面積最小値テキスト">
          <a:extLst>
            <a:ext uri="{FF2B5EF4-FFF2-40B4-BE49-F238E27FC236}">
              <a16:creationId xmlns:a16="http://schemas.microsoft.com/office/drawing/2014/main" id="{152A322D-CBE4-4A72-A223-BF07034A015F}"/>
            </a:ext>
          </a:extLst>
        </xdr:cNvPr>
        <xdr:cNvSpPr txBox="1"/>
      </xdr:nvSpPr>
      <xdr:spPr>
        <a:xfrm>
          <a:off x="22199600" y="1094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144018</xdr:rowOff>
    </xdr:from>
    <xdr:to>
      <xdr:col>116</xdr:col>
      <xdr:colOff>152400</xdr:colOff>
      <xdr:row>63</xdr:row>
      <xdr:rowOff>144018</xdr:rowOff>
    </xdr:to>
    <xdr:cxnSp macro="">
      <xdr:nvCxnSpPr>
        <xdr:cNvPr id="543" name="直線コネクタ 542">
          <a:extLst>
            <a:ext uri="{FF2B5EF4-FFF2-40B4-BE49-F238E27FC236}">
              <a16:creationId xmlns:a16="http://schemas.microsoft.com/office/drawing/2014/main" id="{CBF8B178-0A28-4590-8116-429FDCA2EFF7}"/>
            </a:ext>
          </a:extLst>
        </xdr:cNvPr>
        <xdr:cNvCxnSpPr/>
      </xdr:nvCxnSpPr>
      <xdr:spPr>
        <a:xfrm>
          <a:off x="22072600" y="1094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152417</xdr:rowOff>
    </xdr:from>
    <xdr:ext cx="469744" cy="259045"/>
    <xdr:sp macro="" textlink="">
      <xdr:nvSpPr>
        <xdr:cNvPr id="544" name="【保健センター・保健所】&#10;一人当たり面積最大値テキスト">
          <a:extLst>
            <a:ext uri="{FF2B5EF4-FFF2-40B4-BE49-F238E27FC236}">
              <a16:creationId xmlns:a16="http://schemas.microsoft.com/office/drawing/2014/main" id="{02A9A5D2-F3D5-467B-BF01-860B50F6BA27}"/>
            </a:ext>
          </a:extLst>
        </xdr:cNvPr>
        <xdr:cNvSpPr txBox="1"/>
      </xdr:nvSpPr>
      <xdr:spPr>
        <a:xfrm>
          <a:off x="22199600" y="9239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34290</xdr:rowOff>
    </xdr:from>
    <xdr:to>
      <xdr:col>116</xdr:col>
      <xdr:colOff>152400</xdr:colOff>
      <xdr:row>55</xdr:row>
      <xdr:rowOff>34290</xdr:rowOff>
    </xdr:to>
    <xdr:cxnSp macro="">
      <xdr:nvCxnSpPr>
        <xdr:cNvPr id="545" name="直線コネクタ 544">
          <a:extLst>
            <a:ext uri="{FF2B5EF4-FFF2-40B4-BE49-F238E27FC236}">
              <a16:creationId xmlns:a16="http://schemas.microsoft.com/office/drawing/2014/main" id="{C76FFB3F-F2DC-4855-A8DA-E72EFD73BF28}"/>
            </a:ext>
          </a:extLst>
        </xdr:cNvPr>
        <xdr:cNvCxnSpPr/>
      </xdr:nvCxnSpPr>
      <xdr:spPr>
        <a:xfrm>
          <a:off x="22072600" y="946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45229</xdr:rowOff>
    </xdr:from>
    <xdr:ext cx="469744" cy="259045"/>
    <xdr:sp macro="" textlink="">
      <xdr:nvSpPr>
        <xdr:cNvPr id="546" name="【保健センター・保健所】&#10;一人当たり面積平均値テキスト">
          <a:extLst>
            <a:ext uri="{FF2B5EF4-FFF2-40B4-BE49-F238E27FC236}">
              <a16:creationId xmlns:a16="http://schemas.microsoft.com/office/drawing/2014/main" id="{6B596E25-BF9A-439C-82A2-68CA06976DCB}"/>
            </a:ext>
          </a:extLst>
        </xdr:cNvPr>
        <xdr:cNvSpPr txBox="1"/>
      </xdr:nvSpPr>
      <xdr:spPr>
        <a:xfrm>
          <a:off x="22199600" y="101607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22352</xdr:rowOff>
    </xdr:from>
    <xdr:to>
      <xdr:col>116</xdr:col>
      <xdr:colOff>114300</xdr:colOff>
      <xdr:row>60</xdr:row>
      <xdr:rowOff>123952</xdr:rowOff>
    </xdr:to>
    <xdr:sp macro="" textlink="">
      <xdr:nvSpPr>
        <xdr:cNvPr id="547" name="フローチャート: 判断 546">
          <a:extLst>
            <a:ext uri="{FF2B5EF4-FFF2-40B4-BE49-F238E27FC236}">
              <a16:creationId xmlns:a16="http://schemas.microsoft.com/office/drawing/2014/main" id="{20297FDB-6ECA-4AD4-A8CA-CBEBC08C0DAC}"/>
            </a:ext>
          </a:extLst>
        </xdr:cNvPr>
        <xdr:cNvSpPr/>
      </xdr:nvSpPr>
      <xdr:spPr>
        <a:xfrm>
          <a:off x="22110700" y="1030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4064</xdr:rowOff>
    </xdr:from>
    <xdr:to>
      <xdr:col>112</xdr:col>
      <xdr:colOff>38100</xdr:colOff>
      <xdr:row>60</xdr:row>
      <xdr:rowOff>105664</xdr:rowOff>
    </xdr:to>
    <xdr:sp macro="" textlink="">
      <xdr:nvSpPr>
        <xdr:cNvPr id="548" name="フローチャート: 判断 547">
          <a:extLst>
            <a:ext uri="{FF2B5EF4-FFF2-40B4-BE49-F238E27FC236}">
              <a16:creationId xmlns:a16="http://schemas.microsoft.com/office/drawing/2014/main" id="{1EAD6DE0-09EA-4241-AEF7-68571577B323}"/>
            </a:ext>
          </a:extLst>
        </xdr:cNvPr>
        <xdr:cNvSpPr/>
      </xdr:nvSpPr>
      <xdr:spPr>
        <a:xfrm>
          <a:off x="21272500" y="1029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120650</xdr:rowOff>
    </xdr:from>
    <xdr:to>
      <xdr:col>107</xdr:col>
      <xdr:colOff>101600</xdr:colOff>
      <xdr:row>60</xdr:row>
      <xdr:rowOff>50800</xdr:rowOff>
    </xdr:to>
    <xdr:sp macro="" textlink="">
      <xdr:nvSpPr>
        <xdr:cNvPr id="549" name="フローチャート: 判断 548">
          <a:extLst>
            <a:ext uri="{FF2B5EF4-FFF2-40B4-BE49-F238E27FC236}">
              <a16:creationId xmlns:a16="http://schemas.microsoft.com/office/drawing/2014/main" id="{2D0ADBF4-5F61-4909-AB2C-D72B95CD997F}"/>
            </a:ext>
          </a:extLst>
        </xdr:cNvPr>
        <xdr:cNvSpPr/>
      </xdr:nvSpPr>
      <xdr:spPr>
        <a:xfrm>
          <a:off x="20383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B7E843C9-03FA-42C9-98AD-1BF8FAC7358B}"/>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1" name="テキスト ボックス 550">
          <a:extLst>
            <a:ext uri="{FF2B5EF4-FFF2-40B4-BE49-F238E27FC236}">
              <a16:creationId xmlns:a16="http://schemas.microsoft.com/office/drawing/2014/main" id="{9128C9EE-C043-467E-900A-8375E9031CF5}"/>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2" name="テキスト ボックス 551">
          <a:extLst>
            <a:ext uri="{FF2B5EF4-FFF2-40B4-BE49-F238E27FC236}">
              <a16:creationId xmlns:a16="http://schemas.microsoft.com/office/drawing/2014/main" id="{0FFCFA6E-4FFE-4D13-AC8B-C30F9201E0FA}"/>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3" name="テキスト ボックス 552">
          <a:extLst>
            <a:ext uri="{FF2B5EF4-FFF2-40B4-BE49-F238E27FC236}">
              <a16:creationId xmlns:a16="http://schemas.microsoft.com/office/drawing/2014/main" id="{68E6FD80-8124-4FA6-A67E-CE9A686AB05B}"/>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4" name="テキスト ボックス 553">
          <a:extLst>
            <a:ext uri="{FF2B5EF4-FFF2-40B4-BE49-F238E27FC236}">
              <a16:creationId xmlns:a16="http://schemas.microsoft.com/office/drawing/2014/main" id="{DB712E2A-4841-426C-BC17-8829E9E8DE05}"/>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54356</xdr:rowOff>
    </xdr:from>
    <xdr:to>
      <xdr:col>116</xdr:col>
      <xdr:colOff>114300</xdr:colOff>
      <xdr:row>62</xdr:row>
      <xdr:rowOff>155956</xdr:rowOff>
    </xdr:to>
    <xdr:sp macro="" textlink="">
      <xdr:nvSpPr>
        <xdr:cNvPr id="555" name="楕円 554">
          <a:extLst>
            <a:ext uri="{FF2B5EF4-FFF2-40B4-BE49-F238E27FC236}">
              <a16:creationId xmlns:a16="http://schemas.microsoft.com/office/drawing/2014/main" id="{F7CC0604-937B-4023-B851-6AA8B4679801}"/>
            </a:ext>
          </a:extLst>
        </xdr:cNvPr>
        <xdr:cNvSpPr/>
      </xdr:nvSpPr>
      <xdr:spPr>
        <a:xfrm>
          <a:off x="22110700" y="1068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32783</xdr:rowOff>
    </xdr:from>
    <xdr:ext cx="469744" cy="259045"/>
    <xdr:sp macro="" textlink="">
      <xdr:nvSpPr>
        <xdr:cNvPr id="556" name="【保健センター・保健所】&#10;一人当たり面積該当値テキスト">
          <a:extLst>
            <a:ext uri="{FF2B5EF4-FFF2-40B4-BE49-F238E27FC236}">
              <a16:creationId xmlns:a16="http://schemas.microsoft.com/office/drawing/2014/main" id="{FC9DE5A9-F681-4C1B-8721-34CDAD6FC576}"/>
            </a:ext>
          </a:extLst>
        </xdr:cNvPr>
        <xdr:cNvSpPr txBox="1"/>
      </xdr:nvSpPr>
      <xdr:spPr>
        <a:xfrm>
          <a:off x="22199600" y="10662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63500</xdr:rowOff>
    </xdr:from>
    <xdr:to>
      <xdr:col>112</xdr:col>
      <xdr:colOff>38100</xdr:colOff>
      <xdr:row>62</xdr:row>
      <xdr:rowOff>165100</xdr:rowOff>
    </xdr:to>
    <xdr:sp macro="" textlink="">
      <xdr:nvSpPr>
        <xdr:cNvPr id="557" name="楕円 556">
          <a:extLst>
            <a:ext uri="{FF2B5EF4-FFF2-40B4-BE49-F238E27FC236}">
              <a16:creationId xmlns:a16="http://schemas.microsoft.com/office/drawing/2014/main" id="{943F861E-927B-44A0-922C-EE72D9A67DDD}"/>
            </a:ext>
          </a:extLst>
        </xdr:cNvPr>
        <xdr:cNvSpPr/>
      </xdr:nvSpPr>
      <xdr:spPr>
        <a:xfrm>
          <a:off x="212725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105156</xdr:rowOff>
    </xdr:from>
    <xdr:to>
      <xdr:col>116</xdr:col>
      <xdr:colOff>63500</xdr:colOff>
      <xdr:row>62</xdr:row>
      <xdr:rowOff>114300</xdr:rowOff>
    </xdr:to>
    <xdr:cxnSp macro="">
      <xdr:nvCxnSpPr>
        <xdr:cNvPr id="558" name="直線コネクタ 557">
          <a:extLst>
            <a:ext uri="{FF2B5EF4-FFF2-40B4-BE49-F238E27FC236}">
              <a16:creationId xmlns:a16="http://schemas.microsoft.com/office/drawing/2014/main" id="{5C11AB56-1F8C-4CFD-BFA3-D82BD0493752}"/>
            </a:ext>
          </a:extLst>
        </xdr:cNvPr>
        <xdr:cNvCxnSpPr/>
      </xdr:nvCxnSpPr>
      <xdr:spPr>
        <a:xfrm flipV="1">
          <a:off x="21323300" y="1073505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122191</xdr:rowOff>
    </xdr:from>
    <xdr:ext cx="469744" cy="259045"/>
    <xdr:sp macro="" textlink="">
      <xdr:nvSpPr>
        <xdr:cNvPr id="559" name="n_1aveValue【保健センター・保健所】&#10;一人当たり面積">
          <a:extLst>
            <a:ext uri="{FF2B5EF4-FFF2-40B4-BE49-F238E27FC236}">
              <a16:creationId xmlns:a16="http://schemas.microsoft.com/office/drawing/2014/main" id="{50652B5D-B2FC-4BFB-B562-EE8911329C47}"/>
            </a:ext>
          </a:extLst>
        </xdr:cNvPr>
        <xdr:cNvSpPr txBox="1"/>
      </xdr:nvSpPr>
      <xdr:spPr>
        <a:xfrm>
          <a:off x="21075727" y="10066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67327</xdr:rowOff>
    </xdr:from>
    <xdr:ext cx="469744" cy="259045"/>
    <xdr:sp macro="" textlink="">
      <xdr:nvSpPr>
        <xdr:cNvPr id="560" name="n_2aveValue【保健センター・保健所】&#10;一人当たり面積">
          <a:extLst>
            <a:ext uri="{FF2B5EF4-FFF2-40B4-BE49-F238E27FC236}">
              <a16:creationId xmlns:a16="http://schemas.microsoft.com/office/drawing/2014/main" id="{20EFFC5C-074C-4954-9A30-3A172E94FE36}"/>
            </a:ext>
          </a:extLst>
        </xdr:cNvPr>
        <xdr:cNvSpPr txBox="1"/>
      </xdr:nvSpPr>
      <xdr:spPr>
        <a:xfrm>
          <a:off x="20199427" y="1001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156227</xdr:rowOff>
    </xdr:from>
    <xdr:ext cx="469744" cy="259045"/>
    <xdr:sp macro="" textlink="">
      <xdr:nvSpPr>
        <xdr:cNvPr id="561" name="n_1mainValue【保健センター・保健所】&#10;一人当たり面積">
          <a:extLst>
            <a:ext uri="{FF2B5EF4-FFF2-40B4-BE49-F238E27FC236}">
              <a16:creationId xmlns:a16="http://schemas.microsoft.com/office/drawing/2014/main" id="{5FDB3922-D94F-4977-83BB-0E6CD90A75F1}"/>
            </a:ext>
          </a:extLst>
        </xdr:cNvPr>
        <xdr:cNvSpPr txBox="1"/>
      </xdr:nvSpPr>
      <xdr:spPr>
        <a:xfrm>
          <a:off x="21075727" y="1078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62" name="正方形/長方形 561">
          <a:extLst>
            <a:ext uri="{FF2B5EF4-FFF2-40B4-BE49-F238E27FC236}">
              <a16:creationId xmlns:a16="http://schemas.microsoft.com/office/drawing/2014/main" id="{AE876967-D90A-4FA1-AF80-A398671D6DF2}"/>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63" name="正方形/長方形 562">
          <a:extLst>
            <a:ext uri="{FF2B5EF4-FFF2-40B4-BE49-F238E27FC236}">
              <a16:creationId xmlns:a16="http://schemas.microsoft.com/office/drawing/2014/main" id="{FC3308C2-DC71-4364-AA19-672995DCED88}"/>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64" name="正方形/長方形 563">
          <a:extLst>
            <a:ext uri="{FF2B5EF4-FFF2-40B4-BE49-F238E27FC236}">
              <a16:creationId xmlns:a16="http://schemas.microsoft.com/office/drawing/2014/main" id="{0E4092FB-FBFB-43AF-B6D3-3DB930161A75}"/>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65" name="正方形/長方形 564">
          <a:extLst>
            <a:ext uri="{FF2B5EF4-FFF2-40B4-BE49-F238E27FC236}">
              <a16:creationId xmlns:a16="http://schemas.microsoft.com/office/drawing/2014/main" id="{93B8B52B-C9C2-4FFB-A669-6CE6461ABD05}"/>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66" name="正方形/長方形 565">
          <a:extLst>
            <a:ext uri="{FF2B5EF4-FFF2-40B4-BE49-F238E27FC236}">
              <a16:creationId xmlns:a16="http://schemas.microsoft.com/office/drawing/2014/main" id="{F7A09180-FEDA-46E5-8EC6-34AB742916D3}"/>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67" name="正方形/長方形 566">
          <a:extLst>
            <a:ext uri="{FF2B5EF4-FFF2-40B4-BE49-F238E27FC236}">
              <a16:creationId xmlns:a16="http://schemas.microsoft.com/office/drawing/2014/main" id="{00656B77-E4C6-4D2B-AEF4-0D0C1DF3F768}"/>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68" name="正方形/長方形 567">
          <a:extLst>
            <a:ext uri="{FF2B5EF4-FFF2-40B4-BE49-F238E27FC236}">
              <a16:creationId xmlns:a16="http://schemas.microsoft.com/office/drawing/2014/main" id="{04B92E05-A26F-4D42-8FDE-A482D8619079}"/>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69" name="正方形/長方形 568">
          <a:extLst>
            <a:ext uri="{FF2B5EF4-FFF2-40B4-BE49-F238E27FC236}">
              <a16:creationId xmlns:a16="http://schemas.microsoft.com/office/drawing/2014/main" id="{B9905EC8-E323-46EC-8010-D984A63A3BEA}"/>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70" name="テキスト ボックス 569">
          <a:extLst>
            <a:ext uri="{FF2B5EF4-FFF2-40B4-BE49-F238E27FC236}">
              <a16:creationId xmlns:a16="http://schemas.microsoft.com/office/drawing/2014/main" id="{C2BAAC53-3A79-4EA3-9659-918AC822FA27}"/>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71" name="直線コネクタ 570">
          <a:extLst>
            <a:ext uri="{FF2B5EF4-FFF2-40B4-BE49-F238E27FC236}">
              <a16:creationId xmlns:a16="http://schemas.microsoft.com/office/drawing/2014/main" id="{FE949421-E75A-4B19-87F2-47593B105AAC}"/>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72" name="直線コネクタ 571">
          <a:extLst>
            <a:ext uri="{FF2B5EF4-FFF2-40B4-BE49-F238E27FC236}">
              <a16:creationId xmlns:a16="http://schemas.microsoft.com/office/drawing/2014/main" id="{796C4B8E-1755-4B6E-8F74-DDFABFC3C347}"/>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73" name="テキスト ボックス 572">
          <a:extLst>
            <a:ext uri="{FF2B5EF4-FFF2-40B4-BE49-F238E27FC236}">
              <a16:creationId xmlns:a16="http://schemas.microsoft.com/office/drawing/2014/main" id="{BD8F413A-AB40-4B25-9083-B7EB536727A0}"/>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74" name="直線コネクタ 573">
          <a:extLst>
            <a:ext uri="{FF2B5EF4-FFF2-40B4-BE49-F238E27FC236}">
              <a16:creationId xmlns:a16="http://schemas.microsoft.com/office/drawing/2014/main" id="{4FB33A66-DE30-43B2-82C0-96F1B2C125DB}"/>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75" name="テキスト ボックス 574">
          <a:extLst>
            <a:ext uri="{FF2B5EF4-FFF2-40B4-BE49-F238E27FC236}">
              <a16:creationId xmlns:a16="http://schemas.microsoft.com/office/drawing/2014/main" id="{6C8B8961-8996-43FD-B4FC-FA5A0E57E6AE}"/>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76" name="直線コネクタ 575">
          <a:extLst>
            <a:ext uri="{FF2B5EF4-FFF2-40B4-BE49-F238E27FC236}">
              <a16:creationId xmlns:a16="http://schemas.microsoft.com/office/drawing/2014/main" id="{2B27E776-ED65-4413-A1B5-1F547B4B7E92}"/>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77" name="テキスト ボックス 576">
          <a:extLst>
            <a:ext uri="{FF2B5EF4-FFF2-40B4-BE49-F238E27FC236}">
              <a16:creationId xmlns:a16="http://schemas.microsoft.com/office/drawing/2014/main" id="{BC8FA2AC-4CA5-4B58-A54A-D17E37461FEF}"/>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78" name="直線コネクタ 577">
          <a:extLst>
            <a:ext uri="{FF2B5EF4-FFF2-40B4-BE49-F238E27FC236}">
              <a16:creationId xmlns:a16="http://schemas.microsoft.com/office/drawing/2014/main" id="{881132D4-4124-40DF-AA00-6385831D599A}"/>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79" name="テキスト ボックス 578">
          <a:extLst>
            <a:ext uri="{FF2B5EF4-FFF2-40B4-BE49-F238E27FC236}">
              <a16:creationId xmlns:a16="http://schemas.microsoft.com/office/drawing/2014/main" id="{2F60A340-C3BB-417E-A630-3F3C392D1F16}"/>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80" name="直線コネクタ 579">
          <a:extLst>
            <a:ext uri="{FF2B5EF4-FFF2-40B4-BE49-F238E27FC236}">
              <a16:creationId xmlns:a16="http://schemas.microsoft.com/office/drawing/2014/main" id="{A5B59A9E-DF31-4BBB-A786-4B5BCA4E3A3F}"/>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81" name="テキスト ボックス 580">
          <a:extLst>
            <a:ext uri="{FF2B5EF4-FFF2-40B4-BE49-F238E27FC236}">
              <a16:creationId xmlns:a16="http://schemas.microsoft.com/office/drawing/2014/main" id="{A39F29AB-16CF-40FE-9F5E-32C2922A2CC4}"/>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82" name="直線コネクタ 581">
          <a:extLst>
            <a:ext uri="{FF2B5EF4-FFF2-40B4-BE49-F238E27FC236}">
              <a16:creationId xmlns:a16="http://schemas.microsoft.com/office/drawing/2014/main" id="{B9AE68F7-E726-43E6-86AE-496492547231}"/>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83" name="テキスト ボックス 582">
          <a:extLst>
            <a:ext uri="{FF2B5EF4-FFF2-40B4-BE49-F238E27FC236}">
              <a16:creationId xmlns:a16="http://schemas.microsoft.com/office/drawing/2014/main" id="{D0298510-E41E-4F6E-81AD-91E5EE2400D1}"/>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84" name="直線コネクタ 583">
          <a:extLst>
            <a:ext uri="{FF2B5EF4-FFF2-40B4-BE49-F238E27FC236}">
              <a16:creationId xmlns:a16="http://schemas.microsoft.com/office/drawing/2014/main" id="{AAA0ABB3-7FF2-4BD8-971F-C6574C0B1D79}"/>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85" name="テキスト ボックス 584">
          <a:extLst>
            <a:ext uri="{FF2B5EF4-FFF2-40B4-BE49-F238E27FC236}">
              <a16:creationId xmlns:a16="http://schemas.microsoft.com/office/drawing/2014/main" id="{BAB39C2C-7322-4FF9-95BE-E5EBDE9798AB}"/>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86" name="【消防施設】&#10;有形固定資産減価償却率グラフ枠">
          <a:extLst>
            <a:ext uri="{FF2B5EF4-FFF2-40B4-BE49-F238E27FC236}">
              <a16:creationId xmlns:a16="http://schemas.microsoft.com/office/drawing/2014/main" id="{0F815818-A80C-4739-BF8F-15E4C4A1452E}"/>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59327</xdr:rowOff>
    </xdr:from>
    <xdr:to>
      <xdr:col>85</xdr:col>
      <xdr:colOff>126364</xdr:colOff>
      <xdr:row>86</xdr:row>
      <xdr:rowOff>93618</xdr:rowOff>
    </xdr:to>
    <xdr:cxnSp macro="">
      <xdr:nvCxnSpPr>
        <xdr:cNvPr id="587" name="直線コネクタ 586">
          <a:extLst>
            <a:ext uri="{FF2B5EF4-FFF2-40B4-BE49-F238E27FC236}">
              <a16:creationId xmlns:a16="http://schemas.microsoft.com/office/drawing/2014/main" id="{664FBACF-7842-455C-B7A5-DA86BE201BC1}"/>
            </a:ext>
          </a:extLst>
        </xdr:cNvPr>
        <xdr:cNvCxnSpPr/>
      </xdr:nvCxnSpPr>
      <xdr:spPr>
        <a:xfrm flipV="1">
          <a:off x="16318864" y="13432427"/>
          <a:ext cx="0" cy="1405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97445</xdr:rowOff>
    </xdr:from>
    <xdr:ext cx="340478" cy="259045"/>
    <xdr:sp macro="" textlink="">
      <xdr:nvSpPr>
        <xdr:cNvPr id="588" name="【消防施設】&#10;有形固定資産減価償却率最小値テキスト">
          <a:extLst>
            <a:ext uri="{FF2B5EF4-FFF2-40B4-BE49-F238E27FC236}">
              <a16:creationId xmlns:a16="http://schemas.microsoft.com/office/drawing/2014/main" id="{869731F1-6717-4386-A26E-9A002D4EBB01}"/>
            </a:ext>
          </a:extLst>
        </xdr:cNvPr>
        <xdr:cNvSpPr txBox="1"/>
      </xdr:nvSpPr>
      <xdr:spPr>
        <a:xfrm>
          <a:off x="16357600" y="1484214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93618</xdr:rowOff>
    </xdr:from>
    <xdr:to>
      <xdr:col>86</xdr:col>
      <xdr:colOff>25400</xdr:colOff>
      <xdr:row>86</xdr:row>
      <xdr:rowOff>93618</xdr:rowOff>
    </xdr:to>
    <xdr:cxnSp macro="">
      <xdr:nvCxnSpPr>
        <xdr:cNvPr id="589" name="直線コネクタ 588">
          <a:extLst>
            <a:ext uri="{FF2B5EF4-FFF2-40B4-BE49-F238E27FC236}">
              <a16:creationId xmlns:a16="http://schemas.microsoft.com/office/drawing/2014/main" id="{7C1FBB4C-A33C-4B36-9B58-D9AB96941FA2}"/>
            </a:ext>
          </a:extLst>
        </xdr:cNvPr>
        <xdr:cNvCxnSpPr/>
      </xdr:nvCxnSpPr>
      <xdr:spPr>
        <a:xfrm>
          <a:off x="16230600" y="14838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6004</xdr:rowOff>
    </xdr:from>
    <xdr:ext cx="405111" cy="259045"/>
    <xdr:sp macro="" textlink="">
      <xdr:nvSpPr>
        <xdr:cNvPr id="590" name="【消防施設】&#10;有形固定資産減価償却率最大値テキスト">
          <a:extLst>
            <a:ext uri="{FF2B5EF4-FFF2-40B4-BE49-F238E27FC236}">
              <a16:creationId xmlns:a16="http://schemas.microsoft.com/office/drawing/2014/main" id="{5363CE68-F6D1-4DE1-87D6-99CE27A6FD8D}"/>
            </a:ext>
          </a:extLst>
        </xdr:cNvPr>
        <xdr:cNvSpPr txBox="1"/>
      </xdr:nvSpPr>
      <xdr:spPr>
        <a:xfrm>
          <a:off x="16357600" y="13207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59327</xdr:rowOff>
    </xdr:from>
    <xdr:to>
      <xdr:col>86</xdr:col>
      <xdr:colOff>25400</xdr:colOff>
      <xdr:row>78</xdr:row>
      <xdr:rowOff>59327</xdr:rowOff>
    </xdr:to>
    <xdr:cxnSp macro="">
      <xdr:nvCxnSpPr>
        <xdr:cNvPr id="591" name="直線コネクタ 590">
          <a:extLst>
            <a:ext uri="{FF2B5EF4-FFF2-40B4-BE49-F238E27FC236}">
              <a16:creationId xmlns:a16="http://schemas.microsoft.com/office/drawing/2014/main" id="{09C96F84-8F7E-4D94-97B4-65BBFC3CE910}"/>
            </a:ext>
          </a:extLst>
        </xdr:cNvPr>
        <xdr:cNvCxnSpPr/>
      </xdr:nvCxnSpPr>
      <xdr:spPr>
        <a:xfrm>
          <a:off x="16230600" y="13432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19975</xdr:rowOff>
    </xdr:from>
    <xdr:ext cx="405111" cy="259045"/>
    <xdr:sp macro="" textlink="">
      <xdr:nvSpPr>
        <xdr:cNvPr id="592" name="【消防施設】&#10;有形固定資産減価償却率平均値テキスト">
          <a:extLst>
            <a:ext uri="{FF2B5EF4-FFF2-40B4-BE49-F238E27FC236}">
              <a16:creationId xmlns:a16="http://schemas.microsoft.com/office/drawing/2014/main" id="{85E7C781-B968-40D1-B0BA-17C275602C4B}"/>
            </a:ext>
          </a:extLst>
        </xdr:cNvPr>
        <xdr:cNvSpPr txBox="1"/>
      </xdr:nvSpPr>
      <xdr:spPr>
        <a:xfrm>
          <a:off x="16357600" y="137359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168548</xdr:rowOff>
    </xdr:from>
    <xdr:to>
      <xdr:col>85</xdr:col>
      <xdr:colOff>177800</xdr:colOff>
      <xdr:row>81</xdr:row>
      <xdr:rowOff>98698</xdr:rowOff>
    </xdr:to>
    <xdr:sp macro="" textlink="">
      <xdr:nvSpPr>
        <xdr:cNvPr id="593" name="フローチャート: 判断 592">
          <a:extLst>
            <a:ext uri="{FF2B5EF4-FFF2-40B4-BE49-F238E27FC236}">
              <a16:creationId xmlns:a16="http://schemas.microsoft.com/office/drawing/2014/main" id="{76F0642E-0976-4447-985B-831E7D0543FE}"/>
            </a:ext>
          </a:extLst>
        </xdr:cNvPr>
        <xdr:cNvSpPr/>
      </xdr:nvSpPr>
      <xdr:spPr>
        <a:xfrm>
          <a:off x="16268700" y="138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10161</xdr:rowOff>
    </xdr:from>
    <xdr:to>
      <xdr:col>81</xdr:col>
      <xdr:colOff>101600</xdr:colOff>
      <xdr:row>81</xdr:row>
      <xdr:rowOff>111761</xdr:rowOff>
    </xdr:to>
    <xdr:sp macro="" textlink="">
      <xdr:nvSpPr>
        <xdr:cNvPr id="594" name="フローチャート: 判断 593">
          <a:extLst>
            <a:ext uri="{FF2B5EF4-FFF2-40B4-BE49-F238E27FC236}">
              <a16:creationId xmlns:a16="http://schemas.microsoft.com/office/drawing/2014/main" id="{92DC8BC3-8DDE-475E-A2F6-477306D5C3FB}"/>
            </a:ext>
          </a:extLst>
        </xdr:cNvPr>
        <xdr:cNvSpPr/>
      </xdr:nvSpPr>
      <xdr:spPr>
        <a:xfrm>
          <a:off x="15430500" y="138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135889</xdr:rowOff>
    </xdr:from>
    <xdr:to>
      <xdr:col>76</xdr:col>
      <xdr:colOff>165100</xdr:colOff>
      <xdr:row>82</xdr:row>
      <xdr:rowOff>66039</xdr:rowOff>
    </xdr:to>
    <xdr:sp macro="" textlink="">
      <xdr:nvSpPr>
        <xdr:cNvPr id="595" name="フローチャート: 判断 594">
          <a:extLst>
            <a:ext uri="{FF2B5EF4-FFF2-40B4-BE49-F238E27FC236}">
              <a16:creationId xmlns:a16="http://schemas.microsoft.com/office/drawing/2014/main" id="{3E2809DF-98AA-4057-9D27-254A71AC5DD9}"/>
            </a:ext>
          </a:extLst>
        </xdr:cNvPr>
        <xdr:cNvSpPr/>
      </xdr:nvSpPr>
      <xdr:spPr>
        <a:xfrm>
          <a:off x="14541500" y="1402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96" name="テキスト ボックス 595">
          <a:extLst>
            <a:ext uri="{FF2B5EF4-FFF2-40B4-BE49-F238E27FC236}">
              <a16:creationId xmlns:a16="http://schemas.microsoft.com/office/drawing/2014/main" id="{F4286442-4950-4224-AEAF-8EE380BC5C31}"/>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97" name="テキスト ボックス 596">
          <a:extLst>
            <a:ext uri="{FF2B5EF4-FFF2-40B4-BE49-F238E27FC236}">
              <a16:creationId xmlns:a16="http://schemas.microsoft.com/office/drawing/2014/main" id="{6974BD85-021E-43A9-B639-AE0009BA0BFF}"/>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98" name="テキスト ボックス 597">
          <a:extLst>
            <a:ext uri="{FF2B5EF4-FFF2-40B4-BE49-F238E27FC236}">
              <a16:creationId xmlns:a16="http://schemas.microsoft.com/office/drawing/2014/main" id="{4ED708D3-8F4D-4957-BE44-C2548E461D5F}"/>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99" name="テキスト ボックス 598">
          <a:extLst>
            <a:ext uri="{FF2B5EF4-FFF2-40B4-BE49-F238E27FC236}">
              <a16:creationId xmlns:a16="http://schemas.microsoft.com/office/drawing/2014/main" id="{24D243B9-8995-4BB0-902B-3329D0FFC506}"/>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00" name="テキスト ボックス 599">
          <a:extLst>
            <a:ext uri="{FF2B5EF4-FFF2-40B4-BE49-F238E27FC236}">
              <a16:creationId xmlns:a16="http://schemas.microsoft.com/office/drawing/2014/main" id="{EBCBBA2E-4BC9-4681-AD1E-70D31B3A94F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34652</xdr:rowOff>
    </xdr:from>
    <xdr:to>
      <xdr:col>85</xdr:col>
      <xdr:colOff>177800</xdr:colOff>
      <xdr:row>81</xdr:row>
      <xdr:rowOff>136252</xdr:rowOff>
    </xdr:to>
    <xdr:sp macro="" textlink="">
      <xdr:nvSpPr>
        <xdr:cNvPr id="601" name="楕円 600">
          <a:extLst>
            <a:ext uri="{FF2B5EF4-FFF2-40B4-BE49-F238E27FC236}">
              <a16:creationId xmlns:a16="http://schemas.microsoft.com/office/drawing/2014/main" id="{A6D83B8B-9746-4FD4-9693-0EA52547C8E5}"/>
            </a:ext>
          </a:extLst>
        </xdr:cNvPr>
        <xdr:cNvSpPr/>
      </xdr:nvSpPr>
      <xdr:spPr>
        <a:xfrm>
          <a:off x="16268700" y="13922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13079</xdr:rowOff>
    </xdr:from>
    <xdr:ext cx="405111" cy="259045"/>
    <xdr:sp macro="" textlink="">
      <xdr:nvSpPr>
        <xdr:cNvPr id="602" name="【消防施設】&#10;有形固定資産減価償却率該当値テキスト">
          <a:extLst>
            <a:ext uri="{FF2B5EF4-FFF2-40B4-BE49-F238E27FC236}">
              <a16:creationId xmlns:a16="http://schemas.microsoft.com/office/drawing/2014/main" id="{B30985A8-6EF5-4718-8859-618692EE6C5A}"/>
            </a:ext>
          </a:extLst>
        </xdr:cNvPr>
        <xdr:cNvSpPr txBox="1"/>
      </xdr:nvSpPr>
      <xdr:spPr>
        <a:xfrm>
          <a:off x="16357600" y="139005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55880</xdr:rowOff>
    </xdr:from>
    <xdr:to>
      <xdr:col>81</xdr:col>
      <xdr:colOff>101600</xdr:colOff>
      <xdr:row>81</xdr:row>
      <xdr:rowOff>157480</xdr:rowOff>
    </xdr:to>
    <xdr:sp macro="" textlink="">
      <xdr:nvSpPr>
        <xdr:cNvPr id="603" name="楕円 602">
          <a:extLst>
            <a:ext uri="{FF2B5EF4-FFF2-40B4-BE49-F238E27FC236}">
              <a16:creationId xmlns:a16="http://schemas.microsoft.com/office/drawing/2014/main" id="{3ED40DD3-4494-432A-B1B4-24DE2D5FC0B1}"/>
            </a:ext>
          </a:extLst>
        </xdr:cNvPr>
        <xdr:cNvSpPr/>
      </xdr:nvSpPr>
      <xdr:spPr>
        <a:xfrm>
          <a:off x="15430500" y="1394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85452</xdr:rowOff>
    </xdr:from>
    <xdr:to>
      <xdr:col>85</xdr:col>
      <xdr:colOff>127000</xdr:colOff>
      <xdr:row>81</xdr:row>
      <xdr:rowOff>106680</xdr:rowOff>
    </xdr:to>
    <xdr:cxnSp macro="">
      <xdr:nvCxnSpPr>
        <xdr:cNvPr id="604" name="直線コネクタ 603">
          <a:extLst>
            <a:ext uri="{FF2B5EF4-FFF2-40B4-BE49-F238E27FC236}">
              <a16:creationId xmlns:a16="http://schemas.microsoft.com/office/drawing/2014/main" id="{3313C9A8-D667-4495-AAD3-817ADDE0FB07}"/>
            </a:ext>
          </a:extLst>
        </xdr:cNvPr>
        <xdr:cNvCxnSpPr/>
      </xdr:nvCxnSpPr>
      <xdr:spPr>
        <a:xfrm flipV="1">
          <a:off x="15481300" y="13972902"/>
          <a:ext cx="8382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128288</xdr:rowOff>
    </xdr:from>
    <xdr:ext cx="405111" cy="259045"/>
    <xdr:sp macro="" textlink="">
      <xdr:nvSpPr>
        <xdr:cNvPr id="605" name="n_1aveValue【消防施設】&#10;有形固定資産減価償却率">
          <a:extLst>
            <a:ext uri="{FF2B5EF4-FFF2-40B4-BE49-F238E27FC236}">
              <a16:creationId xmlns:a16="http://schemas.microsoft.com/office/drawing/2014/main" id="{77066CBA-26C7-4993-AAC0-06A589333C34}"/>
            </a:ext>
          </a:extLst>
        </xdr:cNvPr>
        <xdr:cNvSpPr txBox="1"/>
      </xdr:nvSpPr>
      <xdr:spPr>
        <a:xfrm>
          <a:off x="15266044" y="1367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82566</xdr:rowOff>
    </xdr:from>
    <xdr:ext cx="405111" cy="259045"/>
    <xdr:sp macro="" textlink="">
      <xdr:nvSpPr>
        <xdr:cNvPr id="606" name="n_2aveValue【消防施設】&#10;有形固定資産減価償却率">
          <a:extLst>
            <a:ext uri="{FF2B5EF4-FFF2-40B4-BE49-F238E27FC236}">
              <a16:creationId xmlns:a16="http://schemas.microsoft.com/office/drawing/2014/main" id="{772BBC30-BB32-4A27-985B-7816F2ABAD53}"/>
            </a:ext>
          </a:extLst>
        </xdr:cNvPr>
        <xdr:cNvSpPr txBox="1"/>
      </xdr:nvSpPr>
      <xdr:spPr>
        <a:xfrm>
          <a:off x="14389744" y="1379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148607</xdr:rowOff>
    </xdr:from>
    <xdr:ext cx="405111" cy="259045"/>
    <xdr:sp macro="" textlink="">
      <xdr:nvSpPr>
        <xdr:cNvPr id="607" name="n_1mainValue【消防施設】&#10;有形固定資産減価償却率">
          <a:extLst>
            <a:ext uri="{FF2B5EF4-FFF2-40B4-BE49-F238E27FC236}">
              <a16:creationId xmlns:a16="http://schemas.microsoft.com/office/drawing/2014/main" id="{2F1F3012-30C4-49AA-8C24-25D557C4E1D1}"/>
            </a:ext>
          </a:extLst>
        </xdr:cNvPr>
        <xdr:cNvSpPr txBox="1"/>
      </xdr:nvSpPr>
      <xdr:spPr>
        <a:xfrm>
          <a:off x="15266044" y="1403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08" name="正方形/長方形 607">
          <a:extLst>
            <a:ext uri="{FF2B5EF4-FFF2-40B4-BE49-F238E27FC236}">
              <a16:creationId xmlns:a16="http://schemas.microsoft.com/office/drawing/2014/main" id="{9A22A884-91CD-4382-A845-FA75F8A5F4D7}"/>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09" name="正方形/長方形 608">
          <a:extLst>
            <a:ext uri="{FF2B5EF4-FFF2-40B4-BE49-F238E27FC236}">
              <a16:creationId xmlns:a16="http://schemas.microsoft.com/office/drawing/2014/main" id="{C2489893-7D3A-41DE-B8FC-5CEDD5FC673C}"/>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10" name="正方形/長方形 609">
          <a:extLst>
            <a:ext uri="{FF2B5EF4-FFF2-40B4-BE49-F238E27FC236}">
              <a16:creationId xmlns:a16="http://schemas.microsoft.com/office/drawing/2014/main" id="{88064B4F-7641-4397-BDB4-5D94F089BB5D}"/>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11" name="正方形/長方形 610">
          <a:extLst>
            <a:ext uri="{FF2B5EF4-FFF2-40B4-BE49-F238E27FC236}">
              <a16:creationId xmlns:a16="http://schemas.microsoft.com/office/drawing/2014/main" id="{10F4AD3B-225C-4694-9E1C-9653563EE7D4}"/>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12" name="正方形/長方形 611">
          <a:extLst>
            <a:ext uri="{FF2B5EF4-FFF2-40B4-BE49-F238E27FC236}">
              <a16:creationId xmlns:a16="http://schemas.microsoft.com/office/drawing/2014/main" id="{8D5EC198-D968-4386-8A1B-9C0CCFEB2D2D}"/>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13" name="正方形/長方形 612">
          <a:extLst>
            <a:ext uri="{FF2B5EF4-FFF2-40B4-BE49-F238E27FC236}">
              <a16:creationId xmlns:a16="http://schemas.microsoft.com/office/drawing/2014/main" id="{8C3F0BB7-B7FE-4055-AA7A-009D8A404773}"/>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14" name="正方形/長方形 613">
          <a:extLst>
            <a:ext uri="{FF2B5EF4-FFF2-40B4-BE49-F238E27FC236}">
              <a16:creationId xmlns:a16="http://schemas.microsoft.com/office/drawing/2014/main" id="{4AB3F974-757B-46F7-94CF-B92EEE62466E}"/>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15" name="正方形/長方形 614">
          <a:extLst>
            <a:ext uri="{FF2B5EF4-FFF2-40B4-BE49-F238E27FC236}">
              <a16:creationId xmlns:a16="http://schemas.microsoft.com/office/drawing/2014/main" id="{651FB403-819F-48D0-A21D-48823DF912CD}"/>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16" name="テキスト ボックス 615">
          <a:extLst>
            <a:ext uri="{FF2B5EF4-FFF2-40B4-BE49-F238E27FC236}">
              <a16:creationId xmlns:a16="http://schemas.microsoft.com/office/drawing/2014/main" id="{7F6A4AB9-815A-472F-9CA7-718E3BA573E7}"/>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17" name="直線コネクタ 616">
          <a:extLst>
            <a:ext uri="{FF2B5EF4-FFF2-40B4-BE49-F238E27FC236}">
              <a16:creationId xmlns:a16="http://schemas.microsoft.com/office/drawing/2014/main" id="{C0AAC60B-9EF2-425F-AF76-3377FD5B3F7F}"/>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18" name="直線コネクタ 617">
          <a:extLst>
            <a:ext uri="{FF2B5EF4-FFF2-40B4-BE49-F238E27FC236}">
              <a16:creationId xmlns:a16="http://schemas.microsoft.com/office/drawing/2014/main" id="{8E21A61B-50C8-4823-A8AE-19BE9ED3FE63}"/>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19" name="テキスト ボックス 618">
          <a:extLst>
            <a:ext uri="{FF2B5EF4-FFF2-40B4-BE49-F238E27FC236}">
              <a16:creationId xmlns:a16="http://schemas.microsoft.com/office/drawing/2014/main" id="{2A7B0DA5-5C65-4A5B-95FC-F7450C705FDB}"/>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20" name="直線コネクタ 619">
          <a:extLst>
            <a:ext uri="{FF2B5EF4-FFF2-40B4-BE49-F238E27FC236}">
              <a16:creationId xmlns:a16="http://schemas.microsoft.com/office/drawing/2014/main" id="{813AA9E0-89CC-4676-B7E4-3131DC8EEE6D}"/>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21" name="テキスト ボックス 620">
          <a:extLst>
            <a:ext uri="{FF2B5EF4-FFF2-40B4-BE49-F238E27FC236}">
              <a16:creationId xmlns:a16="http://schemas.microsoft.com/office/drawing/2014/main" id="{AD98A1C8-0DE1-47ED-96D7-77E09D4B2CB4}"/>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22" name="直線コネクタ 621">
          <a:extLst>
            <a:ext uri="{FF2B5EF4-FFF2-40B4-BE49-F238E27FC236}">
              <a16:creationId xmlns:a16="http://schemas.microsoft.com/office/drawing/2014/main" id="{DFDC589D-CC33-482E-9B64-D9B3A4C23228}"/>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23" name="テキスト ボックス 622">
          <a:extLst>
            <a:ext uri="{FF2B5EF4-FFF2-40B4-BE49-F238E27FC236}">
              <a16:creationId xmlns:a16="http://schemas.microsoft.com/office/drawing/2014/main" id="{5F65552C-38E9-473D-89B3-188601CDF57D}"/>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24" name="直線コネクタ 623">
          <a:extLst>
            <a:ext uri="{FF2B5EF4-FFF2-40B4-BE49-F238E27FC236}">
              <a16:creationId xmlns:a16="http://schemas.microsoft.com/office/drawing/2014/main" id="{7BDE944C-84D3-4537-9662-5FB47CD49C85}"/>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25" name="テキスト ボックス 624">
          <a:extLst>
            <a:ext uri="{FF2B5EF4-FFF2-40B4-BE49-F238E27FC236}">
              <a16:creationId xmlns:a16="http://schemas.microsoft.com/office/drawing/2014/main" id="{1E6CB7BC-24FF-4DAE-B516-668CF327FFBD}"/>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26" name="直線コネクタ 625">
          <a:extLst>
            <a:ext uri="{FF2B5EF4-FFF2-40B4-BE49-F238E27FC236}">
              <a16:creationId xmlns:a16="http://schemas.microsoft.com/office/drawing/2014/main" id="{08A2F352-2BE8-4179-AB4F-C616C87C7F7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27" name="テキスト ボックス 626">
          <a:extLst>
            <a:ext uri="{FF2B5EF4-FFF2-40B4-BE49-F238E27FC236}">
              <a16:creationId xmlns:a16="http://schemas.microsoft.com/office/drawing/2014/main" id="{F079DC07-4F39-46B1-A70C-4CA863479DA8}"/>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28" name="直線コネクタ 627">
          <a:extLst>
            <a:ext uri="{FF2B5EF4-FFF2-40B4-BE49-F238E27FC236}">
              <a16:creationId xmlns:a16="http://schemas.microsoft.com/office/drawing/2014/main" id="{64063531-3D1A-41FD-B106-5C5EC6269D9B}"/>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29" name="テキスト ボックス 628">
          <a:extLst>
            <a:ext uri="{FF2B5EF4-FFF2-40B4-BE49-F238E27FC236}">
              <a16:creationId xmlns:a16="http://schemas.microsoft.com/office/drawing/2014/main" id="{52765483-04E1-42E8-8C0A-D175D0D7D06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30" name="【消防施設】&#10;一人当たり面積グラフ枠">
          <a:extLst>
            <a:ext uri="{FF2B5EF4-FFF2-40B4-BE49-F238E27FC236}">
              <a16:creationId xmlns:a16="http://schemas.microsoft.com/office/drawing/2014/main" id="{12B3FA15-4551-4A7F-822C-8EF588931E7C}"/>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137161</xdr:rowOff>
    </xdr:from>
    <xdr:to>
      <xdr:col>116</xdr:col>
      <xdr:colOff>62864</xdr:colOff>
      <xdr:row>85</xdr:row>
      <xdr:rowOff>148589</xdr:rowOff>
    </xdr:to>
    <xdr:cxnSp macro="">
      <xdr:nvCxnSpPr>
        <xdr:cNvPr id="631" name="直線コネクタ 630">
          <a:extLst>
            <a:ext uri="{FF2B5EF4-FFF2-40B4-BE49-F238E27FC236}">
              <a16:creationId xmlns:a16="http://schemas.microsoft.com/office/drawing/2014/main" id="{8E634AF0-C70F-40BB-9B6A-21515C0DFCAD}"/>
            </a:ext>
          </a:extLst>
        </xdr:cNvPr>
        <xdr:cNvCxnSpPr/>
      </xdr:nvCxnSpPr>
      <xdr:spPr>
        <a:xfrm flipV="1">
          <a:off x="22160864" y="13510261"/>
          <a:ext cx="0" cy="12115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152416</xdr:rowOff>
    </xdr:from>
    <xdr:ext cx="469744" cy="259045"/>
    <xdr:sp macro="" textlink="">
      <xdr:nvSpPr>
        <xdr:cNvPr id="632" name="【消防施設】&#10;一人当たり面積最小値テキスト">
          <a:extLst>
            <a:ext uri="{FF2B5EF4-FFF2-40B4-BE49-F238E27FC236}">
              <a16:creationId xmlns:a16="http://schemas.microsoft.com/office/drawing/2014/main" id="{0F7F6A7C-04E8-44CC-990A-827F6F8B725E}"/>
            </a:ext>
          </a:extLst>
        </xdr:cNvPr>
        <xdr:cNvSpPr txBox="1"/>
      </xdr:nvSpPr>
      <xdr:spPr>
        <a:xfrm>
          <a:off x="22199600" y="14725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148589</xdr:rowOff>
    </xdr:from>
    <xdr:to>
      <xdr:col>116</xdr:col>
      <xdr:colOff>152400</xdr:colOff>
      <xdr:row>85</xdr:row>
      <xdr:rowOff>148589</xdr:rowOff>
    </xdr:to>
    <xdr:cxnSp macro="">
      <xdr:nvCxnSpPr>
        <xdr:cNvPr id="633" name="直線コネクタ 632">
          <a:extLst>
            <a:ext uri="{FF2B5EF4-FFF2-40B4-BE49-F238E27FC236}">
              <a16:creationId xmlns:a16="http://schemas.microsoft.com/office/drawing/2014/main" id="{D333CD50-5A5C-4F05-A0EF-E94F5A6E49F1}"/>
            </a:ext>
          </a:extLst>
        </xdr:cNvPr>
        <xdr:cNvCxnSpPr/>
      </xdr:nvCxnSpPr>
      <xdr:spPr>
        <a:xfrm>
          <a:off x="22072600" y="14721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83838</xdr:rowOff>
    </xdr:from>
    <xdr:ext cx="469744" cy="259045"/>
    <xdr:sp macro="" textlink="">
      <xdr:nvSpPr>
        <xdr:cNvPr id="634" name="【消防施設】&#10;一人当たり面積最大値テキスト">
          <a:extLst>
            <a:ext uri="{FF2B5EF4-FFF2-40B4-BE49-F238E27FC236}">
              <a16:creationId xmlns:a16="http://schemas.microsoft.com/office/drawing/2014/main" id="{5468BA25-F98D-4756-A33F-45AC9F90455E}"/>
            </a:ext>
          </a:extLst>
        </xdr:cNvPr>
        <xdr:cNvSpPr txBox="1"/>
      </xdr:nvSpPr>
      <xdr:spPr>
        <a:xfrm>
          <a:off x="22199600" y="13285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137161</xdr:rowOff>
    </xdr:from>
    <xdr:to>
      <xdr:col>116</xdr:col>
      <xdr:colOff>152400</xdr:colOff>
      <xdr:row>78</xdr:row>
      <xdr:rowOff>137161</xdr:rowOff>
    </xdr:to>
    <xdr:cxnSp macro="">
      <xdr:nvCxnSpPr>
        <xdr:cNvPr id="635" name="直線コネクタ 634">
          <a:extLst>
            <a:ext uri="{FF2B5EF4-FFF2-40B4-BE49-F238E27FC236}">
              <a16:creationId xmlns:a16="http://schemas.microsoft.com/office/drawing/2014/main" id="{0267ADD1-5B87-442D-A95C-D3C911752485}"/>
            </a:ext>
          </a:extLst>
        </xdr:cNvPr>
        <xdr:cNvCxnSpPr/>
      </xdr:nvCxnSpPr>
      <xdr:spPr>
        <a:xfrm>
          <a:off x="22072600" y="13510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53357</xdr:rowOff>
    </xdr:from>
    <xdr:ext cx="469744" cy="259045"/>
    <xdr:sp macro="" textlink="">
      <xdr:nvSpPr>
        <xdr:cNvPr id="636" name="【消防施設】&#10;一人当たり面積平均値テキスト">
          <a:extLst>
            <a:ext uri="{FF2B5EF4-FFF2-40B4-BE49-F238E27FC236}">
              <a16:creationId xmlns:a16="http://schemas.microsoft.com/office/drawing/2014/main" id="{790A1B75-7F7C-43B1-9FEF-3EBD15042980}"/>
            </a:ext>
          </a:extLst>
        </xdr:cNvPr>
        <xdr:cNvSpPr txBox="1"/>
      </xdr:nvSpPr>
      <xdr:spPr>
        <a:xfrm>
          <a:off x="22199600" y="142837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74930</xdr:rowOff>
    </xdr:from>
    <xdr:to>
      <xdr:col>116</xdr:col>
      <xdr:colOff>114300</xdr:colOff>
      <xdr:row>84</xdr:row>
      <xdr:rowOff>5080</xdr:rowOff>
    </xdr:to>
    <xdr:sp macro="" textlink="">
      <xdr:nvSpPr>
        <xdr:cNvPr id="637" name="フローチャート: 判断 636">
          <a:extLst>
            <a:ext uri="{FF2B5EF4-FFF2-40B4-BE49-F238E27FC236}">
              <a16:creationId xmlns:a16="http://schemas.microsoft.com/office/drawing/2014/main" id="{02A851CD-50D3-4F33-A518-D16B708B8FB7}"/>
            </a:ext>
          </a:extLst>
        </xdr:cNvPr>
        <xdr:cNvSpPr/>
      </xdr:nvSpPr>
      <xdr:spPr>
        <a:xfrm>
          <a:off x="22110700" y="1430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67311</xdr:rowOff>
    </xdr:from>
    <xdr:to>
      <xdr:col>112</xdr:col>
      <xdr:colOff>38100</xdr:colOff>
      <xdr:row>83</xdr:row>
      <xdr:rowOff>168911</xdr:rowOff>
    </xdr:to>
    <xdr:sp macro="" textlink="">
      <xdr:nvSpPr>
        <xdr:cNvPr id="638" name="フローチャート: 判断 637">
          <a:extLst>
            <a:ext uri="{FF2B5EF4-FFF2-40B4-BE49-F238E27FC236}">
              <a16:creationId xmlns:a16="http://schemas.microsoft.com/office/drawing/2014/main" id="{71CF1913-3167-405E-9E7D-FCB132F4402E}"/>
            </a:ext>
          </a:extLst>
        </xdr:cNvPr>
        <xdr:cNvSpPr/>
      </xdr:nvSpPr>
      <xdr:spPr>
        <a:xfrm>
          <a:off x="21272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10161</xdr:rowOff>
    </xdr:from>
    <xdr:to>
      <xdr:col>107</xdr:col>
      <xdr:colOff>101600</xdr:colOff>
      <xdr:row>83</xdr:row>
      <xdr:rowOff>111761</xdr:rowOff>
    </xdr:to>
    <xdr:sp macro="" textlink="">
      <xdr:nvSpPr>
        <xdr:cNvPr id="639" name="フローチャート: 判断 638">
          <a:extLst>
            <a:ext uri="{FF2B5EF4-FFF2-40B4-BE49-F238E27FC236}">
              <a16:creationId xmlns:a16="http://schemas.microsoft.com/office/drawing/2014/main" id="{357C5609-F2FF-4F78-8A58-1233F1A67E68}"/>
            </a:ext>
          </a:extLst>
        </xdr:cNvPr>
        <xdr:cNvSpPr/>
      </xdr:nvSpPr>
      <xdr:spPr>
        <a:xfrm>
          <a:off x="20383500" y="1424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40" name="テキスト ボックス 639">
          <a:extLst>
            <a:ext uri="{FF2B5EF4-FFF2-40B4-BE49-F238E27FC236}">
              <a16:creationId xmlns:a16="http://schemas.microsoft.com/office/drawing/2014/main" id="{BEBD1246-48D0-4926-BBDD-6ECE8230974B}"/>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41" name="テキスト ボックス 640">
          <a:extLst>
            <a:ext uri="{FF2B5EF4-FFF2-40B4-BE49-F238E27FC236}">
              <a16:creationId xmlns:a16="http://schemas.microsoft.com/office/drawing/2014/main" id="{33F2F856-29AA-4246-9323-CAC085ADDFE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42" name="テキスト ボックス 641">
          <a:extLst>
            <a:ext uri="{FF2B5EF4-FFF2-40B4-BE49-F238E27FC236}">
              <a16:creationId xmlns:a16="http://schemas.microsoft.com/office/drawing/2014/main" id="{976E5E1D-708D-40B4-872E-7864AC5ECC0E}"/>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43" name="テキスト ボックス 642">
          <a:extLst>
            <a:ext uri="{FF2B5EF4-FFF2-40B4-BE49-F238E27FC236}">
              <a16:creationId xmlns:a16="http://schemas.microsoft.com/office/drawing/2014/main" id="{82281FF6-6D2B-457E-8F04-B40FFC5B098F}"/>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44" name="テキスト ボックス 643">
          <a:extLst>
            <a:ext uri="{FF2B5EF4-FFF2-40B4-BE49-F238E27FC236}">
              <a16:creationId xmlns:a16="http://schemas.microsoft.com/office/drawing/2014/main" id="{DB5BAF3C-ADA7-4033-B821-2B887A07C7A3}"/>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143511</xdr:rowOff>
    </xdr:from>
    <xdr:to>
      <xdr:col>116</xdr:col>
      <xdr:colOff>114300</xdr:colOff>
      <xdr:row>83</xdr:row>
      <xdr:rowOff>73661</xdr:rowOff>
    </xdr:to>
    <xdr:sp macro="" textlink="">
      <xdr:nvSpPr>
        <xdr:cNvPr id="645" name="楕円 644">
          <a:extLst>
            <a:ext uri="{FF2B5EF4-FFF2-40B4-BE49-F238E27FC236}">
              <a16:creationId xmlns:a16="http://schemas.microsoft.com/office/drawing/2014/main" id="{9D8BBD66-7795-4C20-862F-B47682A64E29}"/>
            </a:ext>
          </a:extLst>
        </xdr:cNvPr>
        <xdr:cNvSpPr/>
      </xdr:nvSpPr>
      <xdr:spPr>
        <a:xfrm>
          <a:off x="22110700" y="14202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166388</xdr:rowOff>
    </xdr:from>
    <xdr:ext cx="469744" cy="259045"/>
    <xdr:sp macro="" textlink="">
      <xdr:nvSpPr>
        <xdr:cNvPr id="646" name="【消防施設】&#10;一人当たり面積該当値テキスト">
          <a:extLst>
            <a:ext uri="{FF2B5EF4-FFF2-40B4-BE49-F238E27FC236}">
              <a16:creationId xmlns:a16="http://schemas.microsoft.com/office/drawing/2014/main" id="{8E1FC90B-B4C8-4A39-BBEE-F14EA92FBA22}"/>
            </a:ext>
          </a:extLst>
        </xdr:cNvPr>
        <xdr:cNvSpPr txBox="1"/>
      </xdr:nvSpPr>
      <xdr:spPr>
        <a:xfrm>
          <a:off x="22199600" y="14053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151130</xdr:rowOff>
    </xdr:from>
    <xdr:to>
      <xdr:col>112</xdr:col>
      <xdr:colOff>38100</xdr:colOff>
      <xdr:row>83</xdr:row>
      <xdr:rowOff>81280</xdr:rowOff>
    </xdr:to>
    <xdr:sp macro="" textlink="">
      <xdr:nvSpPr>
        <xdr:cNvPr id="647" name="楕円 646">
          <a:extLst>
            <a:ext uri="{FF2B5EF4-FFF2-40B4-BE49-F238E27FC236}">
              <a16:creationId xmlns:a16="http://schemas.microsoft.com/office/drawing/2014/main" id="{C6142323-F05C-45B1-B9D1-724A63FB0961}"/>
            </a:ext>
          </a:extLst>
        </xdr:cNvPr>
        <xdr:cNvSpPr/>
      </xdr:nvSpPr>
      <xdr:spPr>
        <a:xfrm>
          <a:off x="21272500" y="1421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22861</xdr:rowOff>
    </xdr:from>
    <xdr:to>
      <xdr:col>116</xdr:col>
      <xdr:colOff>63500</xdr:colOff>
      <xdr:row>83</xdr:row>
      <xdr:rowOff>30480</xdr:rowOff>
    </xdr:to>
    <xdr:cxnSp macro="">
      <xdr:nvCxnSpPr>
        <xdr:cNvPr id="648" name="直線コネクタ 647">
          <a:extLst>
            <a:ext uri="{FF2B5EF4-FFF2-40B4-BE49-F238E27FC236}">
              <a16:creationId xmlns:a16="http://schemas.microsoft.com/office/drawing/2014/main" id="{A9E7F57E-902F-4BCA-9525-48D9143327C1}"/>
            </a:ext>
          </a:extLst>
        </xdr:cNvPr>
        <xdr:cNvCxnSpPr/>
      </xdr:nvCxnSpPr>
      <xdr:spPr>
        <a:xfrm flipV="1">
          <a:off x="21323300" y="14253211"/>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160038</xdr:rowOff>
    </xdr:from>
    <xdr:ext cx="469744" cy="259045"/>
    <xdr:sp macro="" textlink="">
      <xdr:nvSpPr>
        <xdr:cNvPr id="649" name="n_1aveValue【消防施設】&#10;一人当たり面積">
          <a:extLst>
            <a:ext uri="{FF2B5EF4-FFF2-40B4-BE49-F238E27FC236}">
              <a16:creationId xmlns:a16="http://schemas.microsoft.com/office/drawing/2014/main" id="{8C07507D-4CF5-4049-956E-3AACFC331775}"/>
            </a:ext>
          </a:extLst>
        </xdr:cNvPr>
        <xdr:cNvSpPr txBox="1"/>
      </xdr:nvSpPr>
      <xdr:spPr>
        <a:xfrm>
          <a:off x="21075727" y="1439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128288</xdr:rowOff>
    </xdr:from>
    <xdr:ext cx="469744" cy="259045"/>
    <xdr:sp macro="" textlink="">
      <xdr:nvSpPr>
        <xdr:cNvPr id="650" name="n_2aveValue【消防施設】&#10;一人当たり面積">
          <a:extLst>
            <a:ext uri="{FF2B5EF4-FFF2-40B4-BE49-F238E27FC236}">
              <a16:creationId xmlns:a16="http://schemas.microsoft.com/office/drawing/2014/main" id="{C6D1FA20-5C4F-4653-9C16-172EA52D4477}"/>
            </a:ext>
          </a:extLst>
        </xdr:cNvPr>
        <xdr:cNvSpPr txBox="1"/>
      </xdr:nvSpPr>
      <xdr:spPr>
        <a:xfrm>
          <a:off x="20199427" y="14015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97807</xdr:rowOff>
    </xdr:from>
    <xdr:ext cx="469744" cy="259045"/>
    <xdr:sp macro="" textlink="">
      <xdr:nvSpPr>
        <xdr:cNvPr id="651" name="n_1mainValue【消防施設】&#10;一人当たり面積">
          <a:extLst>
            <a:ext uri="{FF2B5EF4-FFF2-40B4-BE49-F238E27FC236}">
              <a16:creationId xmlns:a16="http://schemas.microsoft.com/office/drawing/2014/main" id="{ECDCDCBE-D07F-45C0-A200-99EF26D321BE}"/>
            </a:ext>
          </a:extLst>
        </xdr:cNvPr>
        <xdr:cNvSpPr txBox="1"/>
      </xdr:nvSpPr>
      <xdr:spPr>
        <a:xfrm>
          <a:off x="21075727" y="13985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52" name="正方形/長方形 651">
          <a:extLst>
            <a:ext uri="{FF2B5EF4-FFF2-40B4-BE49-F238E27FC236}">
              <a16:creationId xmlns:a16="http://schemas.microsoft.com/office/drawing/2014/main" id="{AEF37984-702D-4EA7-95E1-21164D2E6582}"/>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53" name="正方形/長方形 652">
          <a:extLst>
            <a:ext uri="{FF2B5EF4-FFF2-40B4-BE49-F238E27FC236}">
              <a16:creationId xmlns:a16="http://schemas.microsoft.com/office/drawing/2014/main" id="{10F33236-447E-4E73-B04A-B8A6608D9F52}"/>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54" name="正方形/長方形 653">
          <a:extLst>
            <a:ext uri="{FF2B5EF4-FFF2-40B4-BE49-F238E27FC236}">
              <a16:creationId xmlns:a16="http://schemas.microsoft.com/office/drawing/2014/main" id="{B41C37E9-858C-4896-9BDF-D758A080FF29}"/>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55" name="正方形/長方形 654">
          <a:extLst>
            <a:ext uri="{FF2B5EF4-FFF2-40B4-BE49-F238E27FC236}">
              <a16:creationId xmlns:a16="http://schemas.microsoft.com/office/drawing/2014/main" id="{9CFE00BD-0C12-4185-9B16-B357F81F8727}"/>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56" name="正方形/長方形 655">
          <a:extLst>
            <a:ext uri="{FF2B5EF4-FFF2-40B4-BE49-F238E27FC236}">
              <a16:creationId xmlns:a16="http://schemas.microsoft.com/office/drawing/2014/main" id="{20B6969B-4F13-464B-8BF8-E86C24D64602}"/>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57" name="正方形/長方形 656">
          <a:extLst>
            <a:ext uri="{FF2B5EF4-FFF2-40B4-BE49-F238E27FC236}">
              <a16:creationId xmlns:a16="http://schemas.microsoft.com/office/drawing/2014/main" id="{583B11EA-5875-42D3-AF5B-CD6E46392CAE}"/>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8" name="正方形/長方形 657">
          <a:extLst>
            <a:ext uri="{FF2B5EF4-FFF2-40B4-BE49-F238E27FC236}">
              <a16:creationId xmlns:a16="http://schemas.microsoft.com/office/drawing/2014/main" id="{F5E65D50-D9F2-458C-9516-3013372C51C7}"/>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9" name="正方形/長方形 658">
          <a:extLst>
            <a:ext uri="{FF2B5EF4-FFF2-40B4-BE49-F238E27FC236}">
              <a16:creationId xmlns:a16="http://schemas.microsoft.com/office/drawing/2014/main" id="{7460D0F5-8D39-4B75-8E1B-0CA05DF8DCD9}"/>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60" name="テキスト ボックス 659">
          <a:extLst>
            <a:ext uri="{FF2B5EF4-FFF2-40B4-BE49-F238E27FC236}">
              <a16:creationId xmlns:a16="http://schemas.microsoft.com/office/drawing/2014/main" id="{AAB0D3DE-16CA-42F7-B565-AB5E3D9F3909}"/>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61" name="直線コネクタ 660">
          <a:extLst>
            <a:ext uri="{FF2B5EF4-FFF2-40B4-BE49-F238E27FC236}">
              <a16:creationId xmlns:a16="http://schemas.microsoft.com/office/drawing/2014/main" id="{D85B0838-8488-46D2-AD01-D2ADAC14F2ED}"/>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62" name="直線コネクタ 661">
          <a:extLst>
            <a:ext uri="{FF2B5EF4-FFF2-40B4-BE49-F238E27FC236}">
              <a16:creationId xmlns:a16="http://schemas.microsoft.com/office/drawing/2014/main" id="{EB4D7498-6057-4982-A0DC-F7670F6EF337}"/>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63" name="テキスト ボックス 662">
          <a:extLst>
            <a:ext uri="{FF2B5EF4-FFF2-40B4-BE49-F238E27FC236}">
              <a16:creationId xmlns:a16="http://schemas.microsoft.com/office/drawing/2014/main" id="{6966DE4B-547D-4BF9-8877-C22549E36194}"/>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64" name="直線コネクタ 663">
          <a:extLst>
            <a:ext uri="{FF2B5EF4-FFF2-40B4-BE49-F238E27FC236}">
              <a16:creationId xmlns:a16="http://schemas.microsoft.com/office/drawing/2014/main" id="{D1185BF8-0261-429B-A536-5CFB40D6CED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65" name="テキスト ボックス 664">
          <a:extLst>
            <a:ext uri="{FF2B5EF4-FFF2-40B4-BE49-F238E27FC236}">
              <a16:creationId xmlns:a16="http://schemas.microsoft.com/office/drawing/2014/main" id="{FD6D1D3F-7730-4707-91E2-18C47F3F8232}"/>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66" name="直線コネクタ 665">
          <a:extLst>
            <a:ext uri="{FF2B5EF4-FFF2-40B4-BE49-F238E27FC236}">
              <a16:creationId xmlns:a16="http://schemas.microsoft.com/office/drawing/2014/main" id="{A6A23FAA-2692-4B03-94F5-5D94C75986F8}"/>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67" name="テキスト ボックス 666">
          <a:extLst>
            <a:ext uri="{FF2B5EF4-FFF2-40B4-BE49-F238E27FC236}">
              <a16:creationId xmlns:a16="http://schemas.microsoft.com/office/drawing/2014/main" id="{7501DE99-8E6D-4CF1-AA7B-2ED1B76AE3BE}"/>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68" name="直線コネクタ 667">
          <a:extLst>
            <a:ext uri="{FF2B5EF4-FFF2-40B4-BE49-F238E27FC236}">
              <a16:creationId xmlns:a16="http://schemas.microsoft.com/office/drawing/2014/main" id="{A60EB81B-38BC-4235-9B3D-059C67EFB5F5}"/>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69" name="テキスト ボックス 668">
          <a:extLst>
            <a:ext uri="{FF2B5EF4-FFF2-40B4-BE49-F238E27FC236}">
              <a16:creationId xmlns:a16="http://schemas.microsoft.com/office/drawing/2014/main" id="{23E0CB43-8E1C-4210-842B-74932830089C}"/>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70" name="直線コネクタ 669">
          <a:extLst>
            <a:ext uri="{FF2B5EF4-FFF2-40B4-BE49-F238E27FC236}">
              <a16:creationId xmlns:a16="http://schemas.microsoft.com/office/drawing/2014/main" id="{2622B3A5-5FCA-47AE-AF68-52325D524E1D}"/>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71" name="テキスト ボックス 670">
          <a:extLst>
            <a:ext uri="{FF2B5EF4-FFF2-40B4-BE49-F238E27FC236}">
              <a16:creationId xmlns:a16="http://schemas.microsoft.com/office/drawing/2014/main" id="{8323F5B3-92F5-4A3D-99A4-A4B2396E18CC}"/>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72" name="直線コネクタ 671">
          <a:extLst>
            <a:ext uri="{FF2B5EF4-FFF2-40B4-BE49-F238E27FC236}">
              <a16:creationId xmlns:a16="http://schemas.microsoft.com/office/drawing/2014/main" id="{DC8E3802-7B04-42F7-B366-F1C327241866}"/>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73" name="テキスト ボックス 672">
          <a:extLst>
            <a:ext uri="{FF2B5EF4-FFF2-40B4-BE49-F238E27FC236}">
              <a16:creationId xmlns:a16="http://schemas.microsoft.com/office/drawing/2014/main" id="{A0A67C18-3DE0-4778-9CA8-A0C4CC6ECE42}"/>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74" name="直線コネクタ 673">
          <a:extLst>
            <a:ext uri="{FF2B5EF4-FFF2-40B4-BE49-F238E27FC236}">
              <a16:creationId xmlns:a16="http://schemas.microsoft.com/office/drawing/2014/main" id="{8B2B5026-18DC-462E-81B1-F85A3CAD09F7}"/>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75" name="テキスト ボックス 674">
          <a:extLst>
            <a:ext uri="{FF2B5EF4-FFF2-40B4-BE49-F238E27FC236}">
              <a16:creationId xmlns:a16="http://schemas.microsoft.com/office/drawing/2014/main" id="{B4E0D8F8-99B7-47ED-9077-4AF9737BDBEB}"/>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76" name="【庁舎】&#10;有形固定資産減価償却率グラフ枠">
          <a:extLst>
            <a:ext uri="{FF2B5EF4-FFF2-40B4-BE49-F238E27FC236}">
              <a16:creationId xmlns:a16="http://schemas.microsoft.com/office/drawing/2014/main" id="{F28C6CA0-68FE-4E8D-93A5-C17EC67A5A7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81099</xdr:rowOff>
    </xdr:to>
    <xdr:cxnSp macro="">
      <xdr:nvCxnSpPr>
        <xdr:cNvPr id="677" name="直線コネクタ 676">
          <a:extLst>
            <a:ext uri="{FF2B5EF4-FFF2-40B4-BE49-F238E27FC236}">
              <a16:creationId xmlns:a16="http://schemas.microsoft.com/office/drawing/2014/main" id="{4239DAF0-F504-461A-9C90-616B3777EBE3}"/>
            </a:ext>
          </a:extLst>
        </xdr:cNvPr>
        <xdr:cNvCxnSpPr/>
      </xdr:nvCxnSpPr>
      <xdr:spPr>
        <a:xfrm flipV="1">
          <a:off x="16318864" y="17090571"/>
          <a:ext cx="0" cy="1507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84926</xdr:rowOff>
    </xdr:from>
    <xdr:ext cx="340478" cy="259045"/>
    <xdr:sp macro="" textlink="">
      <xdr:nvSpPr>
        <xdr:cNvPr id="678" name="【庁舎】&#10;有形固定資産減価償却率最小値テキスト">
          <a:extLst>
            <a:ext uri="{FF2B5EF4-FFF2-40B4-BE49-F238E27FC236}">
              <a16:creationId xmlns:a16="http://schemas.microsoft.com/office/drawing/2014/main" id="{7DEA0FF4-6A17-4FA0-B429-2B0CB6B1B08A}"/>
            </a:ext>
          </a:extLst>
        </xdr:cNvPr>
        <xdr:cNvSpPr txBox="1"/>
      </xdr:nvSpPr>
      <xdr:spPr>
        <a:xfrm>
          <a:off x="16357600" y="186015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81099</xdr:rowOff>
    </xdr:from>
    <xdr:to>
      <xdr:col>86</xdr:col>
      <xdr:colOff>25400</xdr:colOff>
      <xdr:row>108</xdr:row>
      <xdr:rowOff>81099</xdr:rowOff>
    </xdr:to>
    <xdr:cxnSp macro="">
      <xdr:nvCxnSpPr>
        <xdr:cNvPr id="679" name="直線コネクタ 678">
          <a:extLst>
            <a:ext uri="{FF2B5EF4-FFF2-40B4-BE49-F238E27FC236}">
              <a16:creationId xmlns:a16="http://schemas.microsoft.com/office/drawing/2014/main" id="{9EB01E64-685F-4633-A00E-75C5D190BBB4}"/>
            </a:ext>
          </a:extLst>
        </xdr:cNvPr>
        <xdr:cNvCxnSpPr/>
      </xdr:nvCxnSpPr>
      <xdr:spPr>
        <a:xfrm>
          <a:off x="16230600" y="18597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80" name="【庁舎】&#10;有形固定資産減価償却率最大値テキスト">
          <a:extLst>
            <a:ext uri="{FF2B5EF4-FFF2-40B4-BE49-F238E27FC236}">
              <a16:creationId xmlns:a16="http://schemas.microsoft.com/office/drawing/2014/main" id="{BEA38B53-A62F-4E42-9A4B-A9018DC6C0A1}"/>
            </a:ext>
          </a:extLst>
        </xdr:cNvPr>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81" name="直線コネクタ 680">
          <a:extLst>
            <a:ext uri="{FF2B5EF4-FFF2-40B4-BE49-F238E27FC236}">
              <a16:creationId xmlns:a16="http://schemas.microsoft.com/office/drawing/2014/main" id="{8B00CD47-E61A-4E52-99CD-1449E6CC14BC}"/>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100165</xdr:rowOff>
    </xdr:from>
    <xdr:ext cx="405111" cy="259045"/>
    <xdr:sp macro="" textlink="">
      <xdr:nvSpPr>
        <xdr:cNvPr id="682" name="【庁舎】&#10;有形固定資産減価償却率平均値テキスト">
          <a:extLst>
            <a:ext uri="{FF2B5EF4-FFF2-40B4-BE49-F238E27FC236}">
              <a16:creationId xmlns:a16="http://schemas.microsoft.com/office/drawing/2014/main" id="{1B5492A2-08F0-4BBF-8096-A7CDC736B3A4}"/>
            </a:ext>
          </a:extLst>
        </xdr:cNvPr>
        <xdr:cNvSpPr txBox="1"/>
      </xdr:nvSpPr>
      <xdr:spPr>
        <a:xfrm>
          <a:off x="16357600" y="177595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121738</xdr:rowOff>
    </xdr:from>
    <xdr:to>
      <xdr:col>85</xdr:col>
      <xdr:colOff>177800</xdr:colOff>
      <xdr:row>104</xdr:row>
      <xdr:rowOff>51888</xdr:rowOff>
    </xdr:to>
    <xdr:sp macro="" textlink="">
      <xdr:nvSpPr>
        <xdr:cNvPr id="683" name="フローチャート: 判断 682">
          <a:extLst>
            <a:ext uri="{FF2B5EF4-FFF2-40B4-BE49-F238E27FC236}">
              <a16:creationId xmlns:a16="http://schemas.microsoft.com/office/drawing/2014/main" id="{55303313-4DC8-4BD2-AEC4-67EE7330E03D}"/>
            </a:ext>
          </a:extLst>
        </xdr:cNvPr>
        <xdr:cNvSpPr/>
      </xdr:nvSpPr>
      <xdr:spPr>
        <a:xfrm>
          <a:off x="16268700" y="1778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87449</xdr:rowOff>
    </xdr:from>
    <xdr:to>
      <xdr:col>81</xdr:col>
      <xdr:colOff>101600</xdr:colOff>
      <xdr:row>104</xdr:row>
      <xdr:rowOff>17599</xdr:rowOff>
    </xdr:to>
    <xdr:sp macro="" textlink="">
      <xdr:nvSpPr>
        <xdr:cNvPr id="684" name="フローチャート: 判断 683">
          <a:extLst>
            <a:ext uri="{FF2B5EF4-FFF2-40B4-BE49-F238E27FC236}">
              <a16:creationId xmlns:a16="http://schemas.microsoft.com/office/drawing/2014/main" id="{D67938EE-4337-4EC3-A69B-4C67199B72A8}"/>
            </a:ext>
          </a:extLst>
        </xdr:cNvPr>
        <xdr:cNvSpPr/>
      </xdr:nvSpPr>
      <xdr:spPr>
        <a:xfrm>
          <a:off x="15430500" y="1774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56424</xdr:rowOff>
    </xdr:from>
    <xdr:to>
      <xdr:col>76</xdr:col>
      <xdr:colOff>165100</xdr:colOff>
      <xdr:row>103</xdr:row>
      <xdr:rowOff>158024</xdr:rowOff>
    </xdr:to>
    <xdr:sp macro="" textlink="">
      <xdr:nvSpPr>
        <xdr:cNvPr id="685" name="フローチャート: 判断 684">
          <a:extLst>
            <a:ext uri="{FF2B5EF4-FFF2-40B4-BE49-F238E27FC236}">
              <a16:creationId xmlns:a16="http://schemas.microsoft.com/office/drawing/2014/main" id="{C4511551-E2E7-4B3A-B923-865F1C434733}"/>
            </a:ext>
          </a:extLst>
        </xdr:cNvPr>
        <xdr:cNvSpPr/>
      </xdr:nvSpPr>
      <xdr:spPr>
        <a:xfrm>
          <a:off x="14541500" y="1771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86" name="テキスト ボックス 685">
          <a:extLst>
            <a:ext uri="{FF2B5EF4-FFF2-40B4-BE49-F238E27FC236}">
              <a16:creationId xmlns:a16="http://schemas.microsoft.com/office/drawing/2014/main" id="{1B644297-0B02-4654-942A-575D23E1EB1F}"/>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7" name="テキスト ボックス 686">
          <a:extLst>
            <a:ext uri="{FF2B5EF4-FFF2-40B4-BE49-F238E27FC236}">
              <a16:creationId xmlns:a16="http://schemas.microsoft.com/office/drawing/2014/main" id="{DFD0AE8A-9CB7-4FD1-AFB2-088EBE0C555B}"/>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8" name="テキスト ボックス 687">
          <a:extLst>
            <a:ext uri="{FF2B5EF4-FFF2-40B4-BE49-F238E27FC236}">
              <a16:creationId xmlns:a16="http://schemas.microsoft.com/office/drawing/2014/main" id="{AC1884B2-7FCB-4C6F-8A88-D856DF057006}"/>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9" name="テキスト ボックス 688">
          <a:extLst>
            <a:ext uri="{FF2B5EF4-FFF2-40B4-BE49-F238E27FC236}">
              <a16:creationId xmlns:a16="http://schemas.microsoft.com/office/drawing/2014/main" id="{3E774F71-EA7A-4DB1-8AF7-ACE25CE8EF79}"/>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90" name="テキスト ボックス 689">
          <a:extLst>
            <a:ext uri="{FF2B5EF4-FFF2-40B4-BE49-F238E27FC236}">
              <a16:creationId xmlns:a16="http://schemas.microsoft.com/office/drawing/2014/main" id="{16D6A1C7-840F-45EF-A60E-796A227CCE9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30299</xdr:rowOff>
    </xdr:from>
    <xdr:to>
      <xdr:col>85</xdr:col>
      <xdr:colOff>177800</xdr:colOff>
      <xdr:row>102</xdr:row>
      <xdr:rowOff>131899</xdr:rowOff>
    </xdr:to>
    <xdr:sp macro="" textlink="">
      <xdr:nvSpPr>
        <xdr:cNvPr id="691" name="楕円 690">
          <a:extLst>
            <a:ext uri="{FF2B5EF4-FFF2-40B4-BE49-F238E27FC236}">
              <a16:creationId xmlns:a16="http://schemas.microsoft.com/office/drawing/2014/main" id="{6AD27BE5-8FC4-4E2B-A37B-B84B154AD10E}"/>
            </a:ext>
          </a:extLst>
        </xdr:cNvPr>
        <xdr:cNvSpPr/>
      </xdr:nvSpPr>
      <xdr:spPr>
        <a:xfrm>
          <a:off x="16268700" y="17518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53176</xdr:rowOff>
    </xdr:from>
    <xdr:ext cx="405111" cy="259045"/>
    <xdr:sp macro="" textlink="">
      <xdr:nvSpPr>
        <xdr:cNvPr id="692" name="【庁舎】&#10;有形固定資産減価償却率該当値テキスト">
          <a:extLst>
            <a:ext uri="{FF2B5EF4-FFF2-40B4-BE49-F238E27FC236}">
              <a16:creationId xmlns:a16="http://schemas.microsoft.com/office/drawing/2014/main" id="{43B8CD1E-2018-4F18-B636-CA2D7AD4FED4}"/>
            </a:ext>
          </a:extLst>
        </xdr:cNvPr>
        <xdr:cNvSpPr txBox="1"/>
      </xdr:nvSpPr>
      <xdr:spPr>
        <a:xfrm>
          <a:off x="16357600" y="17369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61323</xdr:rowOff>
    </xdr:from>
    <xdr:to>
      <xdr:col>81</xdr:col>
      <xdr:colOff>101600</xdr:colOff>
      <xdr:row>102</xdr:row>
      <xdr:rowOff>162923</xdr:rowOff>
    </xdr:to>
    <xdr:sp macro="" textlink="">
      <xdr:nvSpPr>
        <xdr:cNvPr id="693" name="楕円 692">
          <a:extLst>
            <a:ext uri="{FF2B5EF4-FFF2-40B4-BE49-F238E27FC236}">
              <a16:creationId xmlns:a16="http://schemas.microsoft.com/office/drawing/2014/main" id="{E12D0D13-4516-4A4D-BA1F-7109462A338E}"/>
            </a:ext>
          </a:extLst>
        </xdr:cNvPr>
        <xdr:cNvSpPr/>
      </xdr:nvSpPr>
      <xdr:spPr>
        <a:xfrm>
          <a:off x="15430500" y="17549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81099</xdr:rowOff>
    </xdr:from>
    <xdr:to>
      <xdr:col>85</xdr:col>
      <xdr:colOff>127000</xdr:colOff>
      <xdr:row>102</xdr:row>
      <xdr:rowOff>112123</xdr:rowOff>
    </xdr:to>
    <xdr:cxnSp macro="">
      <xdr:nvCxnSpPr>
        <xdr:cNvPr id="694" name="直線コネクタ 693">
          <a:extLst>
            <a:ext uri="{FF2B5EF4-FFF2-40B4-BE49-F238E27FC236}">
              <a16:creationId xmlns:a16="http://schemas.microsoft.com/office/drawing/2014/main" id="{BE1358B3-17AC-4A57-879B-26279C780E35}"/>
            </a:ext>
          </a:extLst>
        </xdr:cNvPr>
        <xdr:cNvCxnSpPr/>
      </xdr:nvCxnSpPr>
      <xdr:spPr>
        <a:xfrm flipV="1">
          <a:off x="15481300" y="17568999"/>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8726</xdr:rowOff>
    </xdr:from>
    <xdr:ext cx="405111" cy="259045"/>
    <xdr:sp macro="" textlink="">
      <xdr:nvSpPr>
        <xdr:cNvPr id="695" name="n_1aveValue【庁舎】&#10;有形固定資産減価償却率">
          <a:extLst>
            <a:ext uri="{FF2B5EF4-FFF2-40B4-BE49-F238E27FC236}">
              <a16:creationId xmlns:a16="http://schemas.microsoft.com/office/drawing/2014/main" id="{11ABF39C-C153-43DA-8621-B8AA2FAF40CC}"/>
            </a:ext>
          </a:extLst>
        </xdr:cNvPr>
        <xdr:cNvSpPr txBox="1"/>
      </xdr:nvSpPr>
      <xdr:spPr>
        <a:xfrm>
          <a:off x="15266044" y="17839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3101</xdr:rowOff>
    </xdr:from>
    <xdr:ext cx="405111" cy="259045"/>
    <xdr:sp macro="" textlink="">
      <xdr:nvSpPr>
        <xdr:cNvPr id="696" name="n_2aveValue【庁舎】&#10;有形固定資産減価償却率">
          <a:extLst>
            <a:ext uri="{FF2B5EF4-FFF2-40B4-BE49-F238E27FC236}">
              <a16:creationId xmlns:a16="http://schemas.microsoft.com/office/drawing/2014/main" id="{F16639E5-BB1D-4DB3-B583-81A5EA1A9C58}"/>
            </a:ext>
          </a:extLst>
        </xdr:cNvPr>
        <xdr:cNvSpPr txBox="1"/>
      </xdr:nvSpPr>
      <xdr:spPr>
        <a:xfrm>
          <a:off x="14389744" y="17491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8000</xdr:rowOff>
    </xdr:from>
    <xdr:ext cx="405111" cy="259045"/>
    <xdr:sp macro="" textlink="">
      <xdr:nvSpPr>
        <xdr:cNvPr id="697" name="n_1mainValue【庁舎】&#10;有形固定資産減価償却率">
          <a:extLst>
            <a:ext uri="{FF2B5EF4-FFF2-40B4-BE49-F238E27FC236}">
              <a16:creationId xmlns:a16="http://schemas.microsoft.com/office/drawing/2014/main" id="{CCB42B95-3DBA-488C-85C0-95449C66628F}"/>
            </a:ext>
          </a:extLst>
        </xdr:cNvPr>
        <xdr:cNvSpPr txBox="1"/>
      </xdr:nvSpPr>
      <xdr:spPr>
        <a:xfrm>
          <a:off x="15266044" y="17324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8" name="正方形/長方形 697">
          <a:extLst>
            <a:ext uri="{FF2B5EF4-FFF2-40B4-BE49-F238E27FC236}">
              <a16:creationId xmlns:a16="http://schemas.microsoft.com/office/drawing/2014/main" id="{E80AEEA8-C2EB-40DA-A1C5-7E8E2F18ED5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9" name="正方形/長方形 698">
          <a:extLst>
            <a:ext uri="{FF2B5EF4-FFF2-40B4-BE49-F238E27FC236}">
              <a16:creationId xmlns:a16="http://schemas.microsoft.com/office/drawing/2014/main" id="{5552BC11-8AEC-47D1-AD79-489710DD749C}"/>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0" name="正方形/長方形 699">
          <a:extLst>
            <a:ext uri="{FF2B5EF4-FFF2-40B4-BE49-F238E27FC236}">
              <a16:creationId xmlns:a16="http://schemas.microsoft.com/office/drawing/2014/main" id="{47601962-B382-453B-B642-ADD70DBB699E}"/>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1" name="正方形/長方形 700">
          <a:extLst>
            <a:ext uri="{FF2B5EF4-FFF2-40B4-BE49-F238E27FC236}">
              <a16:creationId xmlns:a16="http://schemas.microsoft.com/office/drawing/2014/main" id="{0B3468EE-4EE0-4B63-8774-7CD9E4B821C2}"/>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2" name="正方形/長方形 701">
          <a:extLst>
            <a:ext uri="{FF2B5EF4-FFF2-40B4-BE49-F238E27FC236}">
              <a16:creationId xmlns:a16="http://schemas.microsoft.com/office/drawing/2014/main" id="{D3C6D647-D12C-4A70-B068-11A6C830138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3" name="正方形/長方形 702">
          <a:extLst>
            <a:ext uri="{FF2B5EF4-FFF2-40B4-BE49-F238E27FC236}">
              <a16:creationId xmlns:a16="http://schemas.microsoft.com/office/drawing/2014/main" id="{6E3D3A05-193D-42EF-BDD7-64348F842E9D}"/>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4" name="正方形/長方形 703">
          <a:extLst>
            <a:ext uri="{FF2B5EF4-FFF2-40B4-BE49-F238E27FC236}">
              <a16:creationId xmlns:a16="http://schemas.microsoft.com/office/drawing/2014/main" id="{BEEFB446-BEDB-45D9-8E42-65E4F72383B8}"/>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5" name="正方形/長方形 704">
          <a:extLst>
            <a:ext uri="{FF2B5EF4-FFF2-40B4-BE49-F238E27FC236}">
              <a16:creationId xmlns:a16="http://schemas.microsoft.com/office/drawing/2014/main" id="{5C772F2A-F68C-49C9-844C-B2C3FA09B6E9}"/>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6" name="テキスト ボックス 705">
          <a:extLst>
            <a:ext uri="{FF2B5EF4-FFF2-40B4-BE49-F238E27FC236}">
              <a16:creationId xmlns:a16="http://schemas.microsoft.com/office/drawing/2014/main" id="{70DC190D-B0CB-44D3-BEBA-3A55DBE46D69}"/>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7" name="直線コネクタ 706">
          <a:extLst>
            <a:ext uri="{FF2B5EF4-FFF2-40B4-BE49-F238E27FC236}">
              <a16:creationId xmlns:a16="http://schemas.microsoft.com/office/drawing/2014/main" id="{DEC72FCA-A633-4F7B-A3EB-ABF05FBC8883}"/>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8" name="直線コネクタ 707">
          <a:extLst>
            <a:ext uri="{FF2B5EF4-FFF2-40B4-BE49-F238E27FC236}">
              <a16:creationId xmlns:a16="http://schemas.microsoft.com/office/drawing/2014/main" id="{3A8F52A1-D8DB-4B43-AE25-D62D095AF68B}"/>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09" name="テキスト ボックス 708">
          <a:extLst>
            <a:ext uri="{FF2B5EF4-FFF2-40B4-BE49-F238E27FC236}">
              <a16:creationId xmlns:a16="http://schemas.microsoft.com/office/drawing/2014/main" id="{AA7246AE-4E85-4AD2-8177-EA2EACCB1CD6}"/>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10" name="直線コネクタ 709">
          <a:extLst>
            <a:ext uri="{FF2B5EF4-FFF2-40B4-BE49-F238E27FC236}">
              <a16:creationId xmlns:a16="http://schemas.microsoft.com/office/drawing/2014/main" id="{A145F321-B6C5-447D-A6EC-97B514ADAA1C}"/>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11" name="テキスト ボックス 710">
          <a:extLst>
            <a:ext uri="{FF2B5EF4-FFF2-40B4-BE49-F238E27FC236}">
              <a16:creationId xmlns:a16="http://schemas.microsoft.com/office/drawing/2014/main" id="{23792530-3721-42AC-8D4C-B01D7EC63614}"/>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2" name="直線コネクタ 711">
          <a:extLst>
            <a:ext uri="{FF2B5EF4-FFF2-40B4-BE49-F238E27FC236}">
              <a16:creationId xmlns:a16="http://schemas.microsoft.com/office/drawing/2014/main" id="{17400AF4-06D7-4E2C-8E32-0437E695B05B}"/>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13" name="テキスト ボックス 712">
          <a:extLst>
            <a:ext uri="{FF2B5EF4-FFF2-40B4-BE49-F238E27FC236}">
              <a16:creationId xmlns:a16="http://schemas.microsoft.com/office/drawing/2014/main" id="{CA233B73-5EC7-4DE1-8063-B6F48A4626C9}"/>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4" name="直線コネクタ 713">
          <a:extLst>
            <a:ext uri="{FF2B5EF4-FFF2-40B4-BE49-F238E27FC236}">
              <a16:creationId xmlns:a16="http://schemas.microsoft.com/office/drawing/2014/main" id="{D6BDF2D1-F440-4531-A467-2449CB4AF4C8}"/>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15" name="テキスト ボックス 714">
          <a:extLst>
            <a:ext uri="{FF2B5EF4-FFF2-40B4-BE49-F238E27FC236}">
              <a16:creationId xmlns:a16="http://schemas.microsoft.com/office/drawing/2014/main" id="{23100E24-3262-40BD-A8A9-C46EE3A3ABE2}"/>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6" name="直線コネクタ 715">
          <a:extLst>
            <a:ext uri="{FF2B5EF4-FFF2-40B4-BE49-F238E27FC236}">
              <a16:creationId xmlns:a16="http://schemas.microsoft.com/office/drawing/2014/main" id="{DD502515-3716-4FC1-A6B7-5D8CF7581DA3}"/>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17" name="テキスト ボックス 716">
          <a:extLst>
            <a:ext uri="{FF2B5EF4-FFF2-40B4-BE49-F238E27FC236}">
              <a16:creationId xmlns:a16="http://schemas.microsoft.com/office/drawing/2014/main" id="{2AF5E190-8169-46BC-9CA5-5AFD6512153E}"/>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8" name="直線コネクタ 717">
          <a:extLst>
            <a:ext uri="{FF2B5EF4-FFF2-40B4-BE49-F238E27FC236}">
              <a16:creationId xmlns:a16="http://schemas.microsoft.com/office/drawing/2014/main" id="{87707CC7-5BAE-47F9-9202-AECE23AEFF3D}"/>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9" name="テキスト ボックス 718">
          <a:extLst>
            <a:ext uri="{FF2B5EF4-FFF2-40B4-BE49-F238E27FC236}">
              <a16:creationId xmlns:a16="http://schemas.microsoft.com/office/drawing/2014/main" id="{869EA6FB-A2E4-49D1-A018-CFF931710FF6}"/>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0" name="【庁舎】&#10;一人当たり面積グラフ枠">
          <a:extLst>
            <a:ext uri="{FF2B5EF4-FFF2-40B4-BE49-F238E27FC236}">
              <a16:creationId xmlns:a16="http://schemas.microsoft.com/office/drawing/2014/main" id="{C7F21371-BB7D-4258-A6FC-68464FD5DFA9}"/>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112395</xdr:rowOff>
    </xdr:from>
    <xdr:to>
      <xdr:col>116</xdr:col>
      <xdr:colOff>62864</xdr:colOff>
      <xdr:row>107</xdr:row>
      <xdr:rowOff>68580</xdr:rowOff>
    </xdr:to>
    <xdr:cxnSp macro="">
      <xdr:nvCxnSpPr>
        <xdr:cNvPr id="721" name="直線コネクタ 720">
          <a:extLst>
            <a:ext uri="{FF2B5EF4-FFF2-40B4-BE49-F238E27FC236}">
              <a16:creationId xmlns:a16="http://schemas.microsoft.com/office/drawing/2014/main" id="{38CA0B01-5B87-4740-A2FD-BD8999E53447}"/>
            </a:ext>
          </a:extLst>
        </xdr:cNvPr>
        <xdr:cNvCxnSpPr/>
      </xdr:nvCxnSpPr>
      <xdr:spPr>
        <a:xfrm flipV="1">
          <a:off x="22160864" y="17257395"/>
          <a:ext cx="0" cy="1156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72407</xdr:rowOff>
    </xdr:from>
    <xdr:ext cx="469744" cy="259045"/>
    <xdr:sp macro="" textlink="">
      <xdr:nvSpPr>
        <xdr:cNvPr id="722" name="【庁舎】&#10;一人当たり面積最小値テキスト">
          <a:extLst>
            <a:ext uri="{FF2B5EF4-FFF2-40B4-BE49-F238E27FC236}">
              <a16:creationId xmlns:a16="http://schemas.microsoft.com/office/drawing/2014/main" id="{54317A31-6B5A-4251-A493-35FE53CBE94F}"/>
            </a:ext>
          </a:extLst>
        </xdr:cNvPr>
        <xdr:cNvSpPr txBox="1"/>
      </xdr:nvSpPr>
      <xdr:spPr>
        <a:xfrm>
          <a:off x="22199600" y="1841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68580</xdr:rowOff>
    </xdr:from>
    <xdr:to>
      <xdr:col>116</xdr:col>
      <xdr:colOff>152400</xdr:colOff>
      <xdr:row>107</xdr:row>
      <xdr:rowOff>68580</xdr:rowOff>
    </xdr:to>
    <xdr:cxnSp macro="">
      <xdr:nvCxnSpPr>
        <xdr:cNvPr id="723" name="直線コネクタ 722">
          <a:extLst>
            <a:ext uri="{FF2B5EF4-FFF2-40B4-BE49-F238E27FC236}">
              <a16:creationId xmlns:a16="http://schemas.microsoft.com/office/drawing/2014/main" id="{83BC01D3-51DA-4BE3-9038-A0C1D38EB9D5}"/>
            </a:ext>
          </a:extLst>
        </xdr:cNvPr>
        <xdr:cNvCxnSpPr/>
      </xdr:nvCxnSpPr>
      <xdr:spPr>
        <a:xfrm>
          <a:off x="22072600" y="1841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59072</xdr:rowOff>
    </xdr:from>
    <xdr:ext cx="469744" cy="259045"/>
    <xdr:sp macro="" textlink="">
      <xdr:nvSpPr>
        <xdr:cNvPr id="724" name="【庁舎】&#10;一人当たり面積最大値テキスト">
          <a:extLst>
            <a:ext uri="{FF2B5EF4-FFF2-40B4-BE49-F238E27FC236}">
              <a16:creationId xmlns:a16="http://schemas.microsoft.com/office/drawing/2014/main" id="{471E0596-0925-42AA-9206-9C2AFDAC03CE}"/>
            </a:ext>
          </a:extLst>
        </xdr:cNvPr>
        <xdr:cNvSpPr txBox="1"/>
      </xdr:nvSpPr>
      <xdr:spPr>
        <a:xfrm>
          <a:off x="22199600" y="17032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112395</xdr:rowOff>
    </xdr:from>
    <xdr:to>
      <xdr:col>116</xdr:col>
      <xdr:colOff>152400</xdr:colOff>
      <xdr:row>100</xdr:row>
      <xdr:rowOff>112395</xdr:rowOff>
    </xdr:to>
    <xdr:cxnSp macro="">
      <xdr:nvCxnSpPr>
        <xdr:cNvPr id="725" name="直線コネクタ 724">
          <a:extLst>
            <a:ext uri="{FF2B5EF4-FFF2-40B4-BE49-F238E27FC236}">
              <a16:creationId xmlns:a16="http://schemas.microsoft.com/office/drawing/2014/main" id="{82322C70-1C09-494E-AFE5-FDB7029B9F50}"/>
            </a:ext>
          </a:extLst>
        </xdr:cNvPr>
        <xdr:cNvCxnSpPr/>
      </xdr:nvCxnSpPr>
      <xdr:spPr>
        <a:xfrm>
          <a:off x="22072600" y="17257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108602</xdr:rowOff>
    </xdr:from>
    <xdr:ext cx="469744" cy="259045"/>
    <xdr:sp macro="" textlink="">
      <xdr:nvSpPr>
        <xdr:cNvPr id="726" name="【庁舎】&#10;一人当たり面積平均値テキスト">
          <a:extLst>
            <a:ext uri="{FF2B5EF4-FFF2-40B4-BE49-F238E27FC236}">
              <a16:creationId xmlns:a16="http://schemas.microsoft.com/office/drawing/2014/main" id="{058C306A-68E4-42D1-A799-6880C47DA7BE}"/>
            </a:ext>
          </a:extLst>
        </xdr:cNvPr>
        <xdr:cNvSpPr txBox="1"/>
      </xdr:nvSpPr>
      <xdr:spPr>
        <a:xfrm>
          <a:off x="22199600" y="179394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130175</xdr:rowOff>
    </xdr:from>
    <xdr:to>
      <xdr:col>116</xdr:col>
      <xdr:colOff>114300</xdr:colOff>
      <xdr:row>105</xdr:row>
      <xdr:rowOff>60325</xdr:rowOff>
    </xdr:to>
    <xdr:sp macro="" textlink="">
      <xdr:nvSpPr>
        <xdr:cNvPr id="727" name="フローチャート: 判断 726">
          <a:extLst>
            <a:ext uri="{FF2B5EF4-FFF2-40B4-BE49-F238E27FC236}">
              <a16:creationId xmlns:a16="http://schemas.microsoft.com/office/drawing/2014/main" id="{999863B1-AC11-4EEC-A7E9-02EAE23ED2BA}"/>
            </a:ext>
          </a:extLst>
        </xdr:cNvPr>
        <xdr:cNvSpPr/>
      </xdr:nvSpPr>
      <xdr:spPr>
        <a:xfrm>
          <a:off x="22110700" y="1796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154939</xdr:rowOff>
    </xdr:from>
    <xdr:to>
      <xdr:col>112</xdr:col>
      <xdr:colOff>38100</xdr:colOff>
      <xdr:row>105</xdr:row>
      <xdr:rowOff>85089</xdr:rowOff>
    </xdr:to>
    <xdr:sp macro="" textlink="">
      <xdr:nvSpPr>
        <xdr:cNvPr id="728" name="フローチャート: 判断 727">
          <a:extLst>
            <a:ext uri="{FF2B5EF4-FFF2-40B4-BE49-F238E27FC236}">
              <a16:creationId xmlns:a16="http://schemas.microsoft.com/office/drawing/2014/main" id="{CEBF89EC-1CAE-44B6-BE8B-7CDB3C0A8547}"/>
            </a:ext>
          </a:extLst>
        </xdr:cNvPr>
        <xdr:cNvSpPr/>
      </xdr:nvSpPr>
      <xdr:spPr>
        <a:xfrm>
          <a:off x="21272500" y="1798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46355</xdr:rowOff>
    </xdr:from>
    <xdr:to>
      <xdr:col>107</xdr:col>
      <xdr:colOff>101600</xdr:colOff>
      <xdr:row>105</xdr:row>
      <xdr:rowOff>147955</xdr:rowOff>
    </xdr:to>
    <xdr:sp macro="" textlink="">
      <xdr:nvSpPr>
        <xdr:cNvPr id="729" name="フローチャート: 判断 728">
          <a:extLst>
            <a:ext uri="{FF2B5EF4-FFF2-40B4-BE49-F238E27FC236}">
              <a16:creationId xmlns:a16="http://schemas.microsoft.com/office/drawing/2014/main" id="{8733A771-A117-47F9-B578-66DD4F789E27}"/>
            </a:ext>
          </a:extLst>
        </xdr:cNvPr>
        <xdr:cNvSpPr/>
      </xdr:nvSpPr>
      <xdr:spPr>
        <a:xfrm>
          <a:off x="20383500" y="18048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0" name="テキスト ボックス 729">
          <a:extLst>
            <a:ext uri="{FF2B5EF4-FFF2-40B4-BE49-F238E27FC236}">
              <a16:creationId xmlns:a16="http://schemas.microsoft.com/office/drawing/2014/main" id="{7BC13FB8-5FE5-43FB-94B9-03EC77A0D102}"/>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1" name="テキスト ボックス 730">
          <a:extLst>
            <a:ext uri="{FF2B5EF4-FFF2-40B4-BE49-F238E27FC236}">
              <a16:creationId xmlns:a16="http://schemas.microsoft.com/office/drawing/2014/main" id="{F1851A1E-C4F1-4723-9878-6E711277DC2E}"/>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2" name="テキスト ボックス 731">
          <a:extLst>
            <a:ext uri="{FF2B5EF4-FFF2-40B4-BE49-F238E27FC236}">
              <a16:creationId xmlns:a16="http://schemas.microsoft.com/office/drawing/2014/main" id="{C15EEE7A-C4FB-452A-972C-9EB8D9169622}"/>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3" name="テキスト ボックス 732">
          <a:extLst>
            <a:ext uri="{FF2B5EF4-FFF2-40B4-BE49-F238E27FC236}">
              <a16:creationId xmlns:a16="http://schemas.microsoft.com/office/drawing/2014/main" id="{B3F30330-58C9-4580-9D01-02B20C44C64E}"/>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4" name="テキスト ボックス 733">
          <a:extLst>
            <a:ext uri="{FF2B5EF4-FFF2-40B4-BE49-F238E27FC236}">
              <a16:creationId xmlns:a16="http://schemas.microsoft.com/office/drawing/2014/main" id="{7ADE111B-2F31-4AE4-93A5-192E2411A5B7}"/>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170180</xdr:rowOff>
    </xdr:from>
    <xdr:to>
      <xdr:col>116</xdr:col>
      <xdr:colOff>114300</xdr:colOff>
      <xdr:row>104</xdr:row>
      <xdr:rowOff>100330</xdr:rowOff>
    </xdr:to>
    <xdr:sp macro="" textlink="">
      <xdr:nvSpPr>
        <xdr:cNvPr id="735" name="楕円 734">
          <a:extLst>
            <a:ext uri="{FF2B5EF4-FFF2-40B4-BE49-F238E27FC236}">
              <a16:creationId xmlns:a16="http://schemas.microsoft.com/office/drawing/2014/main" id="{9B24AEF0-D161-4D12-B31D-1B49D21B3E02}"/>
            </a:ext>
          </a:extLst>
        </xdr:cNvPr>
        <xdr:cNvSpPr/>
      </xdr:nvSpPr>
      <xdr:spPr>
        <a:xfrm>
          <a:off x="22110700" y="1782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21607</xdr:rowOff>
    </xdr:from>
    <xdr:ext cx="469744" cy="259045"/>
    <xdr:sp macro="" textlink="">
      <xdr:nvSpPr>
        <xdr:cNvPr id="736" name="【庁舎】&#10;一人当たり面積該当値テキスト">
          <a:extLst>
            <a:ext uri="{FF2B5EF4-FFF2-40B4-BE49-F238E27FC236}">
              <a16:creationId xmlns:a16="http://schemas.microsoft.com/office/drawing/2014/main" id="{53B44D87-5B80-41E3-B0A5-56801C442502}"/>
            </a:ext>
          </a:extLst>
        </xdr:cNvPr>
        <xdr:cNvSpPr txBox="1"/>
      </xdr:nvSpPr>
      <xdr:spPr>
        <a:xfrm>
          <a:off x="22199600" y="17680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12064</xdr:rowOff>
    </xdr:from>
    <xdr:to>
      <xdr:col>112</xdr:col>
      <xdr:colOff>38100</xdr:colOff>
      <xdr:row>104</xdr:row>
      <xdr:rowOff>113664</xdr:rowOff>
    </xdr:to>
    <xdr:sp macro="" textlink="">
      <xdr:nvSpPr>
        <xdr:cNvPr id="737" name="楕円 736">
          <a:extLst>
            <a:ext uri="{FF2B5EF4-FFF2-40B4-BE49-F238E27FC236}">
              <a16:creationId xmlns:a16="http://schemas.microsoft.com/office/drawing/2014/main" id="{7C6CC0B1-3A56-4EF2-BD03-061796C1672C}"/>
            </a:ext>
          </a:extLst>
        </xdr:cNvPr>
        <xdr:cNvSpPr/>
      </xdr:nvSpPr>
      <xdr:spPr>
        <a:xfrm>
          <a:off x="21272500" y="17842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49530</xdr:rowOff>
    </xdr:from>
    <xdr:to>
      <xdr:col>116</xdr:col>
      <xdr:colOff>63500</xdr:colOff>
      <xdr:row>104</xdr:row>
      <xdr:rowOff>62864</xdr:rowOff>
    </xdr:to>
    <xdr:cxnSp macro="">
      <xdr:nvCxnSpPr>
        <xdr:cNvPr id="738" name="直線コネクタ 737">
          <a:extLst>
            <a:ext uri="{FF2B5EF4-FFF2-40B4-BE49-F238E27FC236}">
              <a16:creationId xmlns:a16="http://schemas.microsoft.com/office/drawing/2014/main" id="{B36B7BD1-C9BE-4056-831E-D6785396A2D8}"/>
            </a:ext>
          </a:extLst>
        </xdr:cNvPr>
        <xdr:cNvCxnSpPr/>
      </xdr:nvCxnSpPr>
      <xdr:spPr>
        <a:xfrm flipV="1">
          <a:off x="21323300" y="17880330"/>
          <a:ext cx="838200" cy="1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76216</xdr:rowOff>
    </xdr:from>
    <xdr:ext cx="469744" cy="259045"/>
    <xdr:sp macro="" textlink="">
      <xdr:nvSpPr>
        <xdr:cNvPr id="739" name="n_1aveValue【庁舎】&#10;一人当たり面積">
          <a:extLst>
            <a:ext uri="{FF2B5EF4-FFF2-40B4-BE49-F238E27FC236}">
              <a16:creationId xmlns:a16="http://schemas.microsoft.com/office/drawing/2014/main" id="{7E60FC95-5284-40BF-AD62-DA6A5AB687DB}"/>
            </a:ext>
          </a:extLst>
        </xdr:cNvPr>
        <xdr:cNvSpPr txBox="1"/>
      </xdr:nvSpPr>
      <xdr:spPr>
        <a:xfrm>
          <a:off x="21075727" y="18078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164482</xdr:rowOff>
    </xdr:from>
    <xdr:ext cx="469744" cy="259045"/>
    <xdr:sp macro="" textlink="">
      <xdr:nvSpPr>
        <xdr:cNvPr id="740" name="n_2aveValue【庁舎】&#10;一人当たり面積">
          <a:extLst>
            <a:ext uri="{FF2B5EF4-FFF2-40B4-BE49-F238E27FC236}">
              <a16:creationId xmlns:a16="http://schemas.microsoft.com/office/drawing/2014/main" id="{812C7274-0E39-46E5-959C-D6ED586FBD07}"/>
            </a:ext>
          </a:extLst>
        </xdr:cNvPr>
        <xdr:cNvSpPr txBox="1"/>
      </xdr:nvSpPr>
      <xdr:spPr>
        <a:xfrm>
          <a:off x="20199427" y="17823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130191</xdr:rowOff>
    </xdr:from>
    <xdr:ext cx="469744" cy="259045"/>
    <xdr:sp macro="" textlink="">
      <xdr:nvSpPr>
        <xdr:cNvPr id="741" name="n_1mainValue【庁舎】&#10;一人当たり面積">
          <a:extLst>
            <a:ext uri="{FF2B5EF4-FFF2-40B4-BE49-F238E27FC236}">
              <a16:creationId xmlns:a16="http://schemas.microsoft.com/office/drawing/2014/main" id="{BD3C4C7B-930D-4C72-80AC-267DD85CECA6}"/>
            </a:ext>
          </a:extLst>
        </xdr:cNvPr>
        <xdr:cNvSpPr txBox="1"/>
      </xdr:nvSpPr>
      <xdr:spPr>
        <a:xfrm>
          <a:off x="21075727" y="17618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2" name="正方形/長方形 741">
          <a:extLst>
            <a:ext uri="{FF2B5EF4-FFF2-40B4-BE49-F238E27FC236}">
              <a16:creationId xmlns:a16="http://schemas.microsoft.com/office/drawing/2014/main" id="{FEABDC58-457B-4103-BD13-C4795BE76126}"/>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3" name="正方形/長方形 742">
          <a:extLst>
            <a:ext uri="{FF2B5EF4-FFF2-40B4-BE49-F238E27FC236}">
              <a16:creationId xmlns:a16="http://schemas.microsoft.com/office/drawing/2014/main" id="{E8CA8D7E-20AC-4E8B-8052-9DC1F4B2C856}"/>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4" name="テキスト ボックス 743">
          <a:extLst>
            <a:ext uri="{FF2B5EF4-FFF2-40B4-BE49-F238E27FC236}">
              <a16:creationId xmlns:a16="http://schemas.microsoft.com/office/drawing/2014/main" id="{04F45F29-FFF1-4409-B81D-959DCD5E4627}"/>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一般廃棄物処理施設、消防施設については、近年、不燃物処分場の整備や大田消防署庁舎の新築を行ったため、類似団体に比べ比率が低くなっている。</a:t>
          </a:r>
          <a:endParaRPr lang="ja-JP" altLang="ja-JP" sz="1300">
            <a:effectLst/>
          </a:endParaRPr>
        </a:p>
        <a:p>
          <a:r>
            <a:rPr kumimoji="1" lang="ja-JP" altLang="ja-JP" sz="1300">
              <a:solidFill>
                <a:schemeClr val="dk1"/>
              </a:solidFill>
              <a:effectLst/>
              <a:latin typeface="+mn-lt"/>
              <a:ea typeface="+mn-ea"/>
              <a:cs typeface="+mn-cs"/>
            </a:rPr>
            <a:t>　類似団体と比較して、特に比率が高くなっている施設は、体育館・プール、福祉施設、市民会館となっている。</a:t>
          </a:r>
          <a:endParaRPr lang="ja-JP" altLang="ja-JP" sz="1300">
            <a:effectLst/>
          </a:endParaRPr>
        </a:p>
        <a:p>
          <a:r>
            <a:rPr kumimoji="1" lang="ja-JP" altLang="ja-JP" sz="1300">
              <a:solidFill>
                <a:schemeClr val="dk1"/>
              </a:solidFill>
              <a:effectLst/>
              <a:latin typeface="+mn-lt"/>
              <a:ea typeface="+mn-ea"/>
              <a:cs typeface="+mn-cs"/>
            </a:rPr>
            <a:t>　体育館については、平成３０年度から２カ年をかけて大田総合体育館の大規模改修を実施することになっているため、その後の比率は下がる見込みとなっている。</a:t>
          </a:r>
          <a:endParaRPr lang="ja-JP" altLang="ja-JP" sz="13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島根県大田市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35,549
35,162
435.71
24,665,604
24,288,029
282,203
13,456,925
30,885,268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13.6
94.0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人口減少や全国平均を上回る高齢化等により、指数が類似団体以下となっており、一層の財政基盤の強化が必要となっている。</a:t>
          </a:r>
          <a:endParaRPr lang="ja-JP" altLang="ja-JP" sz="1400">
            <a:effectLst/>
          </a:endParaRPr>
        </a:p>
        <a:p>
          <a:r>
            <a:rPr kumimoji="1" lang="ja-JP" altLang="ja-JP" sz="1100">
              <a:solidFill>
                <a:schemeClr val="dk1"/>
              </a:solidFill>
              <a:effectLst/>
              <a:latin typeface="+mn-lt"/>
              <a:ea typeface="+mn-ea"/>
              <a:cs typeface="+mn-cs"/>
            </a:rPr>
            <a:t>　今後も事務事業の選択と集中を徹底するとともに、地方税等の徴収強化の取り組みにより財政基盤の強化に努める。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17992</xdr:rowOff>
    </xdr:from>
    <xdr:to>
      <xdr:col>23</xdr:col>
      <xdr:colOff>133350</xdr:colOff>
      <xdr:row>45</xdr:row>
      <xdr:rowOff>94192</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61642"/>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104369</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105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17992</xdr:rowOff>
    </xdr:from>
    <xdr:to>
      <xdr:col>24</xdr:col>
      <xdr:colOff>12700</xdr:colOff>
      <xdr:row>37</xdr:row>
      <xdr:rowOff>17992</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61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84667</xdr:rowOff>
    </xdr:from>
    <xdr:to>
      <xdr:col>23</xdr:col>
      <xdr:colOff>133350</xdr:colOff>
      <xdr:row>44</xdr:row>
      <xdr:rowOff>84667</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62846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652</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201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155575</xdr:rowOff>
    </xdr:from>
    <xdr:to>
      <xdr:col>23</xdr:col>
      <xdr:colOff>184150</xdr:colOff>
      <xdr:row>43</xdr:row>
      <xdr:rowOff>85725</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84667</xdr:rowOff>
    </xdr:from>
    <xdr:to>
      <xdr:col>19</xdr:col>
      <xdr:colOff>133350</xdr:colOff>
      <xdr:row>44</xdr:row>
      <xdr:rowOff>84667</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6284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155575</xdr:rowOff>
    </xdr:from>
    <xdr:to>
      <xdr:col>19</xdr:col>
      <xdr:colOff>184150</xdr:colOff>
      <xdr:row>43</xdr:row>
      <xdr:rowOff>85725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95902</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125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84667</xdr:rowOff>
    </xdr:from>
    <xdr:to>
      <xdr:col>15</xdr:col>
      <xdr:colOff>82550</xdr:colOff>
      <xdr:row>44</xdr:row>
      <xdr:rowOff>84667</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6284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95902</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84667</xdr:rowOff>
    </xdr:from>
    <xdr:to>
      <xdr:col>11</xdr:col>
      <xdr:colOff>31750</xdr:colOff>
      <xdr:row>44</xdr:row>
      <xdr:rowOff>84667</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6284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115358</xdr:rowOff>
    </xdr:from>
    <xdr:to>
      <xdr:col>11</xdr:col>
      <xdr:colOff>82550</xdr:colOff>
      <xdr:row>43</xdr:row>
      <xdr:rowOff>45508</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55685</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0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115358</xdr:rowOff>
    </xdr:from>
    <xdr:to>
      <xdr:col>7</xdr:col>
      <xdr:colOff>31750</xdr:colOff>
      <xdr:row>43</xdr:row>
      <xdr:rowOff>45508</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55685</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0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33867</xdr:rowOff>
    </xdr:from>
    <xdr:to>
      <xdr:col>23</xdr:col>
      <xdr:colOff>184150</xdr:colOff>
      <xdr:row>44</xdr:row>
      <xdr:rowOff>135467</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5944</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549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33867</xdr:rowOff>
    </xdr:from>
    <xdr:to>
      <xdr:col>19</xdr:col>
      <xdr:colOff>184150</xdr:colOff>
      <xdr:row>44</xdr:row>
      <xdr:rowOff>135467</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120244</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6640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33867</xdr:rowOff>
    </xdr:from>
    <xdr:to>
      <xdr:col>15</xdr:col>
      <xdr:colOff>133350</xdr:colOff>
      <xdr:row>44</xdr:row>
      <xdr:rowOff>135467</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120244</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33867</xdr:rowOff>
    </xdr:from>
    <xdr:to>
      <xdr:col>11</xdr:col>
      <xdr:colOff>82550</xdr:colOff>
      <xdr:row>44</xdr:row>
      <xdr:rowOff>135467</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120244</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33867</xdr:rowOff>
    </xdr:from>
    <xdr:to>
      <xdr:col>7</xdr:col>
      <xdr:colOff>31750</xdr:colOff>
      <xdr:row>44</xdr:row>
      <xdr:rowOff>135467</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120244</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　分子部分においては、</a:t>
          </a:r>
          <a:r>
            <a:rPr kumimoji="1" lang="ja-JP" altLang="en-US" sz="1000">
              <a:solidFill>
                <a:schemeClr val="dk1"/>
              </a:solidFill>
              <a:effectLst/>
              <a:latin typeface="+mn-lt"/>
              <a:ea typeface="+mn-ea"/>
              <a:cs typeface="+mn-cs"/>
            </a:rPr>
            <a:t>公債費</a:t>
          </a:r>
          <a:r>
            <a:rPr kumimoji="1" lang="ja-JP" altLang="ja-JP" sz="1000">
              <a:solidFill>
                <a:schemeClr val="dk1"/>
              </a:solidFill>
              <a:effectLst/>
              <a:latin typeface="+mn-lt"/>
              <a:ea typeface="+mn-ea"/>
              <a:cs typeface="+mn-cs"/>
            </a:rPr>
            <a:t>・</a:t>
          </a:r>
          <a:r>
            <a:rPr kumimoji="1" lang="ja-JP" altLang="en-US" sz="1000">
              <a:solidFill>
                <a:schemeClr val="dk1"/>
              </a:solidFill>
              <a:effectLst/>
              <a:latin typeface="+mn-lt"/>
              <a:ea typeface="+mn-ea"/>
              <a:cs typeface="+mn-cs"/>
            </a:rPr>
            <a:t>扶助費が減少</a:t>
          </a:r>
          <a:r>
            <a:rPr kumimoji="1" lang="ja-JP" altLang="ja-JP" sz="1000">
              <a:solidFill>
                <a:schemeClr val="dk1"/>
              </a:solidFill>
              <a:effectLst/>
              <a:latin typeface="+mn-lt"/>
              <a:ea typeface="+mn-ea"/>
              <a:cs typeface="+mn-cs"/>
            </a:rPr>
            <a:t>（経常一財：</a:t>
          </a:r>
          <a:r>
            <a:rPr kumimoji="1" lang="ja-JP" altLang="en-US" sz="1000">
              <a:solidFill>
                <a:schemeClr val="dk1"/>
              </a:solidFill>
              <a:effectLst/>
              <a:latin typeface="+mn-lt"/>
              <a:ea typeface="+mn-ea"/>
              <a:cs typeface="+mn-cs"/>
            </a:rPr>
            <a:t>公債費△７７百万円、扶助費△８２百万円</a:t>
          </a:r>
          <a:r>
            <a:rPr kumimoji="1" lang="ja-JP" altLang="ja-JP" sz="1000">
              <a:solidFill>
                <a:schemeClr val="dk1"/>
              </a:solidFill>
              <a:effectLst/>
              <a:latin typeface="+mn-lt"/>
              <a:ea typeface="+mn-ea"/>
              <a:cs typeface="+mn-cs"/>
            </a:rPr>
            <a:t>）したものの、</a:t>
          </a:r>
          <a:r>
            <a:rPr kumimoji="1" lang="ja-JP" altLang="en-US" sz="1000">
              <a:solidFill>
                <a:schemeClr val="dk1"/>
              </a:solidFill>
              <a:effectLst/>
              <a:latin typeface="+mn-lt"/>
              <a:ea typeface="+mn-ea"/>
              <a:cs typeface="+mn-cs"/>
            </a:rPr>
            <a:t>補助費等・繰出金が増加</a:t>
          </a:r>
          <a:r>
            <a:rPr kumimoji="1" lang="ja-JP" altLang="ja-JP" sz="1000">
              <a:solidFill>
                <a:schemeClr val="dk1"/>
              </a:solidFill>
              <a:effectLst/>
              <a:latin typeface="+mn-lt"/>
              <a:ea typeface="+mn-ea"/>
              <a:cs typeface="+mn-cs"/>
            </a:rPr>
            <a:t>（経常一財：</a:t>
          </a:r>
          <a:r>
            <a:rPr kumimoji="1" lang="ja-JP" altLang="en-US" sz="1000">
              <a:solidFill>
                <a:schemeClr val="dk1"/>
              </a:solidFill>
              <a:effectLst/>
              <a:latin typeface="+mn-lt"/>
              <a:ea typeface="+mn-ea"/>
              <a:cs typeface="+mn-cs"/>
            </a:rPr>
            <a:t>補助費等＋１３１</a:t>
          </a:r>
          <a:r>
            <a:rPr kumimoji="1" lang="ja-JP" altLang="ja-JP" sz="1000">
              <a:solidFill>
                <a:schemeClr val="dk1"/>
              </a:solidFill>
              <a:effectLst/>
              <a:latin typeface="+mn-lt"/>
              <a:ea typeface="+mn-ea"/>
              <a:cs typeface="+mn-cs"/>
            </a:rPr>
            <a:t>百万円</a:t>
          </a:r>
          <a:r>
            <a:rPr kumimoji="1" lang="ja-JP" altLang="en-US" sz="1000">
              <a:solidFill>
                <a:schemeClr val="dk1"/>
              </a:solidFill>
              <a:effectLst/>
              <a:latin typeface="+mn-lt"/>
              <a:ea typeface="+mn-ea"/>
              <a:cs typeface="+mn-cs"/>
            </a:rPr>
            <a:t>、繰出金＋２２６百万円</a:t>
          </a:r>
          <a:r>
            <a:rPr kumimoji="1" lang="ja-JP" altLang="ja-JP" sz="1000">
              <a:solidFill>
                <a:schemeClr val="dk1"/>
              </a:solidFill>
              <a:effectLst/>
              <a:latin typeface="+mn-lt"/>
              <a:ea typeface="+mn-ea"/>
              <a:cs typeface="+mn-cs"/>
            </a:rPr>
            <a:t>）したため、全体では、</a:t>
          </a:r>
          <a:r>
            <a:rPr kumimoji="1" lang="ja-JP" altLang="en-US" sz="1000">
              <a:solidFill>
                <a:schemeClr val="dk1"/>
              </a:solidFill>
              <a:effectLst/>
              <a:latin typeface="+mn-lt"/>
              <a:ea typeface="+mn-ea"/>
              <a:cs typeface="+mn-cs"/>
            </a:rPr>
            <a:t>２１８</a:t>
          </a:r>
          <a:r>
            <a:rPr kumimoji="1" lang="ja-JP" altLang="ja-JP" sz="1000">
              <a:solidFill>
                <a:schemeClr val="dk1"/>
              </a:solidFill>
              <a:effectLst/>
              <a:latin typeface="+mn-lt"/>
              <a:ea typeface="+mn-ea"/>
              <a:cs typeface="+mn-cs"/>
            </a:rPr>
            <a:t>百万円（経常一財）の</a:t>
          </a:r>
          <a:r>
            <a:rPr kumimoji="1" lang="ja-JP" altLang="en-US" sz="1000">
              <a:solidFill>
                <a:schemeClr val="dk1"/>
              </a:solidFill>
              <a:effectLst/>
              <a:latin typeface="+mn-lt"/>
              <a:ea typeface="+mn-ea"/>
              <a:cs typeface="+mn-cs"/>
            </a:rPr>
            <a:t>増</a:t>
          </a:r>
          <a:r>
            <a:rPr kumimoji="1" lang="ja-JP" altLang="ja-JP" sz="1000">
              <a:solidFill>
                <a:schemeClr val="dk1"/>
              </a:solidFill>
              <a:effectLst/>
              <a:latin typeface="+mn-lt"/>
              <a:ea typeface="+mn-ea"/>
              <a:cs typeface="+mn-cs"/>
            </a:rPr>
            <a:t>となった。</a:t>
          </a:r>
          <a:endParaRPr lang="ja-JP" altLang="ja-JP" sz="1000">
            <a:effectLst/>
          </a:endParaRPr>
        </a:p>
        <a:p>
          <a:r>
            <a:rPr kumimoji="1" lang="ja-JP" altLang="ja-JP" sz="1000">
              <a:solidFill>
                <a:schemeClr val="dk1"/>
              </a:solidFill>
              <a:effectLst/>
              <a:latin typeface="+mn-lt"/>
              <a:ea typeface="+mn-ea"/>
              <a:cs typeface="+mn-cs"/>
            </a:rPr>
            <a:t>　一方、分母部分においては、普通交付税が</a:t>
          </a:r>
          <a:r>
            <a:rPr kumimoji="1" lang="ja-JP" altLang="en-US" sz="1000">
              <a:solidFill>
                <a:schemeClr val="dk1"/>
              </a:solidFill>
              <a:effectLst/>
              <a:latin typeface="+mn-lt"/>
              <a:ea typeface="+mn-ea"/>
              <a:cs typeface="+mn-cs"/>
            </a:rPr>
            <a:t>４５５</a:t>
          </a:r>
          <a:r>
            <a:rPr kumimoji="1" lang="ja-JP" altLang="ja-JP" sz="1000">
              <a:solidFill>
                <a:schemeClr val="dk1"/>
              </a:solidFill>
              <a:effectLst/>
              <a:latin typeface="+mn-lt"/>
              <a:ea typeface="+mn-ea"/>
              <a:cs typeface="+mn-cs"/>
            </a:rPr>
            <a:t>百万円、臨時財政対策債が１</a:t>
          </a:r>
          <a:r>
            <a:rPr kumimoji="1" lang="ja-JP" altLang="en-US" sz="1000">
              <a:solidFill>
                <a:schemeClr val="dk1"/>
              </a:solidFill>
              <a:effectLst/>
              <a:latin typeface="+mn-lt"/>
              <a:ea typeface="+mn-ea"/>
              <a:cs typeface="+mn-cs"/>
            </a:rPr>
            <a:t>３</a:t>
          </a:r>
          <a:r>
            <a:rPr kumimoji="1" lang="ja-JP" altLang="ja-JP" sz="1000">
              <a:solidFill>
                <a:schemeClr val="dk1"/>
              </a:solidFill>
              <a:effectLst/>
              <a:latin typeface="+mn-lt"/>
              <a:ea typeface="+mn-ea"/>
              <a:cs typeface="+mn-cs"/>
            </a:rPr>
            <a:t>百万円減少したことなどにより、全体では、４</a:t>
          </a:r>
          <a:r>
            <a:rPr kumimoji="1" lang="ja-JP" altLang="en-US" sz="1000">
              <a:solidFill>
                <a:schemeClr val="dk1"/>
              </a:solidFill>
              <a:effectLst/>
              <a:latin typeface="+mn-lt"/>
              <a:ea typeface="+mn-ea"/>
              <a:cs typeface="+mn-cs"/>
            </a:rPr>
            <a:t>１７</a:t>
          </a:r>
          <a:r>
            <a:rPr kumimoji="1" lang="ja-JP" altLang="ja-JP" sz="1000">
              <a:solidFill>
                <a:schemeClr val="dk1"/>
              </a:solidFill>
              <a:effectLst/>
              <a:latin typeface="+mn-lt"/>
              <a:ea typeface="+mn-ea"/>
              <a:cs typeface="+mn-cs"/>
            </a:rPr>
            <a:t>百万円の減となった。</a:t>
          </a:r>
          <a:endParaRPr lang="ja-JP" altLang="ja-JP" sz="1000">
            <a:effectLst/>
          </a:endParaRPr>
        </a:p>
        <a:p>
          <a:r>
            <a:rPr kumimoji="1" lang="ja-JP" altLang="ja-JP" sz="1000">
              <a:solidFill>
                <a:schemeClr val="dk1"/>
              </a:solidFill>
              <a:effectLst/>
              <a:latin typeface="+mn-lt"/>
              <a:ea typeface="+mn-ea"/>
              <a:cs typeface="+mn-cs"/>
            </a:rPr>
            <a:t>　分子</a:t>
          </a:r>
          <a:r>
            <a:rPr kumimoji="1" lang="ja-JP" altLang="en-US" sz="1000">
              <a:solidFill>
                <a:schemeClr val="dk1"/>
              </a:solidFill>
              <a:effectLst/>
              <a:latin typeface="+mn-lt"/>
              <a:ea typeface="+mn-ea"/>
              <a:cs typeface="+mn-cs"/>
            </a:rPr>
            <a:t>が増加し、</a:t>
          </a:r>
          <a:r>
            <a:rPr kumimoji="1" lang="ja-JP" altLang="ja-JP" sz="1000">
              <a:solidFill>
                <a:schemeClr val="dk1"/>
              </a:solidFill>
              <a:effectLst/>
              <a:latin typeface="+mn-lt"/>
              <a:ea typeface="+mn-ea"/>
              <a:cs typeface="+mn-cs"/>
            </a:rPr>
            <a:t>分母</a:t>
          </a:r>
          <a:r>
            <a:rPr kumimoji="1" lang="ja-JP" altLang="en-US" sz="1000">
              <a:solidFill>
                <a:schemeClr val="dk1"/>
              </a:solidFill>
              <a:effectLst/>
              <a:latin typeface="+mn-lt"/>
              <a:ea typeface="+mn-ea"/>
              <a:cs typeface="+mn-cs"/>
            </a:rPr>
            <a:t>が</a:t>
          </a:r>
          <a:r>
            <a:rPr kumimoji="1" lang="ja-JP" altLang="ja-JP" sz="1000">
              <a:solidFill>
                <a:schemeClr val="dk1"/>
              </a:solidFill>
              <a:effectLst/>
              <a:latin typeface="+mn-lt"/>
              <a:ea typeface="+mn-ea"/>
              <a:cs typeface="+mn-cs"/>
            </a:rPr>
            <a:t>減少した</a:t>
          </a:r>
          <a:r>
            <a:rPr kumimoji="1" lang="ja-JP" altLang="en-US" sz="1000">
              <a:solidFill>
                <a:schemeClr val="dk1"/>
              </a:solidFill>
              <a:effectLst/>
              <a:latin typeface="+mn-lt"/>
              <a:ea typeface="+mn-ea"/>
              <a:cs typeface="+mn-cs"/>
            </a:rPr>
            <a:t>ため、</a:t>
          </a:r>
          <a:r>
            <a:rPr kumimoji="1" lang="ja-JP" altLang="ja-JP" sz="1000">
              <a:solidFill>
                <a:schemeClr val="dk1"/>
              </a:solidFill>
              <a:effectLst/>
              <a:latin typeface="+mn-lt"/>
              <a:ea typeface="+mn-ea"/>
              <a:cs typeface="+mn-cs"/>
            </a:rPr>
            <a:t>比率については対前年度比</a:t>
          </a:r>
          <a:r>
            <a:rPr kumimoji="1" lang="ja-JP" altLang="en-US" sz="1000">
              <a:solidFill>
                <a:schemeClr val="dk1"/>
              </a:solidFill>
              <a:effectLst/>
              <a:latin typeface="+mn-lt"/>
              <a:ea typeface="+mn-ea"/>
              <a:cs typeface="+mn-cs"/>
            </a:rPr>
            <a:t>４．４</a:t>
          </a:r>
          <a:r>
            <a:rPr kumimoji="1" lang="ja-JP" altLang="ja-JP" sz="1000">
              <a:solidFill>
                <a:schemeClr val="dk1"/>
              </a:solidFill>
              <a:effectLst/>
              <a:latin typeface="+mn-lt"/>
              <a:ea typeface="+mn-ea"/>
              <a:cs typeface="+mn-cs"/>
            </a:rPr>
            <a:t>ポイントの増となっている。</a:t>
          </a:r>
          <a:endParaRPr lang="ja-JP" altLang="ja-JP" sz="1000">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15875</xdr:rowOff>
    </xdr:from>
    <xdr:to>
      <xdr:col>23</xdr:col>
      <xdr:colOff>133350</xdr:colOff>
      <xdr:row>68</xdr:row>
      <xdr:rowOff>13123</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10131425"/>
          <a:ext cx="0" cy="15402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156650</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643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13123</xdr:rowOff>
    </xdr:from>
    <xdr:to>
      <xdr:col>24</xdr:col>
      <xdr:colOff>12700</xdr:colOff>
      <xdr:row>68</xdr:row>
      <xdr:rowOff>13123</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671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102252</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874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15875</xdr:rowOff>
    </xdr:from>
    <xdr:to>
      <xdr:col>24</xdr:col>
      <xdr:colOff>12700</xdr:colOff>
      <xdr:row>59</xdr:row>
      <xdr:rowOff>15875</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0131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91229</xdr:rowOff>
    </xdr:from>
    <xdr:to>
      <xdr:col>23</xdr:col>
      <xdr:colOff>133350</xdr:colOff>
      <xdr:row>62</xdr:row>
      <xdr:rowOff>96731</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114800" y="10549679"/>
          <a:ext cx="838200" cy="176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160037</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2755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143510</xdr:rowOff>
    </xdr:from>
    <xdr:to>
      <xdr:col>23</xdr:col>
      <xdr:colOff>184150</xdr:colOff>
      <xdr:row>61</xdr:row>
      <xdr:rowOff>73660</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14817</xdr:rowOff>
    </xdr:from>
    <xdr:to>
      <xdr:col>19</xdr:col>
      <xdr:colOff>133350</xdr:colOff>
      <xdr:row>61</xdr:row>
      <xdr:rowOff>91229</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3225800" y="10473267"/>
          <a:ext cx="889000" cy="76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95250</xdr:rowOff>
    </xdr:from>
    <xdr:to>
      <xdr:col>19</xdr:col>
      <xdr:colOff>184150</xdr:colOff>
      <xdr:row>61</xdr:row>
      <xdr:rowOff>25400</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35577</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0151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14817</xdr:rowOff>
    </xdr:from>
    <xdr:to>
      <xdr:col>15</xdr:col>
      <xdr:colOff>82550</xdr:colOff>
      <xdr:row>61</xdr:row>
      <xdr:rowOff>55033</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2336800" y="1047326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10795</xdr:rowOff>
    </xdr:from>
    <xdr:to>
      <xdr:col>15</xdr:col>
      <xdr:colOff>133350</xdr:colOff>
      <xdr:row>60</xdr:row>
      <xdr:rowOff>112395</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0297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122572</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0066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2752</xdr:rowOff>
    </xdr:from>
    <xdr:to>
      <xdr:col>11</xdr:col>
      <xdr:colOff>31750</xdr:colOff>
      <xdr:row>61</xdr:row>
      <xdr:rowOff>55033</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1447800" y="10461202"/>
          <a:ext cx="889000" cy="52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59055</xdr:rowOff>
    </xdr:from>
    <xdr:to>
      <xdr:col>11</xdr:col>
      <xdr:colOff>82550</xdr:colOff>
      <xdr:row>60</xdr:row>
      <xdr:rowOff>160655</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0346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170832</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0114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2752</xdr:rowOff>
    </xdr:from>
    <xdr:to>
      <xdr:col>7</xdr:col>
      <xdr:colOff>31750</xdr:colOff>
      <xdr:row>60</xdr:row>
      <xdr:rowOff>104352</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028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114529</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005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45931</xdr:rowOff>
    </xdr:from>
    <xdr:to>
      <xdr:col>23</xdr:col>
      <xdr:colOff>184150</xdr:colOff>
      <xdr:row>62</xdr:row>
      <xdr:rowOff>147531</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0675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18008</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0647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40429</xdr:rowOff>
    </xdr:from>
    <xdr:to>
      <xdr:col>19</xdr:col>
      <xdr:colOff>184150</xdr:colOff>
      <xdr:row>61</xdr:row>
      <xdr:rowOff>142029</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0498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126806</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05852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135467</xdr:rowOff>
    </xdr:from>
    <xdr:to>
      <xdr:col>15</xdr:col>
      <xdr:colOff>133350</xdr:colOff>
      <xdr:row>61</xdr:row>
      <xdr:rowOff>65617</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042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50394</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0508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4233</xdr:rowOff>
    </xdr:from>
    <xdr:to>
      <xdr:col>11</xdr:col>
      <xdr:colOff>82550</xdr:colOff>
      <xdr:row>61</xdr:row>
      <xdr:rowOff>105833</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046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90610</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0549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123402</xdr:rowOff>
    </xdr:from>
    <xdr:to>
      <xdr:col>7</xdr:col>
      <xdr:colOff>31750</xdr:colOff>
      <xdr:row>61</xdr:row>
      <xdr:rowOff>53552</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0410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38329</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0496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[195,425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市町村合併により当市の職員数は類似団体と比較して多くなっていることから、類似団体平均より数値が高くなっている。平成１８年度より定員適正化計画を策定し、職員数の適正化を図って</a:t>
          </a:r>
          <a:r>
            <a:rPr kumimoji="1" lang="ja-JP" altLang="en-US" sz="1100">
              <a:solidFill>
                <a:schemeClr val="dk1"/>
              </a:solidFill>
              <a:effectLst/>
              <a:latin typeface="+mn-lt"/>
              <a:ea typeface="+mn-ea"/>
              <a:cs typeface="+mn-cs"/>
            </a:rPr>
            <a:t>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平成２</a:t>
          </a:r>
          <a:r>
            <a:rPr kumimoji="1" lang="ja-JP" altLang="en-US" sz="1100">
              <a:solidFill>
                <a:schemeClr val="dk1"/>
              </a:solidFill>
              <a:effectLst/>
              <a:latin typeface="+mn-lt"/>
              <a:ea typeface="+mn-ea"/>
              <a:cs typeface="+mn-cs"/>
            </a:rPr>
            <a:t>９</a:t>
          </a:r>
          <a:r>
            <a:rPr kumimoji="1" lang="ja-JP" altLang="ja-JP" sz="1100">
              <a:solidFill>
                <a:schemeClr val="dk1"/>
              </a:solidFill>
              <a:effectLst/>
              <a:latin typeface="+mn-lt"/>
              <a:ea typeface="+mn-ea"/>
              <a:cs typeface="+mn-cs"/>
            </a:rPr>
            <a:t>年度は前年度に比べ</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物件費</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減少しているため、数値が改善している。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30752</xdr:rowOff>
    </xdr:from>
    <xdr:to>
      <xdr:col>23</xdr:col>
      <xdr:colOff>133350</xdr:colOff>
      <xdr:row>89</xdr:row>
      <xdr:rowOff>83403</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3746752"/>
          <a:ext cx="0" cy="15957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55480</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314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83403</xdr:rowOff>
    </xdr:from>
    <xdr:to>
      <xdr:col>24</xdr:col>
      <xdr:colOff>12700</xdr:colOff>
      <xdr:row>89</xdr:row>
      <xdr:rowOff>83403</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342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117129</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49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30752</xdr:rowOff>
    </xdr:from>
    <xdr:to>
      <xdr:col>24</xdr:col>
      <xdr:colOff>12700</xdr:colOff>
      <xdr:row>80</xdr:row>
      <xdr:rowOff>30752</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3746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166402</xdr:rowOff>
    </xdr:from>
    <xdr:to>
      <xdr:col>23</xdr:col>
      <xdr:colOff>133350</xdr:colOff>
      <xdr:row>84</xdr:row>
      <xdr:rowOff>167568</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flipV="1">
          <a:off x="4114800" y="14568202"/>
          <a:ext cx="838200" cy="1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83577</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142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67050</xdr:rowOff>
    </xdr:from>
    <xdr:to>
      <xdr:col>23</xdr:col>
      <xdr:colOff>184150</xdr:colOff>
      <xdr:row>83</xdr:row>
      <xdr:rowOff>168650</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29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167568</xdr:rowOff>
    </xdr:from>
    <xdr:to>
      <xdr:col>19</xdr:col>
      <xdr:colOff>133350</xdr:colOff>
      <xdr:row>85</xdr:row>
      <xdr:rowOff>879</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flipV="1">
          <a:off x="3225800" y="14569368"/>
          <a:ext cx="889000" cy="4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34483</xdr:rowOff>
    </xdr:from>
    <xdr:to>
      <xdr:col>19</xdr:col>
      <xdr:colOff>184150</xdr:colOff>
      <xdr:row>83</xdr:row>
      <xdr:rowOff>136083</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26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146260</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40337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82992</xdr:rowOff>
    </xdr:from>
    <xdr:to>
      <xdr:col>15</xdr:col>
      <xdr:colOff>82550</xdr:colOff>
      <xdr:row>85</xdr:row>
      <xdr:rowOff>879</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2336800" y="14484792"/>
          <a:ext cx="889000" cy="89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150016</xdr:rowOff>
    </xdr:from>
    <xdr:to>
      <xdr:col>15</xdr:col>
      <xdr:colOff>133350</xdr:colOff>
      <xdr:row>83</xdr:row>
      <xdr:rowOff>80166</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4208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90343</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3977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52436</xdr:rowOff>
    </xdr:from>
    <xdr:to>
      <xdr:col>11</xdr:col>
      <xdr:colOff>31750</xdr:colOff>
      <xdr:row>84</xdr:row>
      <xdr:rowOff>82992</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1447800" y="14454236"/>
          <a:ext cx="889000" cy="30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110499</xdr:rowOff>
    </xdr:from>
    <xdr:to>
      <xdr:col>11</xdr:col>
      <xdr:colOff>82550</xdr:colOff>
      <xdr:row>83</xdr:row>
      <xdr:rowOff>40649</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416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50826</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3938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72599</xdr:rowOff>
    </xdr:from>
    <xdr:to>
      <xdr:col>7</xdr:col>
      <xdr:colOff>31750</xdr:colOff>
      <xdr:row>83</xdr:row>
      <xdr:rowOff>2749</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4131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12926</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3900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115602</xdr:rowOff>
    </xdr:from>
    <xdr:to>
      <xdr:col>23</xdr:col>
      <xdr:colOff>184150</xdr:colOff>
      <xdr:row>85</xdr:row>
      <xdr:rowOff>45752</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4517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87679</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4489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116768</xdr:rowOff>
    </xdr:from>
    <xdr:to>
      <xdr:col>19</xdr:col>
      <xdr:colOff>184150</xdr:colOff>
      <xdr:row>85</xdr:row>
      <xdr:rowOff>46918</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4518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31695</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4604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121529</xdr:rowOff>
    </xdr:from>
    <xdr:to>
      <xdr:col>15</xdr:col>
      <xdr:colOff>133350</xdr:colOff>
      <xdr:row>85</xdr:row>
      <xdr:rowOff>51679</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4523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36456</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4609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32192</xdr:rowOff>
    </xdr:from>
    <xdr:to>
      <xdr:col>11</xdr:col>
      <xdr:colOff>82550</xdr:colOff>
      <xdr:row>84</xdr:row>
      <xdr:rowOff>133792</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4433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118569</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4520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1636</xdr:rowOff>
    </xdr:from>
    <xdr:to>
      <xdr:col>7</xdr:col>
      <xdr:colOff>31750</xdr:colOff>
      <xdr:row>84</xdr:row>
      <xdr:rowOff>103236</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4403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88013</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4489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mn-ea"/>
              <a:ea typeface="+mn-ea"/>
            </a:rPr>
            <a:t>　当該数値は地方公務員給与実態調査の前年度数値を引用しているため、前年度と同値となっている。</a:t>
          </a:r>
          <a:endParaRPr kumimoji="1" lang="en-US" altLang="ja-JP" sz="1100">
            <a:latin typeface="+mn-ea"/>
            <a:ea typeface="+mn-ea"/>
          </a:endParaRPr>
        </a:p>
        <a:p>
          <a:r>
            <a:rPr kumimoji="1" lang="ja-JP" altLang="en-US" sz="1100">
              <a:latin typeface="+mn-ea"/>
              <a:ea typeface="+mn-ea"/>
            </a:rPr>
            <a:t>　引き続き定員管理・給与の適正化に努めていく。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98213</xdr:rowOff>
    </xdr:from>
    <xdr:to>
      <xdr:col>81</xdr:col>
      <xdr:colOff>44450</xdr:colOff>
      <xdr:row>88</xdr:row>
      <xdr:rowOff>152823</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985663"/>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124900</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212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152823</xdr:rowOff>
    </xdr:from>
    <xdr:to>
      <xdr:col>81</xdr:col>
      <xdr:colOff>133350</xdr:colOff>
      <xdr:row>88</xdr:row>
      <xdr:rowOff>152823</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24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13140</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72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98213</xdr:rowOff>
    </xdr:from>
    <xdr:to>
      <xdr:col>81</xdr:col>
      <xdr:colOff>133350</xdr:colOff>
      <xdr:row>81</xdr:row>
      <xdr:rowOff>98213</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98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77470</xdr:rowOff>
    </xdr:from>
    <xdr:to>
      <xdr:col>81</xdr:col>
      <xdr:colOff>44450</xdr:colOff>
      <xdr:row>86</xdr:row>
      <xdr:rowOff>77470</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179800" y="1482217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6790</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751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34713</xdr:rowOff>
    </xdr:from>
    <xdr:to>
      <xdr:col>81</xdr:col>
      <xdr:colOff>95250</xdr:colOff>
      <xdr:row>86</xdr:row>
      <xdr:rowOff>136313</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77470</xdr:rowOff>
    </xdr:from>
    <xdr:to>
      <xdr:col>77</xdr:col>
      <xdr:colOff>44450</xdr:colOff>
      <xdr:row>86</xdr:row>
      <xdr:rowOff>117687</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5290800" y="1482217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34713</xdr:rowOff>
    </xdr:from>
    <xdr:to>
      <xdr:col>77</xdr:col>
      <xdr:colOff>95250</xdr:colOff>
      <xdr:row>86</xdr:row>
      <xdr:rowOff>136313</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121090</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8657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117687</xdr:rowOff>
    </xdr:from>
    <xdr:to>
      <xdr:col>72</xdr:col>
      <xdr:colOff>203200</xdr:colOff>
      <xdr:row>87</xdr:row>
      <xdr:rowOff>10584</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4401800" y="14862387"/>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34713</xdr:rowOff>
    </xdr:from>
    <xdr:to>
      <xdr:col>73</xdr:col>
      <xdr:colOff>44450</xdr:colOff>
      <xdr:row>86</xdr:row>
      <xdr:rowOff>136313</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146490</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548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10584</xdr:rowOff>
    </xdr:from>
    <xdr:to>
      <xdr:col>68</xdr:col>
      <xdr:colOff>152400</xdr:colOff>
      <xdr:row>87</xdr:row>
      <xdr:rowOff>26670</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3512800" y="14926734"/>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141816</xdr:rowOff>
    </xdr:from>
    <xdr:to>
      <xdr:col>68</xdr:col>
      <xdr:colOff>203200</xdr:colOff>
      <xdr:row>86</xdr:row>
      <xdr:rowOff>71966</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82143</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125730</xdr:rowOff>
    </xdr:from>
    <xdr:to>
      <xdr:col>64</xdr:col>
      <xdr:colOff>152400</xdr:colOff>
      <xdr:row>86</xdr:row>
      <xdr:rowOff>55880</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69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66057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46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26670</xdr:rowOff>
    </xdr:from>
    <xdr:to>
      <xdr:col>81</xdr:col>
      <xdr:colOff>95250</xdr:colOff>
      <xdr:row>86</xdr:row>
      <xdr:rowOff>128270</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477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43197</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461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26670</xdr:rowOff>
    </xdr:from>
    <xdr:to>
      <xdr:col>77</xdr:col>
      <xdr:colOff>95250</xdr:colOff>
      <xdr:row>86</xdr:row>
      <xdr:rowOff>128270</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477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138447</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4540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66887</xdr:rowOff>
    </xdr:from>
    <xdr:to>
      <xdr:col>73</xdr:col>
      <xdr:colOff>44450</xdr:colOff>
      <xdr:row>86</xdr:row>
      <xdr:rowOff>168487</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481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153264</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4897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131234</xdr:rowOff>
    </xdr:from>
    <xdr:to>
      <xdr:col>68</xdr:col>
      <xdr:colOff>203200</xdr:colOff>
      <xdr:row>87</xdr:row>
      <xdr:rowOff>61384</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48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46161</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4962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147320</xdr:rowOff>
    </xdr:from>
    <xdr:to>
      <xdr:col>64</xdr:col>
      <xdr:colOff>152400</xdr:colOff>
      <xdr:row>87</xdr:row>
      <xdr:rowOff>77470</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489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62247</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497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mn-ea"/>
              <a:ea typeface="+mn-ea"/>
            </a:rPr>
            <a:t>　平成１８年度来、３次にわたり定員適正化計画を策定し、事業の見直し、適正な人員配置、民間委託や指定管理者制度等の推進により、適正な職員数になるよう努めているが、人口の減少が進んでおり、人口千人当たりの職員数は増加している。</a:t>
          </a: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4959</xdr:rowOff>
    </xdr:from>
    <xdr:to>
      <xdr:col>81</xdr:col>
      <xdr:colOff>44450</xdr:colOff>
      <xdr:row>66</xdr:row>
      <xdr:rowOff>168728</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10120509"/>
          <a:ext cx="0" cy="13639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140805</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45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168728</xdr:rowOff>
    </xdr:from>
    <xdr:to>
      <xdr:col>81</xdr:col>
      <xdr:colOff>133350</xdr:colOff>
      <xdr:row>66</xdr:row>
      <xdr:rowOff>168728</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48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91336</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863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4959</xdr:rowOff>
    </xdr:from>
    <xdr:to>
      <xdr:col>81</xdr:col>
      <xdr:colOff>133350</xdr:colOff>
      <xdr:row>59</xdr:row>
      <xdr:rowOff>4959</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0120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302</xdr:rowOff>
    </xdr:from>
    <xdr:to>
      <xdr:col>81</xdr:col>
      <xdr:colOff>44450</xdr:colOff>
      <xdr:row>64</xdr:row>
      <xdr:rowOff>22134</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179800" y="10973102"/>
          <a:ext cx="838200" cy="21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83716</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5421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67189</xdr:rowOff>
    </xdr:from>
    <xdr:to>
      <xdr:col>81</xdr:col>
      <xdr:colOff>95250</xdr:colOff>
      <xdr:row>62</xdr:row>
      <xdr:rowOff>168789</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697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160262</xdr:rowOff>
    </xdr:from>
    <xdr:to>
      <xdr:col>77</xdr:col>
      <xdr:colOff>44450</xdr:colOff>
      <xdr:row>64</xdr:row>
      <xdr:rowOff>302</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5290800" y="10961612"/>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52251</xdr:rowOff>
    </xdr:from>
    <xdr:to>
      <xdr:col>77</xdr:col>
      <xdr:colOff>95250</xdr:colOff>
      <xdr:row>62</xdr:row>
      <xdr:rowOff>153851</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164028</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4510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138430</xdr:rowOff>
    </xdr:from>
    <xdr:to>
      <xdr:col>72</xdr:col>
      <xdr:colOff>203200</xdr:colOff>
      <xdr:row>63</xdr:row>
      <xdr:rowOff>160262</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4401800" y="10939780"/>
          <a:ext cx="889000" cy="21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35016</xdr:rowOff>
    </xdr:from>
    <xdr:to>
      <xdr:col>73</xdr:col>
      <xdr:colOff>44450</xdr:colOff>
      <xdr:row>62</xdr:row>
      <xdr:rowOff>136616</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66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146793</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433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138430</xdr:rowOff>
    </xdr:from>
    <xdr:to>
      <xdr:col>68</xdr:col>
      <xdr:colOff>152400</xdr:colOff>
      <xdr:row>63</xdr:row>
      <xdr:rowOff>143026</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flipV="1">
          <a:off x="13512800" y="10939780"/>
          <a:ext cx="889000" cy="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158206</xdr:rowOff>
    </xdr:from>
    <xdr:to>
      <xdr:col>68</xdr:col>
      <xdr:colOff>203200</xdr:colOff>
      <xdr:row>62</xdr:row>
      <xdr:rowOff>88356</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6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98533</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385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154759</xdr:rowOff>
    </xdr:from>
    <xdr:to>
      <xdr:col>64</xdr:col>
      <xdr:colOff>152400</xdr:colOff>
      <xdr:row>62</xdr:row>
      <xdr:rowOff>84909</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95086</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38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142784</xdr:rowOff>
    </xdr:from>
    <xdr:to>
      <xdr:col>81</xdr:col>
      <xdr:colOff>95250</xdr:colOff>
      <xdr:row>64</xdr:row>
      <xdr:rowOff>72934</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944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114861</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0916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120952</xdr:rowOff>
    </xdr:from>
    <xdr:to>
      <xdr:col>77</xdr:col>
      <xdr:colOff>95250</xdr:colOff>
      <xdr:row>64</xdr:row>
      <xdr:rowOff>51102</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922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35879</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110086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109462</xdr:rowOff>
    </xdr:from>
    <xdr:to>
      <xdr:col>73</xdr:col>
      <xdr:colOff>44450</xdr:colOff>
      <xdr:row>64</xdr:row>
      <xdr:rowOff>39612</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91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24389</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1099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87630</xdr:rowOff>
    </xdr:from>
    <xdr:to>
      <xdr:col>68</xdr:col>
      <xdr:colOff>203200</xdr:colOff>
      <xdr:row>64</xdr:row>
      <xdr:rowOff>17780</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88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2557</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1097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92226</xdr:rowOff>
    </xdr:from>
    <xdr:to>
      <xdr:col>64</xdr:col>
      <xdr:colOff>152400</xdr:colOff>
      <xdr:row>64</xdr:row>
      <xdr:rowOff>22376</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89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7153</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10979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mn-ea"/>
              <a:ea typeface="+mn-ea"/>
            </a:rPr>
            <a:t>　単年度比率で、</a:t>
          </a:r>
          <a:r>
            <a:rPr kumimoji="1" lang="ja-JP" altLang="ja-JP" sz="1000">
              <a:solidFill>
                <a:schemeClr val="dk1"/>
              </a:solidFill>
              <a:effectLst/>
              <a:latin typeface="+mn-lt"/>
              <a:ea typeface="+mn-ea"/>
              <a:cs typeface="+mn-cs"/>
            </a:rPr>
            <a:t>元利償還金の減及び特定財源の増を準元利償還金の増が上回ったため</a:t>
          </a:r>
          <a:r>
            <a:rPr kumimoji="1" lang="ja-JP" altLang="en-US" sz="1000">
              <a:latin typeface="+mn-ea"/>
              <a:ea typeface="+mn-ea"/>
            </a:rPr>
            <a:t>分子が増加し、</a:t>
          </a:r>
          <a:r>
            <a:rPr kumimoji="1" lang="ja-JP" altLang="ja-JP" sz="1000">
              <a:solidFill>
                <a:schemeClr val="dk1"/>
              </a:solidFill>
              <a:effectLst/>
              <a:latin typeface="+mn-lt"/>
              <a:ea typeface="+mn-ea"/>
              <a:cs typeface="+mn-cs"/>
            </a:rPr>
            <a:t>標準財政規模の</a:t>
          </a:r>
          <a:r>
            <a:rPr kumimoji="1" lang="ja-JP" altLang="en-US" sz="1000">
              <a:solidFill>
                <a:schemeClr val="dk1"/>
              </a:solidFill>
              <a:effectLst/>
              <a:latin typeface="+mn-lt"/>
              <a:ea typeface="+mn-ea"/>
              <a:cs typeface="+mn-cs"/>
            </a:rPr>
            <a:t>縮減に伴って</a:t>
          </a:r>
          <a:r>
            <a:rPr kumimoji="1" lang="ja-JP" altLang="en-US" sz="1000">
              <a:latin typeface="+mn-ea"/>
              <a:ea typeface="+mn-ea"/>
            </a:rPr>
            <a:t>分母が減少したため、比率が増加した。</a:t>
          </a:r>
        </a:p>
        <a:p>
          <a:r>
            <a:rPr kumimoji="1" lang="ja-JP" altLang="en-US" sz="1000">
              <a:latin typeface="+mn-ea"/>
              <a:ea typeface="+mn-ea"/>
            </a:rPr>
            <a:t>　病院医療機器分の償還や平成</a:t>
          </a:r>
          <a:r>
            <a:rPr kumimoji="1" lang="en-US" altLang="ja-JP" sz="1000">
              <a:latin typeface="+mn-ea"/>
              <a:ea typeface="+mn-ea"/>
            </a:rPr>
            <a:t>27</a:t>
          </a:r>
          <a:r>
            <a:rPr kumimoji="1" lang="ja-JP" altLang="en-US" sz="1000">
              <a:latin typeface="+mn-ea"/>
              <a:ea typeface="+mn-ea"/>
            </a:rPr>
            <a:t>年度に借入を行った新不燃物処分場の元金償還がまだ始まっていないこと、今後も新病院建設や新可燃物処分場の建設費等の多額の借入が発生すること、また合併算定替終了に伴う普通交付税の減少が見込まれていることから、今後の比率は増加見込みであり、事業の精査（統廃合等）を行って行く中で公債費の増加に注意を払っていく必要がある。</a:t>
          </a: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a:extLst>
            <a:ext uri="{FF2B5EF4-FFF2-40B4-BE49-F238E27FC236}">
              <a16:creationId xmlns:a16="http://schemas.microsoft.com/office/drawing/2014/main" id="{00000000-0008-0000-0300-00007A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60748</xdr:rowOff>
    </xdr:from>
    <xdr:to>
      <xdr:col>81</xdr:col>
      <xdr:colOff>44450</xdr:colOff>
      <xdr:row>44</xdr:row>
      <xdr:rowOff>114829</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7018000" y="6232948"/>
          <a:ext cx="0" cy="14256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86906</xdr:rowOff>
    </xdr:from>
    <xdr:ext cx="762000" cy="259045"/>
    <xdr:sp macro="" textlink="">
      <xdr:nvSpPr>
        <xdr:cNvPr id="380" name="公債費負担の状況最小値テキスト">
          <a:extLst>
            <a:ext uri="{FF2B5EF4-FFF2-40B4-BE49-F238E27FC236}">
              <a16:creationId xmlns:a16="http://schemas.microsoft.com/office/drawing/2014/main" id="{00000000-0008-0000-0300-00007C010000}"/>
            </a:ext>
          </a:extLst>
        </xdr:cNvPr>
        <xdr:cNvSpPr txBox="1"/>
      </xdr:nvSpPr>
      <xdr:spPr>
        <a:xfrm>
          <a:off x="17106900" y="7630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114829</xdr:rowOff>
    </xdr:from>
    <xdr:to>
      <xdr:col>81</xdr:col>
      <xdr:colOff>133350</xdr:colOff>
      <xdr:row>44</xdr:row>
      <xdr:rowOff>114829</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929100" y="7658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147125</xdr:rowOff>
    </xdr:from>
    <xdr:ext cx="762000" cy="259045"/>
    <xdr:sp macro="" textlink="">
      <xdr:nvSpPr>
        <xdr:cNvPr id="382" name="公債費負担の状況最大値テキスト">
          <a:extLst>
            <a:ext uri="{FF2B5EF4-FFF2-40B4-BE49-F238E27FC236}">
              <a16:creationId xmlns:a16="http://schemas.microsoft.com/office/drawing/2014/main" id="{00000000-0008-0000-0300-00007E010000}"/>
            </a:ext>
          </a:extLst>
        </xdr:cNvPr>
        <xdr:cNvSpPr txBox="1"/>
      </xdr:nvSpPr>
      <xdr:spPr>
        <a:xfrm>
          <a:off x="17106900" y="597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60748</xdr:rowOff>
    </xdr:from>
    <xdr:to>
      <xdr:col>81</xdr:col>
      <xdr:colOff>133350</xdr:colOff>
      <xdr:row>36</xdr:row>
      <xdr:rowOff>60748</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929100" y="6232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104458</xdr:rowOff>
    </xdr:from>
    <xdr:to>
      <xdr:col>81</xdr:col>
      <xdr:colOff>44450</xdr:colOff>
      <xdr:row>37</xdr:row>
      <xdr:rowOff>110490</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179800" y="6448108"/>
          <a:ext cx="8382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171255</xdr:rowOff>
    </xdr:from>
    <xdr:ext cx="762000" cy="259045"/>
    <xdr:sp macro="" textlink="">
      <xdr:nvSpPr>
        <xdr:cNvPr id="385" name="公債費負担の状況平均値テキスト">
          <a:extLst>
            <a:ext uri="{FF2B5EF4-FFF2-40B4-BE49-F238E27FC236}">
              <a16:creationId xmlns:a16="http://schemas.microsoft.com/office/drawing/2014/main" id="{00000000-0008-0000-0300-000081010000}"/>
            </a:ext>
          </a:extLst>
        </xdr:cNvPr>
        <xdr:cNvSpPr txBox="1"/>
      </xdr:nvSpPr>
      <xdr:spPr>
        <a:xfrm>
          <a:off x="17106900" y="6172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154728</xdr:rowOff>
    </xdr:from>
    <xdr:to>
      <xdr:col>81</xdr:col>
      <xdr:colOff>95250</xdr:colOff>
      <xdr:row>37</xdr:row>
      <xdr:rowOff>84878</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69672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104458</xdr:rowOff>
    </xdr:from>
    <xdr:to>
      <xdr:col>77</xdr:col>
      <xdr:colOff>44450</xdr:colOff>
      <xdr:row>37</xdr:row>
      <xdr:rowOff>116522</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5290800" y="6448108"/>
          <a:ext cx="889000" cy="1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158750</xdr:rowOff>
    </xdr:from>
    <xdr:to>
      <xdr:col>77</xdr:col>
      <xdr:colOff>95250</xdr:colOff>
      <xdr:row>37</xdr:row>
      <xdr:rowOff>88900</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6129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99077</xdr:rowOff>
    </xdr:from>
    <xdr:ext cx="7366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5798800" y="6099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116522</xdr:rowOff>
    </xdr:from>
    <xdr:to>
      <xdr:col>72</xdr:col>
      <xdr:colOff>203200</xdr:colOff>
      <xdr:row>37</xdr:row>
      <xdr:rowOff>140653</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4401800" y="6460172"/>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37</xdr:row>
      <xdr:rowOff>1376</xdr:rowOff>
    </xdr:from>
    <xdr:to>
      <xdr:col>73</xdr:col>
      <xdr:colOff>44450</xdr:colOff>
      <xdr:row>37</xdr:row>
      <xdr:rowOff>102976</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5240000" y="634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113153</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909800" y="6113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140653</xdr:rowOff>
    </xdr:from>
    <xdr:to>
      <xdr:col>68</xdr:col>
      <xdr:colOff>152400</xdr:colOff>
      <xdr:row>37</xdr:row>
      <xdr:rowOff>158750</xdr:rowOff>
    </xdr:to>
    <xdr:cxnSp macro="">
      <xdr:nvCxnSpPr>
        <xdr:cNvPr id="393" name="直線コネクタ 392">
          <a:extLst>
            <a:ext uri="{FF2B5EF4-FFF2-40B4-BE49-F238E27FC236}">
              <a16:creationId xmlns:a16="http://schemas.microsoft.com/office/drawing/2014/main" id="{00000000-0008-0000-0300-000089010000}"/>
            </a:ext>
          </a:extLst>
        </xdr:cNvPr>
        <xdr:cNvCxnSpPr/>
      </xdr:nvCxnSpPr>
      <xdr:spPr>
        <a:xfrm flipV="1">
          <a:off x="13512800" y="6484303"/>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37</xdr:row>
      <xdr:rowOff>9419</xdr:rowOff>
    </xdr:from>
    <xdr:to>
      <xdr:col>68</xdr:col>
      <xdr:colOff>203200</xdr:colOff>
      <xdr:row>37</xdr:row>
      <xdr:rowOff>111019</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4351000" y="635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121196</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020800" y="6121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27517</xdr:rowOff>
    </xdr:from>
    <xdr:to>
      <xdr:col>64</xdr:col>
      <xdr:colOff>152400</xdr:colOff>
      <xdr:row>37</xdr:row>
      <xdr:rowOff>129117</xdr:rowOff>
    </xdr:to>
    <xdr:sp macro="" textlink="">
      <xdr:nvSpPr>
        <xdr:cNvPr id="396" name="フローチャート: 判断 395">
          <a:extLst>
            <a:ext uri="{FF2B5EF4-FFF2-40B4-BE49-F238E27FC236}">
              <a16:creationId xmlns:a16="http://schemas.microsoft.com/office/drawing/2014/main" id="{00000000-0008-0000-0300-00008C010000}"/>
            </a:ext>
          </a:extLst>
        </xdr:cNvPr>
        <xdr:cNvSpPr/>
      </xdr:nvSpPr>
      <xdr:spPr>
        <a:xfrm>
          <a:off x="13462000" y="6371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139294</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131800" y="614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59690</xdr:rowOff>
    </xdr:from>
    <xdr:to>
      <xdr:col>81</xdr:col>
      <xdr:colOff>95250</xdr:colOff>
      <xdr:row>37</xdr:row>
      <xdr:rowOff>161290</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6967200" y="640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31767</xdr:rowOff>
    </xdr:from>
    <xdr:ext cx="762000" cy="259045"/>
    <xdr:sp macro="" textlink="">
      <xdr:nvSpPr>
        <xdr:cNvPr id="404" name="公債費負担の状況該当値テキスト">
          <a:extLst>
            <a:ext uri="{FF2B5EF4-FFF2-40B4-BE49-F238E27FC236}">
              <a16:creationId xmlns:a16="http://schemas.microsoft.com/office/drawing/2014/main" id="{00000000-0008-0000-0300-000094010000}"/>
            </a:ext>
          </a:extLst>
        </xdr:cNvPr>
        <xdr:cNvSpPr txBox="1"/>
      </xdr:nvSpPr>
      <xdr:spPr>
        <a:xfrm>
          <a:off x="17106900" y="637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53658</xdr:rowOff>
    </xdr:from>
    <xdr:to>
      <xdr:col>77</xdr:col>
      <xdr:colOff>95250</xdr:colOff>
      <xdr:row>37</xdr:row>
      <xdr:rowOff>155258</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6129000" y="6397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140034</xdr:rowOff>
    </xdr:from>
    <xdr:ext cx="7366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5798800" y="64836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65722</xdr:rowOff>
    </xdr:from>
    <xdr:to>
      <xdr:col>73</xdr:col>
      <xdr:colOff>44450</xdr:colOff>
      <xdr:row>37</xdr:row>
      <xdr:rowOff>167322</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5240000" y="640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152099</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4909800" y="6495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89853</xdr:rowOff>
    </xdr:from>
    <xdr:to>
      <xdr:col>68</xdr:col>
      <xdr:colOff>203200</xdr:colOff>
      <xdr:row>38</xdr:row>
      <xdr:rowOff>20003</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4351000" y="6433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4780</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4020800" y="6519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107950</xdr:rowOff>
    </xdr:from>
    <xdr:to>
      <xdr:col>64</xdr:col>
      <xdr:colOff>152400</xdr:colOff>
      <xdr:row>38</xdr:row>
      <xdr:rowOff>38100</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34620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22877</xdr:rowOff>
    </xdr:from>
    <xdr:ext cx="7620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3131800" y="653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mn-ea"/>
              <a:ea typeface="+mn-ea"/>
            </a:rPr>
            <a:t>　単年度比率で</a:t>
          </a:r>
          <a:r>
            <a:rPr kumimoji="1" lang="ja-JP" altLang="ja-JP" sz="1100">
              <a:solidFill>
                <a:schemeClr val="dk1"/>
              </a:solidFill>
              <a:effectLst/>
              <a:latin typeface="+mn-lt"/>
              <a:ea typeface="+mn-ea"/>
              <a:cs typeface="+mn-cs"/>
            </a:rPr>
            <a:t>充当可能基金の減</a:t>
          </a:r>
          <a:r>
            <a:rPr kumimoji="1" lang="ja-JP" altLang="en-US" sz="1100">
              <a:solidFill>
                <a:schemeClr val="dk1"/>
              </a:solidFill>
              <a:effectLst/>
              <a:latin typeface="+mn-lt"/>
              <a:ea typeface="+mn-ea"/>
              <a:cs typeface="+mn-cs"/>
            </a:rPr>
            <a:t>などにより</a:t>
          </a:r>
          <a:r>
            <a:rPr kumimoji="1" lang="ja-JP" altLang="en-US" sz="1100">
              <a:latin typeface="+mn-ea"/>
              <a:ea typeface="+mn-ea"/>
            </a:rPr>
            <a:t>分子が増加し、普通交付税額の減に伴って標準財政規模が縮小したため</a:t>
          </a:r>
          <a:r>
            <a:rPr kumimoji="1" lang="ja-JP" altLang="ja-JP" sz="1100">
              <a:solidFill>
                <a:schemeClr val="dk1"/>
              </a:solidFill>
              <a:effectLst/>
              <a:latin typeface="+mn-lt"/>
              <a:ea typeface="+mn-ea"/>
              <a:cs typeface="+mn-cs"/>
            </a:rPr>
            <a:t>分母が減少</a:t>
          </a:r>
          <a:r>
            <a:rPr kumimoji="1" lang="ja-JP" altLang="en-US" sz="1100">
              <a:latin typeface="+mn-ea"/>
              <a:ea typeface="+mn-ea"/>
            </a:rPr>
            <a:t>した結果、比率が増加した。</a:t>
          </a:r>
        </a:p>
        <a:p>
          <a:r>
            <a:rPr kumimoji="1" lang="ja-JP" altLang="en-US" sz="1100">
              <a:latin typeface="+mn-ea"/>
              <a:ea typeface="+mn-ea"/>
            </a:rPr>
            <a:t>　</a:t>
          </a:r>
          <a:r>
            <a:rPr kumimoji="1" lang="en-US" altLang="ja-JP" sz="1100">
              <a:latin typeface="+mn-ea"/>
              <a:ea typeface="+mn-ea"/>
            </a:rPr>
            <a:t>H34</a:t>
          </a:r>
          <a:r>
            <a:rPr kumimoji="1" lang="ja-JP" altLang="en-US" sz="1100">
              <a:latin typeface="+mn-ea"/>
              <a:ea typeface="+mn-ea"/>
            </a:rPr>
            <a:t>年度からは、</a:t>
          </a:r>
          <a:r>
            <a:rPr kumimoji="1" lang="en-US" altLang="ja-JP" sz="1100">
              <a:latin typeface="+mn-ea"/>
              <a:ea typeface="+mn-ea"/>
            </a:rPr>
            <a:t>H28</a:t>
          </a:r>
          <a:r>
            <a:rPr kumimoji="1" lang="ja-JP" altLang="en-US" sz="1100">
              <a:latin typeface="+mn-ea"/>
              <a:ea typeface="+mn-ea"/>
            </a:rPr>
            <a:t>年度から実施している新病院建設事業に係る起債の元金償還が始まる上、今後は新可燃物処分場建設事業などの大型事業の実施に伴い地方債残高の増加や、合併算定替終了に伴う普通交付税の減少が見込まれていることから、今後将来負担比率の推移について注視していく必要がある。</a:t>
          </a:r>
        </a:p>
      </xdr:txBody>
    </xdr:sp>
    <xdr:clientData/>
  </xdr:twoCellAnchor>
  <xdr:oneCellAnchor>
    <xdr:from>
      <xdr:col>61</xdr:col>
      <xdr:colOff>6350</xdr:colOff>
      <xdr:row>10</xdr:row>
      <xdr:rowOff>63500</xdr:rowOff>
    </xdr:from>
    <xdr:ext cx="298543" cy="225703"/>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a:extLst>
            <a:ext uri="{FF2B5EF4-FFF2-40B4-BE49-F238E27FC236}">
              <a16:creationId xmlns:a16="http://schemas.microsoft.com/office/drawing/2014/main" id="{00000000-0008-0000-0300-0000B6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21</xdr:row>
      <xdr:rowOff>96241</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flipV="1">
          <a:off x="17018000" y="2451100"/>
          <a:ext cx="0" cy="12455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68318</xdr:rowOff>
    </xdr:from>
    <xdr:ext cx="762000" cy="259045"/>
    <xdr:sp macro="" textlink="">
      <xdr:nvSpPr>
        <xdr:cNvPr id="440" name="将来負担の状況最小値テキスト">
          <a:extLst>
            <a:ext uri="{FF2B5EF4-FFF2-40B4-BE49-F238E27FC236}">
              <a16:creationId xmlns:a16="http://schemas.microsoft.com/office/drawing/2014/main" id="{00000000-0008-0000-0300-0000B8010000}"/>
            </a:ext>
          </a:extLst>
        </xdr:cNvPr>
        <xdr:cNvSpPr txBox="1"/>
      </xdr:nvSpPr>
      <xdr:spPr>
        <a:xfrm>
          <a:off x="17106900" y="3668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96241</xdr:rowOff>
    </xdr:from>
    <xdr:to>
      <xdr:col>81</xdr:col>
      <xdr:colOff>133350</xdr:colOff>
      <xdr:row>21</xdr:row>
      <xdr:rowOff>96241</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929100" y="3696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2" name="将来負担の状況最大値テキスト">
          <a:extLst>
            <a:ext uri="{FF2B5EF4-FFF2-40B4-BE49-F238E27FC236}">
              <a16:creationId xmlns:a16="http://schemas.microsoft.com/office/drawing/2014/main" id="{00000000-0008-0000-0300-0000BA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96761</xdr:rowOff>
    </xdr:from>
    <xdr:to>
      <xdr:col>81</xdr:col>
      <xdr:colOff>44450</xdr:colOff>
      <xdr:row>15</xdr:row>
      <xdr:rowOff>106172</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179800" y="2668511"/>
          <a:ext cx="838200" cy="9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144899</xdr:rowOff>
    </xdr:from>
    <xdr:ext cx="762000" cy="259045"/>
    <xdr:sp macro="" textlink="">
      <xdr:nvSpPr>
        <xdr:cNvPr id="445" name="将来負担の状況平均値テキスト">
          <a:extLst>
            <a:ext uri="{FF2B5EF4-FFF2-40B4-BE49-F238E27FC236}">
              <a16:creationId xmlns:a16="http://schemas.microsoft.com/office/drawing/2014/main" id="{00000000-0008-0000-0300-0000BD010000}"/>
            </a:ext>
          </a:extLst>
        </xdr:cNvPr>
        <xdr:cNvSpPr txBox="1"/>
      </xdr:nvSpPr>
      <xdr:spPr>
        <a:xfrm>
          <a:off x="17106900" y="2373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128372</xdr:rowOff>
    </xdr:from>
    <xdr:to>
      <xdr:col>81</xdr:col>
      <xdr:colOff>95250</xdr:colOff>
      <xdr:row>15</xdr:row>
      <xdr:rowOff>58522</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967200" y="252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96761</xdr:rowOff>
    </xdr:from>
    <xdr:to>
      <xdr:col>77</xdr:col>
      <xdr:colOff>44450</xdr:colOff>
      <xdr:row>15</xdr:row>
      <xdr:rowOff>99416</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flipV="1">
          <a:off x="15290800" y="2668511"/>
          <a:ext cx="889000" cy="2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131750</xdr:rowOff>
    </xdr:from>
    <xdr:to>
      <xdr:col>77</xdr:col>
      <xdr:colOff>95250</xdr:colOff>
      <xdr:row>15</xdr:row>
      <xdr:rowOff>61900</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6129000" y="253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72077</xdr:rowOff>
    </xdr:from>
    <xdr:ext cx="7366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5798800" y="2300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85661</xdr:rowOff>
    </xdr:from>
    <xdr:to>
      <xdr:col>72</xdr:col>
      <xdr:colOff>203200</xdr:colOff>
      <xdr:row>15</xdr:row>
      <xdr:rowOff>99416</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a:off x="14401800" y="2657411"/>
          <a:ext cx="889000" cy="13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141161</xdr:rowOff>
    </xdr:from>
    <xdr:to>
      <xdr:col>73</xdr:col>
      <xdr:colOff>44450</xdr:colOff>
      <xdr:row>15</xdr:row>
      <xdr:rowOff>71311</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5240000" y="254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81488</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909800" y="2310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85661</xdr:rowOff>
    </xdr:from>
    <xdr:to>
      <xdr:col>68</xdr:col>
      <xdr:colOff>152400</xdr:colOff>
      <xdr:row>15</xdr:row>
      <xdr:rowOff>100622</xdr:rowOff>
    </xdr:to>
    <xdr:cxnSp macro="">
      <xdr:nvCxnSpPr>
        <xdr:cNvPr id="453" name="直線コネクタ 452">
          <a:extLst>
            <a:ext uri="{FF2B5EF4-FFF2-40B4-BE49-F238E27FC236}">
              <a16:creationId xmlns:a16="http://schemas.microsoft.com/office/drawing/2014/main" id="{00000000-0008-0000-0300-0000C5010000}"/>
            </a:ext>
          </a:extLst>
        </xdr:cNvPr>
        <xdr:cNvCxnSpPr/>
      </xdr:nvCxnSpPr>
      <xdr:spPr>
        <a:xfrm flipV="1">
          <a:off x="13512800" y="2657411"/>
          <a:ext cx="889000" cy="14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146710</xdr:rowOff>
    </xdr:from>
    <xdr:to>
      <xdr:col>68</xdr:col>
      <xdr:colOff>203200</xdr:colOff>
      <xdr:row>15</xdr:row>
      <xdr:rowOff>76860</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4351000" y="254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87037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020800" y="2315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157569</xdr:rowOff>
    </xdr:from>
    <xdr:to>
      <xdr:col>64</xdr:col>
      <xdr:colOff>152400</xdr:colOff>
      <xdr:row>15</xdr:row>
      <xdr:rowOff>87719</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3462000" y="2557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97896</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131800" y="2326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55372</xdr:rowOff>
    </xdr:from>
    <xdr:to>
      <xdr:col>81</xdr:col>
      <xdr:colOff>95250</xdr:colOff>
      <xdr:row>15</xdr:row>
      <xdr:rowOff>156972</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6967200" y="2627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27449</xdr:rowOff>
    </xdr:from>
    <xdr:ext cx="762000" cy="259045"/>
    <xdr:sp macro="" textlink="">
      <xdr:nvSpPr>
        <xdr:cNvPr id="464" name="将来負担の状況該当値テキスト">
          <a:extLst>
            <a:ext uri="{FF2B5EF4-FFF2-40B4-BE49-F238E27FC236}">
              <a16:creationId xmlns:a16="http://schemas.microsoft.com/office/drawing/2014/main" id="{00000000-0008-0000-0300-0000D0010000}"/>
            </a:ext>
          </a:extLst>
        </xdr:cNvPr>
        <xdr:cNvSpPr txBox="1"/>
      </xdr:nvSpPr>
      <xdr:spPr>
        <a:xfrm>
          <a:off x="17106900" y="2599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45961</xdr:rowOff>
    </xdr:from>
    <xdr:to>
      <xdr:col>77</xdr:col>
      <xdr:colOff>95250</xdr:colOff>
      <xdr:row>15</xdr:row>
      <xdr:rowOff>147561</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6129000" y="261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132338</xdr:rowOff>
    </xdr:from>
    <xdr:ext cx="7366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5798800" y="27040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48616</xdr:rowOff>
    </xdr:from>
    <xdr:to>
      <xdr:col>73</xdr:col>
      <xdr:colOff>44450</xdr:colOff>
      <xdr:row>15</xdr:row>
      <xdr:rowOff>150216</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5240000" y="2620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134993</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4909800" y="2706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34861</xdr:rowOff>
    </xdr:from>
    <xdr:to>
      <xdr:col>68</xdr:col>
      <xdr:colOff>203200</xdr:colOff>
      <xdr:row>15</xdr:row>
      <xdr:rowOff>136461</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4351000" y="2606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121238</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4020800" y="2692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49822</xdr:rowOff>
    </xdr:from>
    <xdr:to>
      <xdr:col>64</xdr:col>
      <xdr:colOff>152400</xdr:colOff>
      <xdr:row>15</xdr:row>
      <xdr:rowOff>151422</xdr:rowOff>
    </xdr:to>
    <xdr:sp macro="" textlink="">
      <xdr:nvSpPr>
        <xdr:cNvPr id="471" name="楕円 470">
          <a:extLst>
            <a:ext uri="{FF2B5EF4-FFF2-40B4-BE49-F238E27FC236}">
              <a16:creationId xmlns:a16="http://schemas.microsoft.com/office/drawing/2014/main" id="{00000000-0008-0000-0300-0000D7010000}"/>
            </a:ext>
          </a:extLst>
        </xdr:cNvPr>
        <xdr:cNvSpPr/>
      </xdr:nvSpPr>
      <xdr:spPr>
        <a:xfrm>
          <a:off x="13462000" y="262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136199</xdr:rowOff>
    </xdr:from>
    <xdr:ext cx="762000" cy="259045"/>
    <xdr:sp macro="" textlink="">
      <xdr:nvSpPr>
        <xdr:cNvPr id="472" name="テキスト ボックス 471">
          <a:extLst>
            <a:ext uri="{FF2B5EF4-FFF2-40B4-BE49-F238E27FC236}">
              <a16:creationId xmlns:a16="http://schemas.microsoft.com/office/drawing/2014/main" id="{00000000-0008-0000-0300-0000D8010000}"/>
            </a:ext>
          </a:extLst>
        </xdr:cNvPr>
        <xdr:cNvSpPr txBox="1"/>
      </xdr:nvSpPr>
      <xdr:spPr>
        <a:xfrm>
          <a:off x="13131800" y="270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島根県大田市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35,549
35,162
435.71
24,665,604
24,288,029
282,203
13,456,925
30,885,268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13.6
94.0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定員適正化計画に基づき職員数の適正化に努めているが、合併算定替えの縮減や人口減少に伴って普通交付税が減少しており、経常収支比率の分母となる経常一般財源が大きく減少した結果、比率が上昇してい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76708</xdr:rowOff>
    </xdr:from>
    <xdr:to>
      <xdr:col>24</xdr:col>
      <xdr:colOff>25400</xdr:colOff>
      <xdr:row>39</xdr:row>
      <xdr:rowOff>147574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06008"/>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119651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806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39</xdr:row>
      <xdr:rowOff>147574</xdr:rowOff>
    </xdr:from>
    <xdr:to>
      <xdr:col>24</xdr:col>
      <xdr:colOff>114300</xdr:colOff>
      <xdr:row>39</xdr:row>
      <xdr:rowOff>147574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834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163085</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649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76708</xdr:rowOff>
    </xdr:from>
    <xdr:to>
      <xdr:col>24</xdr:col>
      <xdr:colOff>114300</xdr:colOff>
      <xdr:row>34</xdr:row>
      <xdr:rowOff>76708</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06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101854</xdr:rowOff>
    </xdr:from>
    <xdr:to>
      <xdr:col>24</xdr:col>
      <xdr:colOff>25400</xdr:colOff>
      <xdr:row>37</xdr:row>
      <xdr:rowOff>143002</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445504"/>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170451</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71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153924</xdr:rowOff>
    </xdr:from>
    <xdr:to>
      <xdr:col>24</xdr:col>
      <xdr:colOff>76200</xdr:colOff>
      <xdr:row>37</xdr:row>
      <xdr:rowOff>84074</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69850</xdr:rowOff>
    </xdr:from>
    <xdr:to>
      <xdr:col>19</xdr:col>
      <xdr:colOff>187325</xdr:colOff>
      <xdr:row>37</xdr:row>
      <xdr:rowOff>101854</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41350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149352</xdr:rowOff>
    </xdr:from>
    <xdr:to>
      <xdr:col>20</xdr:col>
      <xdr:colOff>38100</xdr:colOff>
      <xdr:row>37</xdr:row>
      <xdr:rowOff>79502</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89679</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90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69850</xdr:rowOff>
    </xdr:from>
    <xdr:to>
      <xdr:col>15</xdr:col>
      <xdr:colOff>98425</xdr:colOff>
      <xdr:row>38</xdr:row>
      <xdr:rowOff>17272</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413500"/>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131064</xdr:rowOff>
    </xdr:from>
    <xdr:to>
      <xdr:col>15</xdr:col>
      <xdr:colOff>149225</xdr:colOff>
      <xdr:row>37</xdr:row>
      <xdr:rowOff>61214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71391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161290</xdr:rowOff>
    </xdr:from>
    <xdr:to>
      <xdr:col>11</xdr:col>
      <xdr:colOff>9525</xdr:colOff>
      <xdr:row>38</xdr:row>
      <xdr:rowOff>17272</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50494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135636</xdr:rowOff>
    </xdr:from>
    <xdr:to>
      <xdr:col>11</xdr:col>
      <xdr:colOff>60325</xdr:colOff>
      <xdr:row>37</xdr:row>
      <xdr:rowOff>65786</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75963</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66819</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92202</xdr:rowOff>
    </xdr:from>
    <xdr:to>
      <xdr:col>24</xdr:col>
      <xdr:colOff>76200</xdr:colOff>
      <xdr:row>38</xdr:row>
      <xdr:rowOff>22352</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43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64279</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51054</xdr:rowOff>
    </xdr:from>
    <xdr:to>
      <xdr:col>20</xdr:col>
      <xdr:colOff>38100</xdr:colOff>
      <xdr:row>37</xdr:row>
      <xdr:rowOff>152654</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39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137431</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481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19050</xdr:rowOff>
    </xdr:from>
    <xdr:to>
      <xdr:col>15</xdr:col>
      <xdr:colOff>149225</xdr:colOff>
      <xdr:row>37</xdr:row>
      <xdr:rowOff>120650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105427</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137922</xdr:rowOff>
    </xdr:from>
    <xdr:to>
      <xdr:col>11</xdr:col>
      <xdr:colOff>60325</xdr:colOff>
      <xdr:row>38</xdr:row>
      <xdr:rowOff>68072</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48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52849</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56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110490</xdr:rowOff>
    </xdr:from>
    <xdr:to>
      <xdr:col>6</xdr:col>
      <xdr:colOff>171450</xdr:colOff>
      <xdr:row>38</xdr:row>
      <xdr:rowOff>40640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25417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合併算定替えの縮減や人口減少に伴って普通交付税が減少しており、経常収支比率の分母となる経常一般財源が大きく減少した結果、比率が上昇している。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67129</xdr:rowOff>
    </xdr:from>
    <xdr:to>
      <xdr:col>82</xdr:col>
      <xdr:colOff>107950</xdr:colOff>
      <xdr:row>21</xdr:row>
      <xdr:rowOff>113393</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124529"/>
          <a:ext cx="0" cy="158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85470</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685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113393</xdr:rowOff>
    </xdr:from>
    <xdr:to>
      <xdr:col>82</xdr:col>
      <xdr:colOff>196850</xdr:colOff>
      <xdr:row>21</xdr:row>
      <xdr:rowOff>113393</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713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153506</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1868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67129</xdr:rowOff>
    </xdr:from>
    <xdr:to>
      <xdr:col>82</xdr:col>
      <xdr:colOff>196850</xdr:colOff>
      <xdr:row>12</xdr:row>
      <xdr:rowOff>67129</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124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88900</xdr:rowOff>
    </xdr:from>
    <xdr:to>
      <xdr:col>82</xdr:col>
      <xdr:colOff>107950</xdr:colOff>
      <xdr:row>16</xdr:row>
      <xdr:rowOff>143329</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2832100"/>
          <a:ext cx="8382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151691</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8948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8164</xdr:rowOff>
    </xdr:from>
    <xdr:to>
      <xdr:col>82</xdr:col>
      <xdr:colOff>158750</xdr:colOff>
      <xdr:row>17</xdr:row>
      <xdr:rowOff>109764</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12700</xdr:rowOff>
    </xdr:from>
    <xdr:to>
      <xdr:col>78</xdr:col>
      <xdr:colOff>69850</xdr:colOff>
      <xdr:row>16</xdr:row>
      <xdr:rowOff>88900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4782800" y="27559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136071</xdr:rowOff>
    </xdr:from>
    <xdr:to>
      <xdr:col>78</xdr:col>
      <xdr:colOff>120650</xdr:colOff>
      <xdr:row>17</xdr:row>
      <xdr:rowOff>66221</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50998</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9656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12700</xdr:rowOff>
    </xdr:from>
    <xdr:to>
      <xdr:col>73</xdr:col>
      <xdr:colOff>180975</xdr:colOff>
      <xdr:row>16</xdr:row>
      <xdr:rowOff>12700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2755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70757</xdr:rowOff>
    </xdr:from>
    <xdr:to>
      <xdr:col>74</xdr:col>
      <xdr:colOff>31750</xdr:colOff>
      <xdr:row>17</xdr:row>
      <xdr:rowOff>907</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157134</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90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129721</xdr:rowOff>
    </xdr:from>
    <xdr:to>
      <xdr:col>69</xdr:col>
      <xdr:colOff>92075</xdr:colOff>
      <xdr:row>16</xdr:row>
      <xdr:rowOff>12700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2701471"/>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103414</xdr:rowOff>
    </xdr:from>
    <xdr:to>
      <xdr:col>69</xdr:col>
      <xdr:colOff>142875</xdr:colOff>
      <xdr:row>17</xdr:row>
      <xdr:rowOff>33564</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18341</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932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48986</xdr:rowOff>
    </xdr:from>
    <xdr:to>
      <xdr:col>65</xdr:col>
      <xdr:colOff>53975</xdr:colOff>
      <xdr:row>16</xdr:row>
      <xdr:rowOff>150586</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135363</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878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92529</xdr:rowOff>
    </xdr:from>
    <xdr:to>
      <xdr:col>82</xdr:col>
      <xdr:colOff>158750</xdr:colOff>
      <xdr:row>17</xdr:row>
      <xdr:rowOff>22679</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835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109056</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680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38100</xdr:rowOff>
    </xdr:from>
    <xdr:to>
      <xdr:col>78</xdr:col>
      <xdr:colOff>120650</xdr:colOff>
      <xdr:row>16</xdr:row>
      <xdr:rowOff>139700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149877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550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133350</xdr:rowOff>
    </xdr:from>
    <xdr:to>
      <xdr:col>74</xdr:col>
      <xdr:colOff>31750</xdr:colOff>
      <xdr:row>16</xdr:row>
      <xdr:rowOff>63500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73677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133350</xdr:rowOff>
    </xdr:from>
    <xdr:to>
      <xdr:col>69</xdr:col>
      <xdr:colOff>142875</xdr:colOff>
      <xdr:row>16</xdr:row>
      <xdr:rowOff>63500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73677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78921</xdr:rowOff>
    </xdr:from>
    <xdr:to>
      <xdr:col>65</xdr:col>
      <xdr:colOff>53975</xdr:colOff>
      <xdr:row>16</xdr:row>
      <xdr:rowOff>9071</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650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19248</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419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扶助費に充当した一般財源は</a:t>
          </a:r>
          <a:r>
            <a:rPr kumimoji="1" lang="ja-JP" altLang="en-US" sz="1100">
              <a:solidFill>
                <a:schemeClr val="dk1"/>
              </a:solidFill>
              <a:effectLst/>
              <a:latin typeface="+mn-lt"/>
              <a:ea typeface="+mn-ea"/>
              <a:cs typeface="+mn-cs"/>
            </a:rPr>
            <a:t>大きく</a:t>
          </a:r>
          <a:r>
            <a:rPr kumimoji="1" lang="ja-JP" altLang="ja-JP" sz="1100">
              <a:solidFill>
                <a:schemeClr val="dk1"/>
              </a:solidFill>
              <a:effectLst/>
              <a:latin typeface="+mn-lt"/>
              <a:ea typeface="+mn-ea"/>
              <a:cs typeface="+mn-cs"/>
            </a:rPr>
            <a:t>減少しているものの、合併算定替えの縮減や人口減少に伴って普通交付税が減少しており、経常収支比率の分母となる経常一般財源が大きく減少した結果、比率</a:t>
          </a:r>
          <a:r>
            <a:rPr kumimoji="1" lang="ja-JP" altLang="en-US" sz="1100">
              <a:solidFill>
                <a:schemeClr val="dk1"/>
              </a:solidFill>
              <a:effectLst/>
              <a:latin typeface="+mn-lt"/>
              <a:ea typeface="+mn-ea"/>
              <a:cs typeface="+mn-cs"/>
            </a:rPr>
            <a:t>については横ばい状態となっている</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3" name="扶助費グラフ枠">
          <a:extLst>
            <a:ext uri="{FF2B5EF4-FFF2-40B4-BE49-F238E27FC236}">
              <a16:creationId xmlns:a16="http://schemas.microsoft.com/office/drawing/2014/main" id="{00000000-0008-0000-0400-0000B7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156935</xdr:rowOff>
    </xdr:from>
    <xdr:to>
      <xdr:col>24</xdr:col>
      <xdr:colOff>25400</xdr:colOff>
      <xdr:row>62</xdr:row>
      <xdr:rowOff>94343</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flipV="1">
          <a:off x="4826000" y="9243785"/>
          <a:ext cx="0" cy="1480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66420</xdr:rowOff>
    </xdr:from>
    <xdr:ext cx="762000" cy="259045"/>
    <xdr:sp macro="" textlink="">
      <xdr:nvSpPr>
        <xdr:cNvPr id="185" name="扶助費最小値テキスト">
          <a:extLst>
            <a:ext uri="{FF2B5EF4-FFF2-40B4-BE49-F238E27FC236}">
              <a16:creationId xmlns:a16="http://schemas.microsoft.com/office/drawing/2014/main" id="{00000000-0008-0000-0400-0000B9000000}"/>
            </a:ext>
          </a:extLst>
        </xdr:cNvPr>
        <xdr:cNvSpPr txBox="1"/>
      </xdr:nvSpPr>
      <xdr:spPr>
        <a:xfrm>
          <a:off x="4914900" y="10696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94343</xdr:rowOff>
    </xdr:from>
    <xdr:to>
      <xdr:col>24</xdr:col>
      <xdr:colOff>114300</xdr:colOff>
      <xdr:row>62</xdr:row>
      <xdr:rowOff>94343</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4737100" y="10724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71862</xdr:rowOff>
    </xdr:from>
    <xdr:ext cx="762000" cy="259045"/>
    <xdr:sp macro="" textlink="">
      <xdr:nvSpPr>
        <xdr:cNvPr id="187" name="扶助費最大値テキスト">
          <a:extLst>
            <a:ext uri="{FF2B5EF4-FFF2-40B4-BE49-F238E27FC236}">
              <a16:creationId xmlns:a16="http://schemas.microsoft.com/office/drawing/2014/main" id="{00000000-0008-0000-0400-0000BB000000}"/>
            </a:ext>
          </a:extLst>
        </xdr:cNvPr>
        <xdr:cNvSpPr txBox="1"/>
      </xdr:nvSpPr>
      <xdr:spPr>
        <a:xfrm>
          <a:off x="4914900" y="8987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156935</xdr:rowOff>
    </xdr:from>
    <xdr:to>
      <xdr:col>24</xdr:col>
      <xdr:colOff>114300</xdr:colOff>
      <xdr:row>53</xdr:row>
      <xdr:rowOff>156935</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4737100" y="9243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86178</xdr:rowOff>
    </xdr:from>
    <xdr:to>
      <xdr:col>24</xdr:col>
      <xdr:colOff>25400</xdr:colOff>
      <xdr:row>59</xdr:row>
      <xdr:rowOff>107950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3987800" y="10201728"/>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5642</xdr:rowOff>
    </xdr:from>
    <xdr:ext cx="762000" cy="259045"/>
    <xdr:sp macro="" textlink="">
      <xdr:nvSpPr>
        <xdr:cNvPr id="190" name="扶助費平均値テキスト">
          <a:extLst>
            <a:ext uri="{FF2B5EF4-FFF2-40B4-BE49-F238E27FC236}">
              <a16:creationId xmlns:a16="http://schemas.microsoft.com/office/drawing/2014/main" id="{00000000-0008-0000-0400-0000BE000000}"/>
            </a:ext>
          </a:extLst>
        </xdr:cNvPr>
        <xdr:cNvSpPr txBox="1"/>
      </xdr:nvSpPr>
      <xdr:spPr>
        <a:xfrm>
          <a:off x="4914900" y="97782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160565</xdr:rowOff>
    </xdr:from>
    <xdr:to>
      <xdr:col>24</xdr:col>
      <xdr:colOff>76200</xdr:colOff>
      <xdr:row>58</xdr:row>
      <xdr:rowOff>90715</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4775200" y="993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97065</xdr:rowOff>
    </xdr:from>
    <xdr:to>
      <xdr:col>19</xdr:col>
      <xdr:colOff>187325</xdr:colOff>
      <xdr:row>59</xdr:row>
      <xdr:rowOff>107950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3098800" y="10212615"/>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127907</xdr:rowOff>
    </xdr:from>
    <xdr:to>
      <xdr:col>20</xdr:col>
      <xdr:colOff>38100</xdr:colOff>
      <xdr:row>58</xdr:row>
      <xdr:rowOff>58057</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9370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68234</xdr:rowOff>
    </xdr:from>
    <xdr:ext cx="7366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3606800" y="9669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135165</xdr:rowOff>
    </xdr:from>
    <xdr:to>
      <xdr:col>15</xdr:col>
      <xdr:colOff>98425</xdr:colOff>
      <xdr:row>59</xdr:row>
      <xdr:rowOff>97065</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2209800" y="9907815"/>
          <a:ext cx="8890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95250</xdr:rowOff>
    </xdr:from>
    <xdr:to>
      <xdr:col>15</xdr:col>
      <xdr:colOff>149225</xdr:colOff>
      <xdr:row>58</xdr:row>
      <xdr:rowOff>25400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3048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35577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27178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80735</xdr:rowOff>
    </xdr:from>
    <xdr:to>
      <xdr:col>11</xdr:col>
      <xdr:colOff>9525</xdr:colOff>
      <xdr:row>57</xdr:row>
      <xdr:rowOff>135165</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a:off x="1320800" y="9853385"/>
          <a:ext cx="889000" cy="54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73478</xdr:rowOff>
    </xdr:from>
    <xdr:to>
      <xdr:col>11</xdr:col>
      <xdr:colOff>60325</xdr:colOff>
      <xdr:row>58</xdr:row>
      <xdr:rowOff>3628</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2159000" y="984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13805</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1828800" y="961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51707</xdr:rowOff>
    </xdr:from>
    <xdr:to>
      <xdr:col>6</xdr:col>
      <xdr:colOff>171450</xdr:colOff>
      <xdr:row>57</xdr:row>
      <xdr:rowOff>153307</xdr:rowOff>
    </xdr:to>
    <xdr:sp macro="" textlink="">
      <xdr:nvSpPr>
        <xdr:cNvPr id="201" name="フローチャート: 判断 200">
          <a:extLst>
            <a:ext uri="{FF2B5EF4-FFF2-40B4-BE49-F238E27FC236}">
              <a16:creationId xmlns:a16="http://schemas.microsoft.com/office/drawing/2014/main" id="{00000000-0008-0000-0400-0000C9000000}"/>
            </a:ext>
          </a:extLst>
        </xdr:cNvPr>
        <xdr:cNvSpPr/>
      </xdr:nvSpPr>
      <xdr:spPr>
        <a:xfrm>
          <a:off x="1270000" y="9824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138084</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939800" y="9910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35378</xdr:rowOff>
    </xdr:from>
    <xdr:to>
      <xdr:col>24</xdr:col>
      <xdr:colOff>76200</xdr:colOff>
      <xdr:row>59</xdr:row>
      <xdr:rowOff>136978</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4775200" y="1015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7455</xdr:rowOff>
    </xdr:from>
    <xdr:ext cx="762000" cy="259045"/>
    <xdr:sp macro="" textlink="">
      <xdr:nvSpPr>
        <xdr:cNvPr id="209" name="扶助費該当値テキスト">
          <a:extLst>
            <a:ext uri="{FF2B5EF4-FFF2-40B4-BE49-F238E27FC236}">
              <a16:creationId xmlns:a16="http://schemas.microsoft.com/office/drawing/2014/main" id="{00000000-0008-0000-0400-0000D1000000}"/>
            </a:ext>
          </a:extLst>
        </xdr:cNvPr>
        <xdr:cNvSpPr txBox="1"/>
      </xdr:nvSpPr>
      <xdr:spPr>
        <a:xfrm>
          <a:off x="4914900" y="10123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57150</xdr:rowOff>
    </xdr:from>
    <xdr:to>
      <xdr:col>20</xdr:col>
      <xdr:colOff>38100</xdr:colOff>
      <xdr:row>59</xdr:row>
      <xdr:rowOff>158750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39370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143527</xdr:rowOff>
    </xdr:from>
    <xdr:ext cx="7366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3606800" y="1025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46265</xdr:rowOff>
    </xdr:from>
    <xdr:to>
      <xdr:col>15</xdr:col>
      <xdr:colOff>149225</xdr:colOff>
      <xdr:row>59</xdr:row>
      <xdr:rowOff>147865</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3048000" y="10161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132642</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2717800" y="10248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84365</xdr:rowOff>
    </xdr:from>
    <xdr:to>
      <xdr:col>11</xdr:col>
      <xdr:colOff>60325</xdr:colOff>
      <xdr:row>58</xdr:row>
      <xdr:rowOff>14515</xdr:rowOff>
    </xdr:to>
    <xdr:sp macro="" textlink="">
      <xdr:nvSpPr>
        <xdr:cNvPr id="214" name="楕円 213">
          <a:extLst>
            <a:ext uri="{FF2B5EF4-FFF2-40B4-BE49-F238E27FC236}">
              <a16:creationId xmlns:a16="http://schemas.microsoft.com/office/drawing/2014/main" id="{00000000-0008-0000-0400-0000D6000000}"/>
            </a:ext>
          </a:extLst>
        </xdr:cNvPr>
        <xdr:cNvSpPr/>
      </xdr:nvSpPr>
      <xdr:spPr>
        <a:xfrm>
          <a:off x="2159000" y="985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170742</xdr:rowOff>
    </xdr:from>
    <xdr:ext cx="762000" cy="259045"/>
    <xdr:sp macro="" textlink="">
      <xdr:nvSpPr>
        <xdr:cNvPr id="215" name="テキスト ボックス 214">
          <a:extLst>
            <a:ext uri="{FF2B5EF4-FFF2-40B4-BE49-F238E27FC236}">
              <a16:creationId xmlns:a16="http://schemas.microsoft.com/office/drawing/2014/main" id="{00000000-0008-0000-0400-0000D7000000}"/>
            </a:ext>
          </a:extLst>
        </xdr:cNvPr>
        <xdr:cNvSpPr txBox="1"/>
      </xdr:nvSpPr>
      <xdr:spPr>
        <a:xfrm>
          <a:off x="1828800" y="994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29935</xdr:rowOff>
    </xdr:from>
    <xdr:to>
      <xdr:col>6</xdr:col>
      <xdr:colOff>171450</xdr:colOff>
      <xdr:row>57</xdr:row>
      <xdr:rowOff>131535</xdr:rowOff>
    </xdr:to>
    <xdr:sp macro="" textlink="">
      <xdr:nvSpPr>
        <xdr:cNvPr id="216" name="楕円 215">
          <a:extLst>
            <a:ext uri="{FF2B5EF4-FFF2-40B4-BE49-F238E27FC236}">
              <a16:creationId xmlns:a16="http://schemas.microsoft.com/office/drawing/2014/main" id="{00000000-0008-0000-0400-0000D8000000}"/>
            </a:ext>
          </a:extLst>
        </xdr:cNvPr>
        <xdr:cNvSpPr/>
      </xdr:nvSpPr>
      <xdr:spPr>
        <a:xfrm>
          <a:off x="1270000" y="9802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141712</xdr:rowOff>
    </xdr:from>
    <xdr:ext cx="762000" cy="259045"/>
    <xdr:sp macro="" textlink="">
      <xdr:nvSpPr>
        <xdr:cNvPr id="217" name="テキスト ボックス 216">
          <a:extLst>
            <a:ext uri="{FF2B5EF4-FFF2-40B4-BE49-F238E27FC236}">
              <a16:creationId xmlns:a16="http://schemas.microsoft.com/office/drawing/2014/main" id="{00000000-0008-0000-0400-0000D9000000}"/>
            </a:ext>
          </a:extLst>
        </xdr:cNvPr>
        <xdr:cNvSpPr txBox="1"/>
      </xdr:nvSpPr>
      <xdr:spPr>
        <a:xfrm>
          <a:off x="939800" y="9571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下水道事業特別会計繰出金に係る経常一般財源が</a:t>
          </a:r>
          <a:r>
            <a:rPr kumimoji="1" lang="ja-JP" altLang="ja-JP" sz="1100">
              <a:solidFill>
                <a:schemeClr val="dk1"/>
              </a:solidFill>
              <a:effectLst/>
              <a:latin typeface="+mn-lt"/>
              <a:ea typeface="+mn-ea"/>
              <a:cs typeface="+mn-cs"/>
            </a:rPr>
            <a:t>大きく増加した上、合併算定替えの縮減や人口減少に伴って普通交付税が減少しており、経常収支比率の分母となる経常一般財源が大きく減少した結果、比率が上昇している。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9" name="テキスト ボックス 238">
          <a:extLst>
            <a:ext uri="{FF2B5EF4-FFF2-40B4-BE49-F238E27FC236}">
              <a16:creationId xmlns:a16="http://schemas.microsoft.com/office/drawing/2014/main" id="{00000000-0008-0000-0400-0000EF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1" name="テキスト ボックス 240">
          <a:extLst>
            <a:ext uri="{FF2B5EF4-FFF2-40B4-BE49-F238E27FC236}">
              <a16:creationId xmlns:a16="http://schemas.microsoft.com/office/drawing/2014/main" id="{00000000-0008-0000-0400-0000F1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3" name="テキスト ボックス 242">
          <a:extLst>
            <a:ext uri="{FF2B5EF4-FFF2-40B4-BE49-F238E27FC236}">
              <a16:creationId xmlns:a16="http://schemas.microsoft.com/office/drawing/2014/main" id="{00000000-0008-0000-0400-0000F3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5" name="テキスト ボックス 244">
          <a:extLst>
            <a:ext uri="{FF2B5EF4-FFF2-40B4-BE49-F238E27FC236}">
              <a16:creationId xmlns:a16="http://schemas.microsoft.com/office/drawing/2014/main" id="{00000000-0008-0000-0400-0000F5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6" name="その他グラフ枠">
          <a:extLst>
            <a:ext uri="{FF2B5EF4-FFF2-40B4-BE49-F238E27FC236}">
              <a16:creationId xmlns:a16="http://schemas.microsoft.com/office/drawing/2014/main" id="{00000000-0008-0000-0400-0000F6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95976</xdr:rowOff>
    </xdr:from>
    <xdr:to>
      <xdr:col>82</xdr:col>
      <xdr:colOff>107950</xdr:colOff>
      <xdr:row>60</xdr:row>
      <xdr:rowOff>169454</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flipV="1">
          <a:off x="16510000" y="9182826"/>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141531</xdr:rowOff>
    </xdr:from>
    <xdr:ext cx="762000" cy="259045"/>
    <xdr:sp macro="" textlink="">
      <xdr:nvSpPr>
        <xdr:cNvPr id="248" name="その他最小値テキスト">
          <a:extLst>
            <a:ext uri="{FF2B5EF4-FFF2-40B4-BE49-F238E27FC236}">
              <a16:creationId xmlns:a16="http://schemas.microsoft.com/office/drawing/2014/main" id="{00000000-0008-0000-0400-0000F8000000}"/>
            </a:ext>
          </a:extLst>
        </xdr:cNvPr>
        <xdr:cNvSpPr txBox="1"/>
      </xdr:nvSpPr>
      <xdr:spPr>
        <a:xfrm>
          <a:off x="16598900" y="10428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169454</xdr:rowOff>
    </xdr:from>
    <xdr:to>
      <xdr:col>82</xdr:col>
      <xdr:colOff>196850</xdr:colOff>
      <xdr:row>60</xdr:row>
      <xdr:rowOff>169454</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6421100" y="10456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10903</xdr:rowOff>
    </xdr:from>
    <xdr:ext cx="762000" cy="259045"/>
    <xdr:sp macro="" textlink="">
      <xdr:nvSpPr>
        <xdr:cNvPr id="250" name="その他最大値テキスト">
          <a:extLst>
            <a:ext uri="{FF2B5EF4-FFF2-40B4-BE49-F238E27FC236}">
              <a16:creationId xmlns:a16="http://schemas.microsoft.com/office/drawing/2014/main" id="{00000000-0008-0000-0400-0000FA000000}"/>
            </a:ext>
          </a:extLst>
        </xdr:cNvPr>
        <xdr:cNvSpPr txBox="1"/>
      </xdr:nvSpPr>
      <xdr:spPr>
        <a:xfrm>
          <a:off x="16598900" y="8926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95976</xdr:rowOff>
    </xdr:from>
    <xdr:to>
      <xdr:col>82</xdr:col>
      <xdr:colOff>196850</xdr:colOff>
      <xdr:row>53</xdr:row>
      <xdr:rowOff>95976</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6421100" y="9182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25763</xdr:rowOff>
    </xdr:from>
    <xdr:to>
      <xdr:col>82</xdr:col>
      <xdr:colOff>107950</xdr:colOff>
      <xdr:row>56</xdr:row>
      <xdr:rowOff>149860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5671800" y="9626963"/>
          <a:ext cx="838200" cy="12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76399</xdr:rowOff>
    </xdr:from>
    <xdr:ext cx="762000" cy="259045"/>
    <xdr:sp macro="" textlink="">
      <xdr:nvSpPr>
        <xdr:cNvPr id="253" name="その他平均値テキスト">
          <a:extLst>
            <a:ext uri="{FF2B5EF4-FFF2-40B4-BE49-F238E27FC236}">
              <a16:creationId xmlns:a16="http://schemas.microsoft.com/office/drawing/2014/main" id="{00000000-0008-0000-0400-0000FD000000}"/>
            </a:ext>
          </a:extLst>
        </xdr:cNvPr>
        <xdr:cNvSpPr txBox="1"/>
      </xdr:nvSpPr>
      <xdr:spPr>
        <a:xfrm>
          <a:off x="16598900" y="9506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59872</xdr:rowOff>
    </xdr:from>
    <xdr:to>
      <xdr:col>82</xdr:col>
      <xdr:colOff>158750</xdr:colOff>
      <xdr:row>56</xdr:row>
      <xdr:rowOff>161472</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6459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164556</xdr:rowOff>
    </xdr:from>
    <xdr:to>
      <xdr:col>78</xdr:col>
      <xdr:colOff>69850</xdr:colOff>
      <xdr:row>56</xdr:row>
      <xdr:rowOff>25763</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4782800" y="959430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46809</xdr:rowOff>
    </xdr:from>
    <xdr:to>
      <xdr:col>78</xdr:col>
      <xdr:colOff>120650</xdr:colOff>
      <xdr:row>56</xdr:row>
      <xdr:rowOff>148409</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56210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133186</xdr:rowOff>
    </xdr:from>
    <xdr:ext cx="7366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5290800" y="97343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158024</xdr:rowOff>
    </xdr:from>
    <xdr:to>
      <xdr:col>73</xdr:col>
      <xdr:colOff>180975</xdr:colOff>
      <xdr:row>55</xdr:row>
      <xdr:rowOff>164556</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3893800" y="9587774"/>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7620</xdr:rowOff>
    </xdr:from>
    <xdr:to>
      <xdr:col>74</xdr:col>
      <xdr:colOff>31750</xdr:colOff>
      <xdr:row>56</xdr:row>
      <xdr:rowOff>109220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4732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93997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4401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151493</xdr:rowOff>
    </xdr:from>
    <xdr:to>
      <xdr:col>69</xdr:col>
      <xdr:colOff>92075</xdr:colOff>
      <xdr:row>55</xdr:row>
      <xdr:rowOff>158024</xdr:rowOff>
    </xdr:to>
    <xdr:cxnSp macro="">
      <xdr:nvCxnSpPr>
        <xdr:cNvPr id="261" name="直線コネクタ 260">
          <a:extLst>
            <a:ext uri="{FF2B5EF4-FFF2-40B4-BE49-F238E27FC236}">
              <a16:creationId xmlns:a16="http://schemas.microsoft.com/office/drawing/2014/main" id="{00000000-0008-0000-0400-000005010000}"/>
            </a:ext>
          </a:extLst>
        </xdr:cNvPr>
        <xdr:cNvCxnSpPr/>
      </xdr:nvCxnSpPr>
      <xdr:spPr>
        <a:xfrm>
          <a:off x="13004800" y="9581243"/>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7620</xdr:rowOff>
    </xdr:from>
    <xdr:to>
      <xdr:col>69</xdr:col>
      <xdr:colOff>142875</xdr:colOff>
      <xdr:row>56</xdr:row>
      <xdr:rowOff>109220</xdr:rowOff>
    </xdr:to>
    <xdr:sp macro="" textlink="">
      <xdr:nvSpPr>
        <xdr:cNvPr id="262" name="フローチャート: 判断 261">
          <a:extLst>
            <a:ext uri="{FF2B5EF4-FFF2-40B4-BE49-F238E27FC236}">
              <a16:creationId xmlns:a16="http://schemas.microsoft.com/office/drawing/2014/main" id="{00000000-0008-0000-0400-000006010000}"/>
            </a:ext>
          </a:extLst>
        </xdr:cNvPr>
        <xdr:cNvSpPr/>
      </xdr:nvSpPr>
      <xdr:spPr>
        <a:xfrm>
          <a:off x="13843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93997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3512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166007</xdr:rowOff>
    </xdr:from>
    <xdr:to>
      <xdr:col>65</xdr:col>
      <xdr:colOff>53975</xdr:colOff>
      <xdr:row>56</xdr:row>
      <xdr:rowOff>96157</xdr:rowOff>
    </xdr:to>
    <xdr:sp macro="" textlink="">
      <xdr:nvSpPr>
        <xdr:cNvPr id="264" name="フローチャート: 判断 263">
          <a:extLst>
            <a:ext uri="{FF2B5EF4-FFF2-40B4-BE49-F238E27FC236}">
              <a16:creationId xmlns:a16="http://schemas.microsoft.com/office/drawing/2014/main" id="{00000000-0008-0000-0400-000008010000}"/>
            </a:ext>
          </a:extLst>
        </xdr:cNvPr>
        <xdr:cNvSpPr/>
      </xdr:nvSpPr>
      <xdr:spPr>
        <a:xfrm>
          <a:off x="12954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80934</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26238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99060</xdr:rowOff>
    </xdr:from>
    <xdr:to>
      <xdr:col>82</xdr:col>
      <xdr:colOff>158750</xdr:colOff>
      <xdr:row>57</xdr:row>
      <xdr:rowOff>29210</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64592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71137</xdr:rowOff>
    </xdr:from>
    <xdr:ext cx="762000" cy="259045"/>
    <xdr:sp macro="" textlink="">
      <xdr:nvSpPr>
        <xdr:cNvPr id="272" name="その他該当値テキスト">
          <a:extLst>
            <a:ext uri="{FF2B5EF4-FFF2-40B4-BE49-F238E27FC236}">
              <a16:creationId xmlns:a16="http://schemas.microsoft.com/office/drawing/2014/main" id="{00000000-0008-0000-0400-000010010000}"/>
            </a:ext>
          </a:extLst>
        </xdr:cNvPr>
        <xdr:cNvSpPr txBox="1"/>
      </xdr:nvSpPr>
      <xdr:spPr>
        <a:xfrm>
          <a:off x="16598900" y="967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146413</xdr:rowOff>
    </xdr:from>
    <xdr:to>
      <xdr:col>78</xdr:col>
      <xdr:colOff>120650</xdr:colOff>
      <xdr:row>56</xdr:row>
      <xdr:rowOff>76563</xdr:rowOff>
    </xdr:to>
    <xdr:sp macro="" textlink="">
      <xdr:nvSpPr>
        <xdr:cNvPr id="273" name="楕円 272">
          <a:extLst>
            <a:ext uri="{FF2B5EF4-FFF2-40B4-BE49-F238E27FC236}">
              <a16:creationId xmlns:a16="http://schemas.microsoft.com/office/drawing/2014/main" id="{00000000-0008-0000-0400-000011010000}"/>
            </a:ext>
          </a:extLst>
        </xdr:cNvPr>
        <xdr:cNvSpPr/>
      </xdr:nvSpPr>
      <xdr:spPr>
        <a:xfrm>
          <a:off x="15621000" y="957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86740</xdr:rowOff>
    </xdr:from>
    <xdr:ext cx="7366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5290800" y="93450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113756</xdr:rowOff>
    </xdr:from>
    <xdr:to>
      <xdr:col>74</xdr:col>
      <xdr:colOff>31750</xdr:colOff>
      <xdr:row>56</xdr:row>
      <xdr:rowOff>43906</xdr:rowOff>
    </xdr:to>
    <xdr:sp macro="" textlink="">
      <xdr:nvSpPr>
        <xdr:cNvPr id="275" name="楕円 274">
          <a:extLst>
            <a:ext uri="{FF2B5EF4-FFF2-40B4-BE49-F238E27FC236}">
              <a16:creationId xmlns:a16="http://schemas.microsoft.com/office/drawing/2014/main" id="{00000000-0008-0000-0400-000013010000}"/>
            </a:ext>
          </a:extLst>
        </xdr:cNvPr>
        <xdr:cNvSpPr/>
      </xdr:nvSpPr>
      <xdr:spPr>
        <a:xfrm>
          <a:off x="14732000" y="9543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54083</xdr:rowOff>
    </xdr:from>
    <xdr:ext cx="762000" cy="259045"/>
    <xdr:sp macro="" textlink="">
      <xdr:nvSpPr>
        <xdr:cNvPr id="276" name="テキスト ボックス 275">
          <a:extLst>
            <a:ext uri="{FF2B5EF4-FFF2-40B4-BE49-F238E27FC236}">
              <a16:creationId xmlns:a16="http://schemas.microsoft.com/office/drawing/2014/main" id="{00000000-0008-0000-0400-000014010000}"/>
            </a:ext>
          </a:extLst>
        </xdr:cNvPr>
        <xdr:cNvSpPr txBox="1"/>
      </xdr:nvSpPr>
      <xdr:spPr>
        <a:xfrm>
          <a:off x="14401800" y="9312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107224</xdr:rowOff>
    </xdr:from>
    <xdr:to>
      <xdr:col>69</xdr:col>
      <xdr:colOff>142875</xdr:colOff>
      <xdr:row>56</xdr:row>
      <xdr:rowOff>37374</xdr:rowOff>
    </xdr:to>
    <xdr:sp macro="" textlink="">
      <xdr:nvSpPr>
        <xdr:cNvPr id="277" name="楕円 276">
          <a:extLst>
            <a:ext uri="{FF2B5EF4-FFF2-40B4-BE49-F238E27FC236}">
              <a16:creationId xmlns:a16="http://schemas.microsoft.com/office/drawing/2014/main" id="{00000000-0008-0000-0400-000015010000}"/>
            </a:ext>
          </a:extLst>
        </xdr:cNvPr>
        <xdr:cNvSpPr/>
      </xdr:nvSpPr>
      <xdr:spPr>
        <a:xfrm>
          <a:off x="13843000" y="9536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47551</xdr:rowOff>
    </xdr:from>
    <xdr:ext cx="762000" cy="259045"/>
    <xdr:sp macro="" textlink="">
      <xdr:nvSpPr>
        <xdr:cNvPr id="278" name="テキスト ボックス 277">
          <a:extLst>
            <a:ext uri="{FF2B5EF4-FFF2-40B4-BE49-F238E27FC236}">
              <a16:creationId xmlns:a16="http://schemas.microsoft.com/office/drawing/2014/main" id="{00000000-0008-0000-0400-000016010000}"/>
            </a:ext>
          </a:extLst>
        </xdr:cNvPr>
        <xdr:cNvSpPr txBox="1"/>
      </xdr:nvSpPr>
      <xdr:spPr>
        <a:xfrm>
          <a:off x="13512800" y="9305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100693</xdr:rowOff>
    </xdr:from>
    <xdr:to>
      <xdr:col>65</xdr:col>
      <xdr:colOff>53975</xdr:colOff>
      <xdr:row>56</xdr:row>
      <xdr:rowOff>30843</xdr:rowOff>
    </xdr:to>
    <xdr:sp macro="" textlink="">
      <xdr:nvSpPr>
        <xdr:cNvPr id="279" name="楕円 278">
          <a:extLst>
            <a:ext uri="{FF2B5EF4-FFF2-40B4-BE49-F238E27FC236}">
              <a16:creationId xmlns:a16="http://schemas.microsoft.com/office/drawing/2014/main" id="{00000000-0008-0000-0400-000017010000}"/>
            </a:ext>
          </a:extLst>
        </xdr:cNvPr>
        <xdr:cNvSpPr/>
      </xdr:nvSpPr>
      <xdr:spPr>
        <a:xfrm>
          <a:off x="12954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41020</xdr:rowOff>
    </xdr:from>
    <xdr:ext cx="762000" cy="259045"/>
    <xdr:sp macro="" textlink="">
      <xdr:nvSpPr>
        <xdr:cNvPr id="280" name="テキスト ボックス 279">
          <a:extLst>
            <a:ext uri="{FF2B5EF4-FFF2-40B4-BE49-F238E27FC236}">
              <a16:creationId xmlns:a16="http://schemas.microsoft.com/office/drawing/2014/main" id="{00000000-0008-0000-0400-000018010000}"/>
            </a:ext>
          </a:extLst>
        </xdr:cNvPr>
        <xdr:cNvSpPr txBox="1"/>
      </xdr:nvSpPr>
      <xdr:spPr>
        <a:xfrm>
          <a:off x="12623800" y="929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簡易水道事業を上水道事業に統合した結果、補助費等としての支出</a:t>
          </a:r>
          <a:r>
            <a:rPr kumimoji="1" lang="ja-JP" altLang="ja-JP" sz="1100">
              <a:solidFill>
                <a:schemeClr val="dk1"/>
              </a:solidFill>
              <a:effectLst/>
              <a:latin typeface="+mn-lt"/>
              <a:ea typeface="+mn-ea"/>
              <a:cs typeface="+mn-cs"/>
            </a:rPr>
            <a:t>が大きく増加した上、合併算定替えの縮減や人口減少に伴って普通交付税が減少しており、経常収支比率の分母となる経常一般財源が大きく減少した結果、比率が上昇している。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8" name="テキスト ボックス 297">
          <a:extLst>
            <a:ext uri="{FF2B5EF4-FFF2-40B4-BE49-F238E27FC236}">
              <a16:creationId xmlns:a16="http://schemas.microsoft.com/office/drawing/2014/main" id="{00000000-0008-0000-0400-00002A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0" name="テキスト ボックス 299">
          <a:extLst>
            <a:ext uri="{FF2B5EF4-FFF2-40B4-BE49-F238E27FC236}">
              <a16:creationId xmlns:a16="http://schemas.microsoft.com/office/drawing/2014/main" id="{00000000-0008-0000-0400-00002C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2" name="テキスト ボックス 301">
          <a:extLst>
            <a:ext uri="{FF2B5EF4-FFF2-40B4-BE49-F238E27FC236}">
              <a16:creationId xmlns:a16="http://schemas.microsoft.com/office/drawing/2014/main" id="{00000000-0008-0000-0400-00002E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a:extLst>
            <a:ext uri="{FF2B5EF4-FFF2-40B4-BE49-F238E27FC236}">
              <a16:creationId xmlns:a16="http://schemas.microsoft.com/office/drawing/2014/main" id="{00000000-0008-0000-0400-000030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83566</xdr:rowOff>
    </xdr:from>
    <xdr:to>
      <xdr:col>82</xdr:col>
      <xdr:colOff>107950</xdr:colOff>
      <xdr:row>39</xdr:row>
      <xdr:rowOff>161290</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6510000" y="5741416"/>
          <a:ext cx="0" cy="1106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133367</xdr:rowOff>
    </xdr:from>
    <xdr:ext cx="762000" cy="259045"/>
    <xdr:sp macro="" textlink="">
      <xdr:nvSpPr>
        <xdr:cNvPr id="306" name="補助費等最小値テキスト">
          <a:extLst>
            <a:ext uri="{FF2B5EF4-FFF2-40B4-BE49-F238E27FC236}">
              <a16:creationId xmlns:a16="http://schemas.microsoft.com/office/drawing/2014/main" id="{00000000-0008-0000-0400-000032010000}"/>
            </a:ext>
          </a:extLst>
        </xdr:cNvPr>
        <xdr:cNvSpPr txBox="1"/>
      </xdr:nvSpPr>
      <xdr:spPr>
        <a:xfrm>
          <a:off x="16598900" y="6819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161290</xdr:rowOff>
    </xdr:from>
    <xdr:to>
      <xdr:col>82</xdr:col>
      <xdr:colOff>196850</xdr:colOff>
      <xdr:row>39</xdr:row>
      <xdr:rowOff>161290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6421100" y="6847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169943</xdr:rowOff>
    </xdr:from>
    <xdr:ext cx="762000" cy="259045"/>
    <xdr:sp macro="" textlink="">
      <xdr:nvSpPr>
        <xdr:cNvPr id="308" name="補助費等最大値テキスト">
          <a:extLst>
            <a:ext uri="{FF2B5EF4-FFF2-40B4-BE49-F238E27FC236}">
              <a16:creationId xmlns:a16="http://schemas.microsoft.com/office/drawing/2014/main" id="{00000000-0008-0000-0400-000034010000}"/>
            </a:ext>
          </a:extLst>
        </xdr:cNvPr>
        <xdr:cNvSpPr txBox="1"/>
      </xdr:nvSpPr>
      <xdr:spPr>
        <a:xfrm>
          <a:off x="16598900" y="5484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83566</xdr:rowOff>
    </xdr:from>
    <xdr:to>
      <xdr:col>82</xdr:col>
      <xdr:colOff>196850</xdr:colOff>
      <xdr:row>33</xdr:row>
      <xdr:rowOff>83566</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5741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24130</xdr:rowOff>
    </xdr:from>
    <xdr:to>
      <xdr:col>82</xdr:col>
      <xdr:colOff>107950</xdr:colOff>
      <xdr:row>35</xdr:row>
      <xdr:rowOff>74422</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5671800" y="6024880"/>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146575</xdr:rowOff>
    </xdr:from>
    <xdr:ext cx="762000" cy="259045"/>
    <xdr:sp macro="" textlink="">
      <xdr:nvSpPr>
        <xdr:cNvPr id="311" name="補助費等平均値テキスト">
          <a:extLst>
            <a:ext uri="{FF2B5EF4-FFF2-40B4-BE49-F238E27FC236}">
              <a16:creationId xmlns:a16="http://schemas.microsoft.com/office/drawing/2014/main" id="{00000000-0008-0000-0400-000037010000}"/>
            </a:ext>
          </a:extLst>
        </xdr:cNvPr>
        <xdr:cNvSpPr txBox="1"/>
      </xdr:nvSpPr>
      <xdr:spPr>
        <a:xfrm>
          <a:off x="16598900" y="61473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3048</xdr:rowOff>
    </xdr:from>
    <xdr:to>
      <xdr:col>82</xdr:col>
      <xdr:colOff>158750</xdr:colOff>
      <xdr:row>36</xdr:row>
      <xdr:rowOff>104648</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64592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1270</xdr:rowOff>
    </xdr:from>
    <xdr:to>
      <xdr:col>78</xdr:col>
      <xdr:colOff>69850</xdr:colOff>
      <xdr:row>35</xdr:row>
      <xdr:rowOff>24130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4782800" y="60020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160782</xdr:rowOff>
    </xdr:from>
    <xdr:to>
      <xdr:col>78</xdr:col>
      <xdr:colOff>120650</xdr:colOff>
      <xdr:row>36</xdr:row>
      <xdr:rowOff>90932</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5621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75709</xdr:rowOff>
    </xdr:from>
    <xdr:ext cx="7366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290800" y="62479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154432</xdr:rowOff>
    </xdr:from>
    <xdr:to>
      <xdr:col>73</xdr:col>
      <xdr:colOff>180975</xdr:colOff>
      <xdr:row>35</xdr:row>
      <xdr:rowOff>1270</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3893800" y="598373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151638</xdr:rowOff>
    </xdr:from>
    <xdr:to>
      <xdr:col>74</xdr:col>
      <xdr:colOff>31750</xdr:colOff>
      <xdr:row>36</xdr:row>
      <xdr:rowOff>81788</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4732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66565</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401800" y="623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154432</xdr:rowOff>
    </xdr:from>
    <xdr:to>
      <xdr:col>69</xdr:col>
      <xdr:colOff>92075</xdr:colOff>
      <xdr:row>34</xdr:row>
      <xdr:rowOff>168148</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flipV="1">
          <a:off x="13004800" y="598373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16764</xdr:rowOff>
    </xdr:from>
    <xdr:to>
      <xdr:col>69</xdr:col>
      <xdr:colOff>142875</xdr:colOff>
      <xdr:row>36</xdr:row>
      <xdr:rowOff>118364</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3843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103141</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512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169926</xdr:rowOff>
    </xdr:from>
    <xdr:to>
      <xdr:col>65</xdr:col>
      <xdr:colOff>53975</xdr:colOff>
      <xdr:row>36</xdr:row>
      <xdr:rowOff>100076</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29540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84853</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623800" y="625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23622</xdr:rowOff>
    </xdr:from>
    <xdr:to>
      <xdr:col>82</xdr:col>
      <xdr:colOff>158750</xdr:colOff>
      <xdr:row>35</xdr:row>
      <xdr:rowOff>125222</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6459200" y="602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40149</xdr:rowOff>
    </xdr:from>
    <xdr:ext cx="762000" cy="259045"/>
    <xdr:sp macro="" textlink="">
      <xdr:nvSpPr>
        <xdr:cNvPr id="330" name="補助費等該当値テキスト">
          <a:extLst>
            <a:ext uri="{FF2B5EF4-FFF2-40B4-BE49-F238E27FC236}">
              <a16:creationId xmlns:a16="http://schemas.microsoft.com/office/drawing/2014/main" id="{00000000-0008-0000-0400-00004A010000}"/>
            </a:ext>
          </a:extLst>
        </xdr:cNvPr>
        <xdr:cNvSpPr txBox="1"/>
      </xdr:nvSpPr>
      <xdr:spPr>
        <a:xfrm>
          <a:off x="16598900" y="586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144780</xdr:rowOff>
    </xdr:from>
    <xdr:to>
      <xdr:col>78</xdr:col>
      <xdr:colOff>120650</xdr:colOff>
      <xdr:row>35</xdr:row>
      <xdr:rowOff>74930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56210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85107</xdr:rowOff>
    </xdr:from>
    <xdr:ext cx="7366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5290800" y="5742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121920</xdr:rowOff>
    </xdr:from>
    <xdr:to>
      <xdr:col>74</xdr:col>
      <xdr:colOff>31750</xdr:colOff>
      <xdr:row>35</xdr:row>
      <xdr:rowOff>52070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47320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62247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4401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103632</xdr:rowOff>
    </xdr:from>
    <xdr:to>
      <xdr:col>69</xdr:col>
      <xdr:colOff>142875</xdr:colOff>
      <xdr:row>35</xdr:row>
      <xdr:rowOff>33782</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3843000" y="5932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43959</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3512800" y="5701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117348</xdr:rowOff>
    </xdr:from>
    <xdr:to>
      <xdr:col>65</xdr:col>
      <xdr:colOff>53975</xdr:colOff>
      <xdr:row>35</xdr:row>
      <xdr:rowOff>47498</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2954000" y="5946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57675</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2623800" y="5715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自主財源に乏しい中で</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インフラ整備等について</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地方債に依存して</a:t>
          </a:r>
          <a:r>
            <a:rPr kumimoji="1" lang="ja-JP" altLang="en-US" sz="1100">
              <a:solidFill>
                <a:schemeClr val="dk1"/>
              </a:solidFill>
              <a:effectLst/>
              <a:latin typeface="+mn-lt"/>
              <a:ea typeface="+mn-ea"/>
              <a:cs typeface="+mn-cs"/>
            </a:rPr>
            <a:t>いるため、</a:t>
          </a:r>
          <a:r>
            <a:rPr kumimoji="1" lang="ja-JP" altLang="ja-JP" sz="1100">
              <a:solidFill>
                <a:schemeClr val="dk1"/>
              </a:solidFill>
              <a:effectLst/>
              <a:latin typeface="+mn-lt"/>
              <a:ea typeface="+mn-ea"/>
              <a:cs typeface="+mn-cs"/>
            </a:rPr>
            <a:t>単年度の公債費は同規模団体と比較して大きくなっている。</a:t>
          </a:r>
          <a:r>
            <a:rPr lang="ja-JP" altLang="ja-JP" sz="1100" b="0" i="0">
              <a:solidFill>
                <a:schemeClr val="dk1"/>
              </a:solidFill>
              <a:effectLst/>
              <a:latin typeface="+mn-lt"/>
              <a:ea typeface="+mn-ea"/>
              <a:cs typeface="+mn-cs"/>
            </a:rPr>
            <a:t>今後も新可燃ごみ処理施設整備事業</a:t>
          </a:r>
          <a:r>
            <a:rPr lang="ja-JP" altLang="en-US" sz="1100" b="0" i="0">
              <a:solidFill>
                <a:schemeClr val="dk1"/>
              </a:solidFill>
              <a:effectLst/>
              <a:latin typeface="+mn-lt"/>
              <a:ea typeface="+mn-ea"/>
              <a:cs typeface="+mn-cs"/>
            </a:rPr>
            <a:t>、消防庁舎の建替え、</a:t>
          </a:r>
          <a:r>
            <a:rPr lang="ja-JP" altLang="ja-JP" sz="1100" b="0" i="0">
              <a:solidFill>
                <a:schemeClr val="dk1"/>
              </a:solidFill>
              <a:effectLst/>
              <a:latin typeface="+mn-lt"/>
              <a:ea typeface="+mn-ea"/>
              <a:cs typeface="+mn-cs"/>
            </a:rPr>
            <a:t>仁摩地区道の駅整備、</a:t>
          </a:r>
          <a:r>
            <a:rPr lang="ja-JP" altLang="en-US" sz="1100" b="0" i="0">
              <a:solidFill>
                <a:schemeClr val="dk1"/>
              </a:solidFill>
              <a:effectLst/>
              <a:latin typeface="+mn-lt"/>
              <a:ea typeface="+mn-ea"/>
              <a:cs typeface="+mn-cs"/>
            </a:rPr>
            <a:t>街路事業などの都市計画事業等</a:t>
          </a:r>
          <a:r>
            <a:rPr lang="ja-JP" altLang="ja-JP" sz="1100" b="0" i="0">
              <a:solidFill>
                <a:schemeClr val="dk1"/>
              </a:solidFill>
              <a:effectLst/>
              <a:latin typeface="+mn-lt"/>
              <a:ea typeface="+mn-ea"/>
              <a:cs typeface="+mn-cs"/>
            </a:rPr>
            <a:t>の</a:t>
          </a:r>
          <a:r>
            <a:rPr lang="ja-JP" altLang="en-US" sz="1100" b="0" i="0">
              <a:solidFill>
                <a:schemeClr val="dk1"/>
              </a:solidFill>
              <a:effectLst/>
              <a:latin typeface="+mn-lt"/>
              <a:ea typeface="+mn-ea"/>
              <a:cs typeface="+mn-cs"/>
            </a:rPr>
            <a:t>大型事業の</a:t>
          </a:r>
          <a:r>
            <a:rPr lang="ja-JP" altLang="ja-JP" sz="1100" b="0" i="0">
              <a:solidFill>
                <a:schemeClr val="dk1"/>
              </a:solidFill>
              <a:effectLst/>
              <a:latin typeface="+mn-lt"/>
              <a:ea typeface="+mn-ea"/>
              <a:cs typeface="+mn-cs"/>
            </a:rPr>
            <a:t>実施によ</a:t>
          </a:r>
          <a:r>
            <a:rPr lang="ja-JP" altLang="en-US" sz="1100" b="0" i="0">
              <a:solidFill>
                <a:schemeClr val="dk1"/>
              </a:solidFill>
              <a:effectLst/>
              <a:latin typeface="+mn-lt"/>
              <a:ea typeface="+mn-ea"/>
              <a:cs typeface="+mn-cs"/>
            </a:rPr>
            <a:t>り</a:t>
          </a:r>
          <a:r>
            <a:rPr lang="ja-JP" altLang="ja-JP" sz="1100" b="0" i="0">
              <a:solidFill>
                <a:schemeClr val="dk1"/>
              </a:solidFill>
              <a:effectLst/>
              <a:latin typeface="+mn-lt"/>
              <a:ea typeface="+mn-ea"/>
              <a:cs typeface="+mn-cs"/>
            </a:rPr>
            <a:t>多額の地方債発行が見込まれることから、償還期間の適切な設定等</a:t>
          </a:r>
          <a:r>
            <a:rPr lang="ja-JP" altLang="en-US" sz="1100" b="0" i="0">
              <a:solidFill>
                <a:schemeClr val="dk1"/>
              </a:solidFill>
              <a:effectLst/>
              <a:latin typeface="+mn-lt"/>
              <a:ea typeface="+mn-ea"/>
              <a:cs typeface="+mn-cs"/>
            </a:rPr>
            <a:t>を行い</a:t>
          </a:r>
          <a:r>
            <a:rPr lang="ja-JP" altLang="ja-JP" sz="1100" b="0" i="0">
              <a:solidFill>
                <a:schemeClr val="dk1"/>
              </a:solidFill>
              <a:effectLst/>
              <a:latin typeface="+mn-lt"/>
              <a:ea typeface="+mn-ea"/>
              <a:cs typeface="+mn-cs"/>
            </a:rPr>
            <a:t>、単年度の負担が大きくならぬように努める。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a:extLst>
            <a:ext uri="{FF2B5EF4-FFF2-40B4-BE49-F238E27FC236}">
              <a16:creationId xmlns:a16="http://schemas.microsoft.com/office/drawing/2014/main" id="{00000000-0008-0000-0400-00006C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14605</xdr:rowOff>
    </xdr:from>
    <xdr:to>
      <xdr:col>24</xdr:col>
      <xdr:colOff>25400</xdr:colOff>
      <xdr:row>80</xdr:row>
      <xdr:rowOff>56514</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4826000" y="12701905"/>
          <a:ext cx="0" cy="1070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28591</xdr:rowOff>
    </xdr:from>
    <xdr:ext cx="762000" cy="259045"/>
    <xdr:sp macro="" textlink="">
      <xdr:nvSpPr>
        <xdr:cNvPr id="366" name="公債費最小値テキスト">
          <a:extLst>
            <a:ext uri="{FF2B5EF4-FFF2-40B4-BE49-F238E27FC236}">
              <a16:creationId xmlns:a16="http://schemas.microsoft.com/office/drawing/2014/main" id="{00000000-0008-0000-0400-00006E010000}"/>
            </a:ext>
          </a:extLst>
        </xdr:cNvPr>
        <xdr:cNvSpPr txBox="1"/>
      </xdr:nvSpPr>
      <xdr:spPr>
        <a:xfrm>
          <a:off x="4914900" y="13744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56514</xdr:rowOff>
    </xdr:from>
    <xdr:to>
      <xdr:col>24</xdr:col>
      <xdr:colOff>114300</xdr:colOff>
      <xdr:row>80</xdr:row>
      <xdr:rowOff>56514</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3772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100982</xdr:rowOff>
    </xdr:from>
    <xdr:ext cx="762000" cy="259045"/>
    <xdr:sp macro="" textlink="">
      <xdr:nvSpPr>
        <xdr:cNvPr id="368" name="公債費最大値テキスト">
          <a:extLst>
            <a:ext uri="{FF2B5EF4-FFF2-40B4-BE49-F238E27FC236}">
              <a16:creationId xmlns:a16="http://schemas.microsoft.com/office/drawing/2014/main" id="{00000000-0008-0000-0400-000070010000}"/>
            </a:ext>
          </a:extLst>
        </xdr:cNvPr>
        <xdr:cNvSpPr txBox="1"/>
      </xdr:nvSpPr>
      <xdr:spPr>
        <a:xfrm>
          <a:off x="4914900" y="12445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14605</xdr:rowOff>
    </xdr:from>
    <xdr:to>
      <xdr:col>24</xdr:col>
      <xdr:colOff>114300</xdr:colOff>
      <xdr:row>74</xdr:row>
      <xdr:rowOff>14605</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2701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115570</xdr:rowOff>
    </xdr:from>
    <xdr:to>
      <xdr:col>24</xdr:col>
      <xdr:colOff>25400</xdr:colOff>
      <xdr:row>75</xdr:row>
      <xdr:rowOff>119380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3987800" y="1297432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157497</xdr:rowOff>
    </xdr:from>
    <xdr:ext cx="762000" cy="259045"/>
    <xdr:sp macro="" textlink="">
      <xdr:nvSpPr>
        <xdr:cNvPr id="371" name="公債費平均値テキスト">
          <a:extLst>
            <a:ext uri="{FF2B5EF4-FFF2-40B4-BE49-F238E27FC236}">
              <a16:creationId xmlns:a16="http://schemas.microsoft.com/office/drawing/2014/main" id="{00000000-0008-0000-0400-000073010000}"/>
            </a:ext>
          </a:extLst>
        </xdr:cNvPr>
        <xdr:cNvSpPr txBox="1"/>
      </xdr:nvSpPr>
      <xdr:spPr>
        <a:xfrm>
          <a:off x="4914900" y="126733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140970</xdr:rowOff>
    </xdr:from>
    <xdr:to>
      <xdr:col>24</xdr:col>
      <xdr:colOff>76200</xdr:colOff>
      <xdr:row>75</xdr:row>
      <xdr:rowOff>71120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47752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115570</xdr:rowOff>
    </xdr:from>
    <xdr:to>
      <xdr:col>19</xdr:col>
      <xdr:colOff>187325</xdr:colOff>
      <xdr:row>75</xdr:row>
      <xdr:rowOff>127000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3098800" y="1297432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142875</xdr:rowOff>
    </xdr:from>
    <xdr:to>
      <xdr:col>20</xdr:col>
      <xdr:colOff>38100</xdr:colOff>
      <xdr:row>75</xdr:row>
      <xdr:rowOff>73025</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937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83202</xdr:rowOff>
    </xdr:from>
    <xdr:ext cx="7366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606800" y="125990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127000</xdr:rowOff>
    </xdr:from>
    <xdr:to>
      <xdr:col>15</xdr:col>
      <xdr:colOff>98425</xdr:colOff>
      <xdr:row>75</xdr:row>
      <xdr:rowOff>159386</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flipV="1">
          <a:off x="2209800" y="12985750"/>
          <a:ext cx="8890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142875</xdr:rowOff>
    </xdr:from>
    <xdr:to>
      <xdr:col>15</xdr:col>
      <xdr:colOff>149225</xdr:colOff>
      <xdr:row>75</xdr:row>
      <xdr:rowOff>73025</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048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83202</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717800" y="12599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159386</xdr:rowOff>
    </xdr:from>
    <xdr:to>
      <xdr:col>11</xdr:col>
      <xdr:colOff>9525</xdr:colOff>
      <xdr:row>75</xdr:row>
      <xdr:rowOff>161289</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flipV="1">
          <a:off x="1320800" y="13018136"/>
          <a:ext cx="889000" cy="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146685</xdr:rowOff>
    </xdr:from>
    <xdr:to>
      <xdr:col>11</xdr:col>
      <xdr:colOff>60325</xdr:colOff>
      <xdr:row>75</xdr:row>
      <xdr:rowOff>76835</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21590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87012</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828800" y="1260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148590</xdr:rowOff>
    </xdr:from>
    <xdr:to>
      <xdr:col>6</xdr:col>
      <xdr:colOff>171450</xdr:colOff>
      <xdr:row>75</xdr:row>
      <xdr:rowOff>78740</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1270000" y="1283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88917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939800" y="12604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68580</xdr:rowOff>
    </xdr:from>
    <xdr:to>
      <xdr:col>24</xdr:col>
      <xdr:colOff>76200</xdr:colOff>
      <xdr:row>75</xdr:row>
      <xdr:rowOff>170180</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4775200" y="12927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40657</xdr:rowOff>
    </xdr:from>
    <xdr:ext cx="762000" cy="259045"/>
    <xdr:sp macro="" textlink="">
      <xdr:nvSpPr>
        <xdr:cNvPr id="390" name="公債費該当値テキスト">
          <a:extLst>
            <a:ext uri="{FF2B5EF4-FFF2-40B4-BE49-F238E27FC236}">
              <a16:creationId xmlns:a16="http://schemas.microsoft.com/office/drawing/2014/main" id="{00000000-0008-0000-0400-000086010000}"/>
            </a:ext>
          </a:extLst>
        </xdr:cNvPr>
        <xdr:cNvSpPr txBox="1"/>
      </xdr:nvSpPr>
      <xdr:spPr>
        <a:xfrm>
          <a:off x="4914900" y="12899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64770</xdr:rowOff>
    </xdr:from>
    <xdr:to>
      <xdr:col>20</xdr:col>
      <xdr:colOff>38100</xdr:colOff>
      <xdr:row>75</xdr:row>
      <xdr:rowOff>166370</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937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151147</xdr:rowOff>
    </xdr:from>
    <xdr:ext cx="7366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3606800" y="13009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76200</xdr:rowOff>
    </xdr:from>
    <xdr:to>
      <xdr:col>15</xdr:col>
      <xdr:colOff>149225</xdr:colOff>
      <xdr:row>76</xdr:row>
      <xdr:rowOff>6350</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3048000" y="1293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162577</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2717800" y="13021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108585</xdr:rowOff>
    </xdr:from>
    <xdr:to>
      <xdr:col>11</xdr:col>
      <xdr:colOff>60325</xdr:colOff>
      <xdr:row>76</xdr:row>
      <xdr:rowOff>38736</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2159000" y="1296733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23513</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1828800" y="13053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110490</xdr:rowOff>
    </xdr:from>
    <xdr:to>
      <xdr:col>6</xdr:col>
      <xdr:colOff>171450</xdr:colOff>
      <xdr:row>76</xdr:row>
      <xdr:rowOff>40639</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1270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25416</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939800" y="13055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平成２</a:t>
          </a:r>
          <a:r>
            <a:rPr kumimoji="1" lang="ja-JP" altLang="en-US" sz="1100">
              <a:solidFill>
                <a:schemeClr val="dk1"/>
              </a:solidFill>
              <a:effectLst/>
              <a:latin typeface="+mn-lt"/>
              <a:ea typeface="+mn-ea"/>
              <a:cs typeface="+mn-cs"/>
            </a:rPr>
            <a:t>９</a:t>
          </a:r>
          <a:r>
            <a:rPr kumimoji="1" lang="ja-JP" altLang="ja-JP" sz="1100">
              <a:solidFill>
                <a:schemeClr val="dk1"/>
              </a:solidFill>
              <a:effectLst/>
              <a:latin typeface="+mn-lt"/>
              <a:ea typeface="+mn-ea"/>
              <a:cs typeface="+mn-cs"/>
            </a:rPr>
            <a:t>年度における公債費を除く経費にかかる比率については、対前年度比で</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ポイント上昇した。これは、</a:t>
          </a:r>
          <a:r>
            <a:rPr kumimoji="1" lang="ja-JP" altLang="en-US" sz="1100">
              <a:solidFill>
                <a:schemeClr val="dk1"/>
              </a:solidFill>
              <a:effectLst/>
              <a:latin typeface="+mn-lt"/>
              <a:ea typeface="+mn-ea"/>
              <a:cs typeface="+mn-cs"/>
            </a:rPr>
            <a:t>下水道事業に係る</a:t>
          </a:r>
          <a:r>
            <a:rPr kumimoji="1" lang="ja-JP" altLang="ja-JP" sz="1100">
              <a:solidFill>
                <a:schemeClr val="dk1"/>
              </a:solidFill>
              <a:effectLst/>
              <a:latin typeface="+mn-lt"/>
              <a:ea typeface="+mn-ea"/>
              <a:cs typeface="+mn-cs"/>
            </a:rPr>
            <a:t>繰出金</a:t>
          </a:r>
          <a:r>
            <a:rPr kumimoji="1" lang="ja-JP" altLang="en-US" sz="1100">
              <a:solidFill>
                <a:schemeClr val="dk1"/>
              </a:solidFill>
              <a:effectLst/>
              <a:latin typeface="+mn-lt"/>
              <a:ea typeface="+mn-ea"/>
              <a:cs typeface="+mn-cs"/>
            </a:rPr>
            <a:t>が大きく</a:t>
          </a:r>
          <a:r>
            <a:rPr kumimoji="1" lang="ja-JP" altLang="ja-JP" sz="1100">
              <a:solidFill>
                <a:schemeClr val="dk1"/>
              </a:solidFill>
              <a:effectLst/>
              <a:latin typeface="+mn-lt"/>
              <a:ea typeface="+mn-ea"/>
              <a:cs typeface="+mn-cs"/>
            </a:rPr>
            <a:t>増加</a:t>
          </a:r>
          <a:r>
            <a:rPr kumimoji="1" lang="ja-JP" altLang="en-US" sz="1100">
              <a:solidFill>
                <a:schemeClr val="dk1"/>
              </a:solidFill>
              <a:effectLst/>
              <a:latin typeface="+mn-lt"/>
              <a:ea typeface="+mn-ea"/>
              <a:cs typeface="+mn-cs"/>
            </a:rPr>
            <a:t>したためである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今後</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行財政改革の推進により</a:t>
          </a:r>
          <a:r>
            <a:rPr kumimoji="1" lang="ja-JP" altLang="en-US" sz="1100">
              <a:solidFill>
                <a:schemeClr val="dk1"/>
              </a:solidFill>
              <a:effectLst/>
              <a:latin typeface="+mn-lt"/>
              <a:ea typeface="+mn-ea"/>
              <a:cs typeface="+mn-cs"/>
            </a:rPr>
            <a:t>公債費以外の</a:t>
          </a:r>
          <a:r>
            <a:rPr kumimoji="1" lang="ja-JP" altLang="ja-JP" sz="1100">
              <a:solidFill>
                <a:schemeClr val="dk1"/>
              </a:solidFill>
              <a:effectLst/>
              <a:latin typeface="+mn-lt"/>
              <a:ea typeface="+mn-ea"/>
              <a:cs typeface="+mn-cs"/>
            </a:rPr>
            <a:t>経費の抑制に努める。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a:extLst>
            <a:ext uri="{FF2B5EF4-FFF2-40B4-BE49-F238E27FC236}">
              <a16:creationId xmlns:a16="http://schemas.microsoft.com/office/drawing/2014/main" id="{00000000-0008-0000-0400-0000A9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31750</xdr:rowOff>
    </xdr:from>
    <xdr:to>
      <xdr:col>82</xdr:col>
      <xdr:colOff>107950</xdr:colOff>
      <xdr:row>80</xdr:row>
      <xdr:rowOff>123189</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6510000" y="12719050"/>
          <a:ext cx="0" cy="1120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95266</xdr:rowOff>
    </xdr:from>
    <xdr:ext cx="762000" cy="259045"/>
    <xdr:sp macro="" textlink="">
      <xdr:nvSpPr>
        <xdr:cNvPr id="427" name="公債費以外最小値テキスト">
          <a:extLst>
            <a:ext uri="{FF2B5EF4-FFF2-40B4-BE49-F238E27FC236}">
              <a16:creationId xmlns:a16="http://schemas.microsoft.com/office/drawing/2014/main" id="{00000000-0008-0000-0400-0000AB010000}"/>
            </a:ext>
          </a:extLst>
        </xdr:cNvPr>
        <xdr:cNvSpPr txBox="1"/>
      </xdr:nvSpPr>
      <xdr:spPr>
        <a:xfrm>
          <a:off x="16598900" y="13811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123189</xdr:rowOff>
    </xdr:from>
    <xdr:to>
      <xdr:col>82</xdr:col>
      <xdr:colOff>196850</xdr:colOff>
      <xdr:row>80</xdr:row>
      <xdr:rowOff>123189</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3839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118127</xdr:rowOff>
    </xdr:from>
    <xdr:ext cx="762000" cy="259045"/>
    <xdr:sp macro="" textlink="">
      <xdr:nvSpPr>
        <xdr:cNvPr id="429" name="公債費以外最大値テキスト">
          <a:extLst>
            <a:ext uri="{FF2B5EF4-FFF2-40B4-BE49-F238E27FC236}">
              <a16:creationId xmlns:a16="http://schemas.microsoft.com/office/drawing/2014/main" id="{00000000-0008-0000-0400-0000AD010000}"/>
            </a:ext>
          </a:extLst>
        </xdr:cNvPr>
        <xdr:cNvSpPr txBox="1"/>
      </xdr:nvSpPr>
      <xdr:spPr>
        <a:xfrm>
          <a:off x="16598900" y="1246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31750</xdr:rowOff>
    </xdr:from>
    <xdr:to>
      <xdr:col>82</xdr:col>
      <xdr:colOff>196850</xdr:colOff>
      <xdr:row>74</xdr:row>
      <xdr:rowOff>31750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6421100" y="12719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50800</xdr:rowOff>
    </xdr:from>
    <xdr:to>
      <xdr:col>82</xdr:col>
      <xdr:colOff>107950</xdr:colOff>
      <xdr:row>78</xdr:row>
      <xdr:rowOff>39370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5671800" y="13252450"/>
          <a:ext cx="8382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142257</xdr:rowOff>
    </xdr:from>
    <xdr:ext cx="762000" cy="259045"/>
    <xdr:sp macro="" textlink="">
      <xdr:nvSpPr>
        <xdr:cNvPr id="432" name="公債費以外平均値テキスト">
          <a:extLst>
            <a:ext uri="{FF2B5EF4-FFF2-40B4-BE49-F238E27FC236}">
              <a16:creationId xmlns:a16="http://schemas.microsoft.com/office/drawing/2014/main" id="{00000000-0008-0000-0400-0000B0010000}"/>
            </a:ext>
          </a:extLst>
        </xdr:cNvPr>
        <xdr:cNvSpPr txBox="1"/>
      </xdr:nvSpPr>
      <xdr:spPr>
        <a:xfrm>
          <a:off x="16598900" y="13172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125730</xdr:rowOff>
    </xdr:from>
    <xdr:to>
      <xdr:col>82</xdr:col>
      <xdr:colOff>158750</xdr:colOff>
      <xdr:row>78</xdr:row>
      <xdr:rowOff>55880</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64592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127000</xdr:rowOff>
    </xdr:from>
    <xdr:to>
      <xdr:col>78</xdr:col>
      <xdr:colOff>69850</xdr:colOff>
      <xdr:row>77</xdr:row>
      <xdr:rowOff>50800</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4782800" y="131572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76200</xdr:rowOff>
    </xdr:from>
    <xdr:to>
      <xdr:col>78</xdr:col>
      <xdr:colOff>120650</xdr:colOff>
      <xdr:row>78</xdr:row>
      <xdr:rowOff>6350</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5621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162577</xdr:rowOff>
    </xdr:from>
    <xdr:ext cx="7366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5290800" y="13364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100330</xdr:rowOff>
    </xdr:from>
    <xdr:to>
      <xdr:col>73</xdr:col>
      <xdr:colOff>180975</xdr:colOff>
      <xdr:row>76</xdr:row>
      <xdr:rowOff>127000</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3893800" y="1313053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167639</xdr:rowOff>
    </xdr:from>
    <xdr:to>
      <xdr:col>74</xdr:col>
      <xdr:colOff>31750</xdr:colOff>
      <xdr:row>77</xdr:row>
      <xdr:rowOff>97789</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82566</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401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46989</xdr:rowOff>
    </xdr:from>
    <xdr:to>
      <xdr:col>69</xdr:col>
      <xdr:colOff>92075</xdr:colOff>
      <xdr:row>76</xdr:row>
      <xdr:rowOff>100330</xdr:rowOff>
    </xdr:to>
    <xdr:cxnSp macro="">
      <xdr:nvCxnSpPr>
        <xdr:cNvPr id="440" name="直線コネクタ 439">
          <a:extLst>
            <a:ext uri="{FF2B5EF4-FFF2-40B4-BE49-F238E27FC236}">
              <a16:creationId xmlns:a16="http://schemas.microsoft.com/office/drawing/2014/main" id="{00000000-0008-0000-0400-0000B8010000}"/>
            </a:ext>
          </a:extLst>
        </xdr:cNvPr>
        <xdr:cNvCxnSpPr/>
      </xdr:nvCxnSpPr>
      <xdr:spPr>
        <a:xfrm>
          <a:off x="13004800" y="13077189"/>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34289</xdr:rowOff>
    </xdr:from>
    <xdr:to>
      <xdr:col>69</xdr:col>
      <xdr:colOff>142875</xdr:colOff>
      <xdr:row>77</xdr:row>
      <xdr:rowOff>135889</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3843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120666</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5128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148589</xdr:rowOff>
    </xdr:from>
    <xdr:to>
      <xdr:col>65</xdr:col>
      <xdr:colOff>53975</xdr:colOff>
      <xdr:row>77</xdr:row>
      <xdr:rowOff>78739</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2954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63516</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623800" y="13265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160020</xdr:rowOff>
    </xdr:from>
    <xdr:to>
      <xdr:col>82</xdr:col>
      <xdr:colOff>158750</xdr:colOff>
      <xdr:row>78</xdr:row>
      <xdr:rowOff>90170</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6459200" y="13361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132097</xdr:rowOff>
    </xdr:from>
    <xdr:ext cx="762000" cy="259045"/>
    <xdr:sp macro="" textlink="">
      <xdr:nvSpPr>
        <xdr:cNvPr id="451" name="公債費以外該当値テキスト">
          <a:extLst>
            <a:ext uri="{FF2B5EF4-FFF2-40B4-BE49-F238E27FC236}">
              <a16:creationId xmlns:a16="http://schemas.microsoft.com/office/drawing/2014/main" id="{00000000-0008-0000-0400-0000C3010000}"/>
            </a:ext>
          </a:extLst>
        </xdr:cNvPr>
        <xdr:cNvSpPr txBox="1"/>
      </xdr:nvSpPr>
      <xdr:spPr>
        <a:xfrm>
          <a:off x="16598900" y="13333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0</xdr:rowOff>
    </xdr:from>
    <xdr:to>
      <xdr:col>78</xdr:col>
      <xdr:colOff>120650</xdr:colOff>
      <xdr:row>77</xdr:row>
      <xdr:rowOff>101600</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5621000" y="1320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111777</xdr:rowOff>
    </xdr:from>
    <xdr:ext cx="7366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5290800" y="12970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76200</xdr:rowOff>
    </xdr:from>
    <xdr:to>
      <xdr:col>74</xdr:col>
      <xdr:colOff>31750</xdr:colOff>
      <xdr:row>77</xdr:row>
      <xdr:rowOff>6350</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4732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16527</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4401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49530</xdr:rowOff>
    </xdr:from>
    <xdr:to>
      <xdr:col>69</xdr:col>
      <xdr:colOff>142875</xdr:colOff>
      <xdr:row>76</xdr:row>
      <xdr:rowOff>151130</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3843000" y="1307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161307</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3512800" y="12848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167639</xdr:rowOff>
    </xdr:from>
    <xdr:to>
      <xdr:col>65</xdr:col>
      <xdr:colOff>53975</xdr:colOff>
      <xdr:row>76</xdr:row>
      <xdr:rowOff>97789</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2954000" y="13026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107967</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2623800" y="12795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島根県大田市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101105</xdr:rowOff>
    </xdr:from>
    <xdr:to>
      <xdr:col>29</xdr:col>
      <xdr:colOff>127000</xdr:colOff>
      <xdr:row>20</xdr:row>
      <xdr:rowOff>103987</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206130"/>
          <a:ext cx="0" cy="137448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76064</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552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103987</xdr:rowOff>
    </xdr:from>
    <xdr:to>
      <xdr:col>30</xdr:col>
      <xdr:colOff>25400</xdr:colOff>
      <xdr:row>20</xdr:row>
      <xdr:rowOff>103987</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5806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16032</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949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101105</xdr:rowOff>
    </xdr:from>
    <xdr:to>
      <xdr:col>30</xdr:col>
      <xdr:colOff>25400</xdr:colOff>
      <xdr:row>12</xdr:row>
      <xdr:rowOff>101105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2061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161011</xdr:rowOff>
    </xdr:from>
    <xdr:to>
      <xdr:col>29</xdr:col>
      <xdr:colOff>127000</xdr:colOff>
      <xdr:row>15</xdr:row>
      <xdr:rowOff>6020</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608936"/>
          <a:ext cx="647700" cy="164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119956</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9107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147879</xdr:rowOff>
    </xdr:from>
    <xdr:to>
      <xdr:col>29</xdr:col>
      <xdr:colOff>177800</xdr:colOff>
      <xdr:row>17</xdr:row>
      <xdr:rowOff>78029</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38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6020</xdr:rowOff>
    </xdr:from>
    <xdr:to>
      <xdr:col>26</xdr:col>
      <xdr:colOff>50800</xdr:colOff>
      <xdr:row>15</xdr:row>
      <xdr:rowOff>36881</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625395"/>
          <a:ext cx="698500" cy="308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2540</xdr:rowOff>
    </xdr:from>
    <xdr:to>
      <xdr:col>26</xdr:col>
      <xdr:colOff>101600</xdr:colOff>
      <xdr:row>17</xdr:row>
      <xdr:rowOff>104140</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88917</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3051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36881</xdr:rowOff>
    </xdr:from>
    <xdr:to>
      <xdr:col>22</xdr:col>
      <xdr:colOff>114300</xdr:colOff>
      <xdr:row>15</xdr:row>
      <xdr:rowOff>92888</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656256"/>
          <a:ext cx="698500" cy="560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11011</xdr:rowOff>
    </xdr:from>
    <xdr:to>
      <xdr:col>22</xdr:col>
      <xdr:colOff>165100</xdr:colOff>
      <xdr:row>17</xdr:row>
      <xdr:rowOff>112611</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9732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97388</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305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92888</xdr:rowOff>
    </xdr:from>
    <xdr:to>
      <xdr:col>18</xdr:col>
      <xdr:colOff>177800</xdr:colOff>
      <xdr:row>15</xdr:row>
      <xdr:rowOff>142291</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712263"/>
          <a:ext cx="698500" cy="494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60287</xdr:rowOff>
    </xdr:from>
    <xdr:to>
      <xdr:col>19</xdr:col>
      <xdr:colOff>38100</xdr:colOff>
      <xdr:row>17</xdr:row>
      <xdr:rowOff>161887</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022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146664</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3108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98069</xdr:rowOff>
    </xdr:from>
    <xdr:to>
      <xdr:col>15</xdr:col>
      <xdr:colOff>101600</xdr:colOff>
      <xdr:row>18</xdr:row>
      <xdr:rowOff>28219</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60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12996</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3146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110211</xdr:rowOff>
    </xdr:from>
    <xdr:to>
      <xdr:col>29</xdr:col>
      <xdr:colOff>177800</xdr:colOff>
      <xdr:row>15</xdr:row>
      <xdr:rowOff>40361</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5581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126738</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403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126670</xdr:rowOff>
    </xdr:from>
    <xdr:to>
      <xdr:col>26</xdr:col>
      <xdr:colOff>101600</xdr:colOff>
      <xdr:row>15</xdr:row>
      <xdr:rowOff>56820</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5745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66997</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3434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157531</xdr:rowOff>
    </xdr:from>
    <xdr:to>
      <xdr:col>22</xdr:col>
      <xdr:colOff>165100</xdr:colOff>
      <xdr:row>15</xdr:row>
      <xdr:rowOff>87681</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6054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97858</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374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42088</xdr:rowOff>
    </xdr:from>
    <xdr:to>
      <xdr:col>19</xdr:col>
      <xdr:colOff>38100</xdr:colOff>
      <xdr:row>15</xdr:row>
      <xdr:rowOff>143688</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6614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153865</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430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91491</xdr:rowOff>
    </xdr:from>
    <xdr:to>
      <xdr:col>15</xdr:col>
      <xdr:colOff>101600</xdr:colOff>
      <xdr:row>16</xdr:row>
      <xdr:rowOff>21641</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7108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31818</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479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61895</xdr:rowOff>
    </xdr:from>
    <xdr:to>
      <xdr:col>29</xdr:col>
      <xdr:colOff>127000</xdr:colOff>
      <xdr:row>38</xdr:row>
      <xdr:rowOff>5988</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5986445"/>
          <a:ext cx="0" cy="148714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320965</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445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5988</xdr:rowOff>
    </xdr:from>
    <xdr:to>
      <xdr:col>30</xdr:col>
      <xdr:colOff>25400</xdr:colOff>
      <xdr:row>38</xdr:row>
      <xdr:rowOff>5988</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4735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319722</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5729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61895</xdr:rowOff>
    </xdr:from>
    <xdr:to>
      <xdr:col>30</xdr:col>
      <xdr:colOff>25400</xdr:colOff>
      <xdr:row>33</xdr:row>
      <xdr:rowOff>61895</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598644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157207</xdr:rowOff>
    </xdr:from>
    <xdr:to>
      <xdr:col>29</xdr:col>
      <xdr:colOff>127000</xdr:colOff>
      <xdr:row>37</xdr:row>
      <xdr:rowOff>167773</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003800" y="7281907"/>
          <a:ext cx="647700" cy="105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154658</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72793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182581</xdr:rowOff>
    </xdr:from>
    <xdr:to>
      <xdr:col>29</xdr:col>
      <xdr:colOff>177800</xdr:colOff>
      <xdr:row>37</xdr:row>
      <xdr:rowOff>284181</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5600700" y="73072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167773</xdr:rowOff>
    </xdr:from>
    <xdr:to>
      <xdr:col>26</xdr:col>
      <xdr:colOff>50800</xdr:colOff>
      <xdr:row>37</xdr:row>
      <xdr:rowOff>174060</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4305300" y="7292473"/>
          <a:ext cx="698500" cy="62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182330</xdr:rowOff>
    </xdr:from>
    <xdr:to>
      <xdr:col>26</xdr:col>
      <xdr:colOff>101600</xdr:colOff>
      <xdr:row>37</xdr:row>
      <xdr:rowOff>283930</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953000" y="73070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268707</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7393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170224</xdr:rowOff>
    </xdr:from>
    <xdr:to>
      <xdr:col>22</xdr:col>
      <xdr:colOff>114300</xdr:colOff>
      <xdr:row>37</xdr:row>
      <xdr:rowOff>174060</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3606800" y="7294924"/>
          <a:ext cx="698500" cy="38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180656</xdr:rowOff>
    </xdr:from>
    <xdr:to>
      <xdr:col>22</xdr:col>
      <xdr:colOff>165100</xdr:colOff>
      <xdr:row>37</xdr:row>
      <xdr:rowOff>282256</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254500" y="73053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267033</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7391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147817</xdr:rowOff>
    </xdr:from>
    <xdr:to>
      <xdr:col>18</xdr:col>
      <xdr:colOff>177800</xdr:colOff>
      <xdr:row>37</xdr:row>
      <xdr:rowOff>170224</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2908300" y="7272517"/>
          <a:ext cx="698500" cy="224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184159</xdr:rowOff>
    </xdr:from>
    <xdr:to>
      <xdr:col>19</xdr:col>
      <xdr:colOff>38100</xdr:colOff>
      <xdr:row>37</xdr:row>
      <xdr:rowOff>285759</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3556000" y="7308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270536</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7395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172848</xdr:rowOff>
    </xdr:from>
    <xdr:to>
      <xdr:col>15</xdr:col>
      <xdr:colOff>101600</xdr:colOff>
      <xdr:row>37</xdr:row>
      <xdr:rowOff>274448</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2857500" y="72975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259225</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738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106407</xdr:rowOff>
    </xdr:from>
    <xdr:to>
      <xdr:col>29</xdr:col>
      <xdr:colOff>177800</xdr:colOff>
      <xdr:row>37</xdr:row>
      <xdr:rowOff>208007</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5600700" y="72311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122934</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7076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116973</xdr:rowOff>
    </xdr:from>
    <xdr:to>
      <xdr:col>26</xdr:col>
      <xdr:colOff>101600</xdr:colOff>
      <xdr:row>37</xdr:row>
      <xdr:rowOff>218573</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953000" y="72416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57300</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70105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123260</xdr:rowOff>
    </xdr:from>
    <xdr:to>
      <xdr:col>22</xdr:col>
      <xdr:colOff>165100</xdr:colOff>
      <xdr:row>37</xdr:row>
      <xdr:rowOff>224860</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254500" y="72479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63587</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701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119424</xdr:rowOff>
    </xdr:from>
    <xdr:to>
      <xdr:col>19</xdr:col>
      <xdr:colOff>38100</xdr:colOff>
      <xdr:row>37</xdr:row>
      <xdr:rowOff>221024</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3556000" y="72441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59751</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7013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97017</xdr:rowOff>
    </xdr:from>
    <xdr:to>
      <xdr:col>15</xdr:col>
      <xdr:colOff>101600</xdr:colOff>
      <xdr:row>37</xdr:row>
      <xdr:rowOff>198617</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2857500" y="72217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37344</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6990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島根県大田市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35,549
35,162
435.71
24,665,604
24,288,029
282,203
13,456,925
30,885,268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13.6
94.0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12814</xdr:rowOff>
    </xdr:from>
    <xdr:to>
      <xdr:col>24</xdr:col>
      <xdr:colOff>62865</xdr:colOff>
      <xdr:row>38</xdr:row>
      <xdr:rowOff>70053</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56314"/>
          <a:ext cx="1270" cy="1428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73880</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588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70053</xdr:rowOff>
    </xdr:from>
    <xdr:to>
      <xdr:col>24</xdr:col>
      <xdr:colOff>152400</xdr:colOff>
      <xdr:row>38</xdr:row>
      <xdr:rowOff>70053</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585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130941</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31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12814</xdr:rowOff>
    </xdr:from>
    <xdr:to>
      <xdr:col>24</xdr:col>
      <xdr:colOff>152400</xdr:colOff>
      <xdr:row>30</xdr:row>
      <xdr:rowOff>12814</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56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94183</xdr:rowOff>
    </xdr:from>
    <xdr:to>
      <xdr:col>24</xdr:col>
      <xdr:colOff>63500</xdr:colOff>
      <xdr:row>32</xdr:row>
      <xdr:rowOff>136589</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5580583"/>
          <a:ext cx="838200" cy="42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73093</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9023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94666</xdr:rowOff>
    </xdr:from>
    <xdr:to>
      <xdr:col>24</xdr:col>
      <xdr:colOff>114300</xdr:colOff>
      <xdr:row>35</xdr:row>
      <xdr:rowOff>24816</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592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136589</xdr:rowOff>
    </xdr:from>
    <xdr:to>
      <xdr:col>19</xdr:col>
      <xdr:colOff>177800</xdr:colOff>
      <xdr:row>32</xdr:row>
      <xdr:rowOff>137147</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5622989"/>
          <a:ext cx="889000" cy="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103962</xdr:rowOff>
    </xdr:from>
    <xdr:to>
      <xdr:col>20</xdr:col>
      <xdr:colOff>38100</xdr:colOff>
      <xdr:row>35</xdr:row>
      <xdr:rowOff>34112</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593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25239</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025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137147</xdr:rowOff>
    </xdr:from>
    <xdr:to>
      <xdr:col>15</xdr:col>
      <xdr:colOff>50800</xdr:colOff>
      <xdr:row>32</xdr:row>
      <xdr:rowOff>146596</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5623547"/>
          <a:ext cx="889000" cy="9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106959</xdr:rowOff>
    </xdr:from>
    <xdr:to>
      <xdr:col>15</xdr:col>
      <xdr:colOff>101600</xdr:colOff>
      <xdr:row>35</xdr:row>
      <xdr:rowOff>37109</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593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28236</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028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146596</xdr:rowOff>
    </xdr:from>
    <xdr:to>
      <xdr:col>10</xdr:col>
      <xdr:colOff>114300</xdr:colOff>
      <xdr:row>33</xdr:row>
      <xdr:rowOff>39230</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5632996"/>
          <a:ext cx="889000" cy="6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161951</xdr:rowOff>
    </xdr:from>
    <xdr:to>
      <xdr:col>10</xdr:col>
      <xdr:colOff>165100</xdr:colOff>
      <xdr:row>35</xdr:row>
      <xdr:rowOff>92101</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599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83228</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083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4191</xdr:rowOff>
    </xdr:from>
    <xdr:to>
      <xdr:col>6</xdr:col>
      <xdr:colOff>38100</xdr:colOff>
      <xdr:row>35</xdr:row>
      <xdr:rowOff>105791</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004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96918</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097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43383</xdr:rowOff>
    </xdr:from>
    <xdr:to>
      <xdr:col>24</xdr:col>
      <xdr:colOff>114300</xdr:colOff>
      <xdr:row>32</xdr:row>
      <xdr:rowOff>144983</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529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66260</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381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85789</xdr:rowOff>
    </xdr:from>
    <xdr:to>
      <xdr:col>20</xdr:col>
      <xdr:colOff>38100</xdr:colOff>
      <xdr:row>33</xdr:row>
      <xdr:rowOff>15939</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572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31</xdr:row>
      <xdr:rowOff>32466</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5347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86347</xdr:rowOff>
    </xdr:from>
    <xdr:to>
      <xdr:col>15</xdr:col>
      <xdr:colOff>101600</xdr:colOff>
      <xdr:row>33</xdr:row>
      <xdr:rowOff>16497</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5572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31</xdr:row>
      <xdr:rowOff>33024</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5347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95796</xdr:rowOff>
    </xdr:from>
    <xdr:to>
      <xdr:col>10</xdr:col>
      <xdr:colOff>165100</xdr:colOff>
      <xdr:row>33</xdr:row>
      <xdr:rowOff>25946</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5582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31</xdr:row>
      <xdr:rowOff>42473</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19795" y="5357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159880</xdr:rowOff>
    </xdr:from>
    <xdr:to>
      <xdr:col>6</xdr:col>
      <xdr:colOff>38100</xdr:colOff>
      <xdr:row>33</xdr:row>
      <xdr:rowOff>90030</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564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31</xdr:row>
      <xdr:rowOff>106557</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30795" y="54215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158623</xdr:rowOff>
    </xdr:from>
    <xdr:to>
      <xdr:col>24</xdr:col>
      <xdr:colOff>62865</xdr:colOff>
      <xdr:row>59</xdr:row>
      <xdr:rowOff>5435</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731123"/>
          <a:ext cx="1270" cy="1389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9262</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124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5435</xdr:rowOff>
    </xdr:from>
    <xdr:to>
      <xdr:col>24</xdr:col>
      <xdr:colOff>152400</xdr:colOff>
      <xdr:row>59</xdr:row>
      <xdr:rowOff>5435</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120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105300</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506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158623</xdr:rowOff>
    </xdr:from>
    <xdr:to>
      <xdr:col>24</xdr:col>
      <xdr:colOff>152400</xdr:colOff>
      <xdr:row>50</xdr:row>
      <xdr:rowOff>158623</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731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87567</xdr:rowOff>
    </xdr:from>
    <xdr:to>
      <xdr:col>24</xdr:col>
      <xdr:colOff>63500</xdr:colOff>
      <xdr:row>55</xdr:row>
      <xdr:rowOff>105981</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3797300" y="9517317"/>
          <a:ext cx="838200" cy="18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57535</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4872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79108</xdr:rowOff>
    </xdr:from>
    <xdr:to>
      <xdr:col>24</xdr:col>
      <xdr:colOff>114300</xdr:colOff>
      <xdr:row>56</xdr:row>
      <xdr:rowOff>9258</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508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69177</xdr:rowOff>
    </xdr:from>
    <xdr:to>
      <xdr:col>19</xdr:col>
      <xdr:colOff>177800</xdr:colOff>
      <xdr:row>55</xdr:row>
      <xdr:rowOff>87567</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2908300" y="9498927"/>
          <a:ext cx="889000" cy="18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100559</xdr:rowOff>
    </xdr:from>
    <xdr:to>
      <xdr:col>20</xdr:col>
      <xdr:colOff>38100</xdr:colOff>
      <xdr:row>56</xdr:row>
      <xdr:rowOff>30709</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530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21836</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623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69177</xdr:rowOff>
    </xdr:from>
    <xdr:to>
      <xdr:col>15</xdr:col>
      <xdr:colOff>50800</xdr:colOff>
      <xdr:row>56</xdr:row>
      <xdr:rowOff>35840</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498927"/>
          <a:ext cx="889000" cy="138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635</xdr:rowOff>
    </xdr:from>
    <xdr:to>
      <xdr:col>15</xdr:col>
      <xdr:colOff>101600</xdr:colOff>
      <xdr:row>56</xdr:row>
      <xdr:rowOff>102235</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601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93362</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694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35840</xdr:rowOff>
    </xdr:from>
    <xdr:to>
      <xdr:col>10</xdr:col>
      <xdr:colOff>114300</xdr:colOff>
      <xdr:row>56</xdr:row>
      <xdr:rowOff>47041</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637040"/>
          <a:ext cx="889000" cy="11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22581</xdr:rowOff>
    </xdr:from>
    <xdr:to>
      <xdr:col>10</xdr:col>
      <xdr:colOff>165100</xdr:colOff>
      <xdr:row>56</xdr:row>
      <xdr:rowOff>124181</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623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115308</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716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43256</xdr:rowOff>
    </xdr:from>
    <xdr:to>
      <xdr:col>6</xdr:col>
      <xdr:colOff>38100</xdr:colOff>
      <xdr:row>56</xdr:row>
      <xdr:rowOff>144856</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64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135983</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737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55181</xdr:rowOff>
    </xdr:from>
    <xdr:to>
      <xdr:col>24</xdr:col>
      <xdr:colOff>114300</xdr:colOff>
      <xdr:row>55</xdr:row>
      <xdr:rowOff>156781</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484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78058</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336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36767</xdr:rowOff>
    </xdr:from>
    <xdr:to>
      <xdr:col>20</xdr:col>
      <xdr:colOff>38100</xdr:colOff>
      <xdr:row>55</xdr:row>
      <xdr:rowOff>138367</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466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154894</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9241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18377</xdr:rowOff>
    </xdr:from>
    <xdr:to>
      <xdr:col>15</xdr:col>
      <xdr:colOff>101600</xdr:colOff>
      <xdr:row>55</xdr:row>
      <xdr:rowOff>119977</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448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136504</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9223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156490</xdr:rowOff>
    </xdr:from>
    <xdr:to>
      <xdr:col>10</xdr:col>
      <xdr:colOff>165100</xdr:colOff>
      <xdr:row>56</xdr:row>
      <xdr:rowOff>86640</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58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103167</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9361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167691</xdr:rowOff>
    </xdr:from>
    <xdr:to>
      <xdr:col>6</xdr:col>
      <xdr:colOff>38100</xdr:colOff>
      <xdr:row>56</xdr:row>
      <xdr:rowOff>97841</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597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114368</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9372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68510</xdr:rowOff>
    </xdr:from>
    <xdr:to>
      <xdr:col>24</xdr:col>
      <xdr:colOff>62865</xdr:colOff>
      <xdr:row>79</xdr:row>
      <xdr:rowOff>43783</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241460"/>
          <a:ext cx="1270" cy="1346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47610</xdr:rowOff>
    </xdr:from>
    <xdr:ext cx="313932"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5921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43783</xdr:rowOff>
    </xdr:from>
    <xdr:to>
      <xdr:col>24</xdr:col>
      <xdr:colOff>152400</xdr:colOff>
      <xdr:row>79</xdr:row>
      <xdr:rowOff>43783</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588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15187</xdr:rowOff>
    </xdr:from>
    <xdr:ext cx="534377"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201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68510</xdr:rowOff>
    </xdr:from>
    <xdr:to>
      <xdr:col>24</xdr:col>
      <xdr:colOff>152400</xdr:colOff>
      <xdr:row>71</xdr:row>
      <xdr:rowOff>68510</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241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128194</xdr:rowOff>
    </xdr:from>
    <xdr:to>
      <xdr:col>24</xdr:col>
      <xdr:colOff>63500</xdr:colOff>
      <xdr:row>78</xdr:row>
      <xdr:rowOff>148673</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3797300" y="13501294"/>
          <a:ext cx="838200" cy="20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35405</xdr:rowOff>
    </xdr:from>
    <xdr:ext cx="469744"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32370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12528</xdr:rowOff>
    </xdr:from>
    <xdr:to>
      <xdr:col>24</xdr:col>
      <xdr:colOff>114300</xdr:colOff>
      <xdr:row>78</xdr:row>
      <xdr:rowOff>114128</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3385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127527</xdr:rowOff>
    </xdr:from>
    <xdr:to>
      <xdr:col>19</xdr:col>
      <xdr:colOff>177800</xdr:colOff>
      <xdr:row>78</xdr:row>
      <xdr:rowOff>128194</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2908300" y="13500627"/>
          <a:ext cx="889000" cy="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27787</xdr:rowOff>
    </xdr:from>
    <xdr:to>
      <xdr:col>20</xdr:col>
      <xdr:colOff>38100</xdr:colOff>
      <xdr:row>78</xdr:row>
      <xdr:rowOff>129387</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340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145914</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62428" y="13176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119393</xdr:rowOff>
    </xdr:from>
    <xdr:to>
      <xdr:col>15</xdr:col>
      <xdr:colOff>50800</xdr:colOff>
      <xdr:row>78</xdr:row>
      <xdr:rowOff>127527</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a:off x="2019300" y="13492493"/>
          <a:ext cx="889000" cy="8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49715</xdr:rowOff>
    </xdr:from>
    <xdr:to>
      <xdr:col>15</xdr:col>
      <xdr:colOff>101600</xdr:colOff>
      <xdr:row>78</xdr:row>
      <xdr:rowOff>151315</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342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167842</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73428" y="1319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110077</xdr:rowOff>
    </xdr:from>
    <xdr:to>
      <xdr:col>10</xdr:col>
      <xdr:colOff>114300</xdr:colOff>
      <xdr:row>78</xdr:row>
      <xdr:rowOff>119393</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a:off x="1130300" y="13483177"/>
          <a:ext cx="889000" cy="9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35503</xdr:rowOff>
    </xdr:from>
    <xdr:to>
      <xdr:col>10</xdr:col>
      <xdr:colOff>165100</xdr:colOff>
      <xdr:row>78</xdr:row>
      <xdr:rowOff>137103</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3408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153630</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84428" y="13183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50191</xdr:rowOff>
    </xdr:from>
    <xdr:to>
      <xdr:col>6</xdr:col>
      <xdr:colOff>38100</xdr:colOff>
      <xdr:row>78</xdr:row>
      <xdr:rowOff>151791</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3423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168318</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95428" y="13198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97873</xdr:rowOff>
    </xdr:from>
    <xdr:to>
      <xdr:col>24</xdr:col>
      <xdr:colOff>114300</xdr:colOff>
      <xdr:row>79</xdr:row>
      <xdr:rowOff>28023</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3470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12800</xdr:rowOff>
    </xdr:from>
    <xdr:ext cx="469744"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3385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77394</xdr:rowOff>
    </xdr:from>
    <xdr:to>
      <xdr:col>20</xdr:col>
      <xdr:colOff>38100</xdr:colOff>
      <xdr:row>79</xdr:row>
      <xdr:rowOff>7544</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3450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170121</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62428" y="13543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76727</xdr:rowOff>
    </xdr:from>
    <xdr:to>
      <xdr:col>15</xdr:col>
      <xdr:colOff>101600</xdr:colOff>
      <xdr:row>79</xdr:row>
      <xdr:rowOff>6877</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3449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169454</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73428" y="13542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68593</xdr:rowOff>
    </xdr:from>
    <xdr:to>
      <xdr:col>10</xdr:col>
      <xdr:colOff>165100</xdr:colOff>
      <xdr:row>78</xdr:row>
      <xdr:rowOff>170193</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3441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161320</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84428" y="13534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59277</xdr:rowOff>
    </xdr:from>
    <xdr:to>
      <xdr:col>6</xdr:col>
      <xdr:colOff>38100</xdr:colOff>
      <xdr:row>78</xdr:row>
      <xdr:rowOff>160877</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3432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152004</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95428" y="13525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162255</xdr:rowOff>
    </xdr:from>
    <xdr:to>
      <xdr:col>24</xdr:col>
      <xdr:colOff>62865</xdr:colOff>
      <xdr:row>99</xdr:row>
      <xdr:rowOff>113412</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592755"/>
          <a:ext cx="1270" cy="1494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117239</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7090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113412</xdr:rowOff>
    </xdr:from>
    <xdr:to>
      <xdr:col>24</xdr:col>
      <xdr:colOff>152400</xdr:colOff>
      <xdr:row>99</xdr:row>
      <xdr:rowOff>113412</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7086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108932</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367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162255</xdr:rowOff>
    </xdr:from>
    <xdr:to>
      <xdr:col>24</xdr:col>
      <xdr:colOff>152400</xdr:colOff>
      <xdr:row>90</xdr:row>
      <xdr:rowOff>162255</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592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67108</xdr:rowOff>
    </xdr:from>
    <xdr:to>
      <xdr:col>24</xdr:col>
      <xdr:colOff>63500</xdr:colOff>
      <xdr:row>94</xdr:row>
      <xdr:rowOff>78612</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3797300" y="16183408"/>
          <a:ext cx="838200" cy="11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9644</xdr:rowOff>
    </xdr:from>
    <xdr:ext cx="534377"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4688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31217</xdr:rowOff>
    </xdr:from>
    <xdr:to>
      <xdr:col>24</xdr:col>
      <xdr:colOff>114300</xdr:colOff>
      <xdr:row>96</xdr:row>
      <xdr:rowOff>132817</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67108</xdr:rowOff>
    </xdr:from>
    <xdr:to>
      <xdr:col>19</xdr:col>
      <xdr:colOff>177800</xdr:colOff>
      <xdr:row>95</xdr:row>
      <xdr:rowOff>10300</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908300" y="16183408"/>
          <a:ext cx="889000" cy="114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31877</xdr:rowOff>
    </xdr:from>
    <xdr:to>
      <xdr:col>20</xdr:col>
      <xdr:colOff>38100</xdr:colOff>
      <xdr:row>96</xdr:row>
      <xdr:rowOff>133477</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124604</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530111" y="16583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10300</xdr:rowOff>
    </xdr:from>
    <xdr:to>
      <xdr:col>15</xdr:col>
      <xdr:colOff>50800</xdr:colOff>
      <xdr:row>96</xdr:row>
      <xdr:rowOff>45644</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019300" y="16298050"/>
          <a:ext cx="889000" cy="206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111888</xdr:rowOff>
    </xdr:from>
    <xdr:to>
      <xdr:col>15</xdr:col>
      <xdr:colOff>101600</xdr:colOff>
      <xdr:row>97</xdr:row>
      <xdr:rowOff>42038</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5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33165</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41111" y="16663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45644</xdr:rowOff>
    </xdr:from>
    <xdr:to>
      <xdr:col>10</xdr:col>
      <xdr:colOff>114300</xdr:colOff>
      <xdr:row>96</xdr:row>
      <xdr:rowOff>163221</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1130300" y="16504844"/>
          <a:ext cx="889000" cy="11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8319</xdr:rowOff>
    </xdr:from>
    <xdr:to>
      <xdr:col>10</xdr:col>
      <xdr:colOff>165100</xdr:colOff>
      <xdr:row>97</xdr:row>
      <xdr:rowOff>109919</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638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101046</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52111" y="1673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85204</xdr:rowOff>
    </xdr:from>
    <xdr:to>
      <xdr:col>6</xdr:col>
      <xdr:colOff>38100</xdr:colOff>
      <xdr:row>98</xdr:row>
      <xdr:rowOff>15354</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71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6481</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63111" y="16808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27812</xdr:rowOff>
    </xdr:from>
    <xdr:to>
      <xdr:col>24</xdr:col>
      <xdr:colOff>114300</xdr:colOff>
      <xdr:row>94</xdr:row>
      <xdr:rowOff>129412</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6144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50689</xdr:rowOff>
    </xdr:from>
    <xdr:ext cx="599010"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5995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16308</xdr:rowOff>
    </xdr:from>
    <xdr:to>
      <xdr:col>20</xdr:col>
      <xdr:colOff>38100</xdr:colOff>
      <xdr:row>94</xdr:row>
      <xdr:rowOff>117908</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6132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134435</xdr:rowOff>
    </xdr:from>
    <xdr:ext cx="59901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497795" y="15907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130950</xdr:rowOff>
    </xdr:from>
    <xdr:to>
      <xdr:col>15</xdr:col>
      <xdr:colOff>101600</xdr:colOff>
      <xdr:row>95</xdr:row>
      <xdr:rowOff>61100</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6247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77627</xdr:rowOff>
    </xdr:from>
    <xdr:ext cx="59901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08795" y="16022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166294</xdr:rowOff>
    </xdr:from>
    <xdr:to>
      <xdr:col>10</xdr:col>
      <xdr:colOff>165100</xdr:colOff>
      <xdr:row>96</xdr:row>
      <xdr:rowOff>96444</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6454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112971</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19795" y="16229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112421</xdr:rowOff>
    </xdr:from>
    <xdr:to>
      <xdr:col>6</xdr:col>
      <xdr:colOff>38100</xdr:colOff>
      <xdr:row>97</xdr:row>
      <xdr:rowOff>42571</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6571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59098</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63111" y="16346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a:extLst>
            <a:ext uri="{FF2B5EF4-FFF2-40B4-BE49-F238E27FC236}">
              <a16:creationId xmlns:a16="http://schemas.microsoft.com/office/drawing/2014/main" id="{00000000-0008-0000-06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69443</xdr:rowOff>
    </xdr:from>
    <xdr:to>
      <xdr:col>54</xdr:col>
      <xdr:colOff>189865</xdr:colOff>
      <xdr:row>38</xdr:row>
      <xdr:rowOff>63271</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10475595" y="5212943"/>
          <a:ext cx="1270" cy="1365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67098</xdr:rowOff>
    </xdr:from>
    <xdr:ext cx="534377" cy="259045"/>
    <xdr:sp macro="" textlink="">
      <xdr:nvSpPr>
        <xdr:cNvPr id="287" name="補助費等最小値テキスト">
          <a:extLst>
            <a:ext uri="{FF2B5EF4-FFF2-40B4-BE49-F238E27FC236}">
              <a16:creationId xmlns:a16="http://schemas.microsoft.com/office/drawing/2014/main" id="{00000000-0008-0000-0600-00001F010000}"/>
            </a:ext>
          </a:extLst>
        </xdr:cNvPr>
        <xdr:cNvSpPr txBox="1"/>
      </xdr:nvSpPr>
      <xdr:spPr>
        <a:xfrm>
          <a:off x="10528300" y="658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63271</xdr:rowOff>
    </xdr:from>
    <xdr:to>
      <xdr:col>55</xdr:col>
      <xdr:colOff>88900</xdr:colOff>
      <xdr:row>38</xdr:row>
      <xdr:rowOff>63271</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6578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16120</xdr:rowOff>
    </xdr:from>
    <xdr:ext cx="599010" cy="259045"/>
    <xdr:sp macro="" textlink="">
      <xdr:nvSpPr>
        <xdr:cNvPr id="289" name="補助費等最大値テキスト">
          <a:extLst>
            <a:ext uri="{FF2B5EF4-FFF2-40B4-BE49-F238E27FC236}">
              <a16:creationId xmlns:a16="http://schemas.microsoft.com/office/drawing/2014/main" id="{00000000-0008-0000-0600-000021010000}"/>
            </a:ext>
          </a:extLst>
        </xdr:cNvPr>
        <xdr:cNvSpPr txBox="1"/>
      </xdr:nvSpPr>
      <xdr:spPr>
        <a:xfrm>
          <a:off x="10528300" y="4988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69443</xdr:rowOff>
    </xdr:from>
    <xdr:to>
      <xdr:col>55</xdr:col>
      <xdr:colOff>88900</xdr:colOff>
      <xdr:row>30</xdr:row>
      <xdr:rowOff>69443</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5212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64353</xdr:rowOff>
    </xdr:from>
    <xdr:to>
      <xdr:col>55</xdr:col>
      <xdr:colOff>0</xdr:colOff>
      <xdr:row>36</xdr:row>
      <xdr:rowOff>94521</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9639300" y="6236553"/>
          <a:ext cx="838200" cy="30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7276</xdr:rowOff>
    </xdr:from>
    <xdr:ext cx="534377" cy="259045"/>
    <xdr:sp macro="" textlink="">
      <xdr:nvSpPr>
        <xdr:cNvPr id="292" name="補助費等平均値テキスト">
          <a:extLst>
            <a:ext uri="{FF2B5EF4-FFF2-40B4-BE49-F238E27FC236}">
              <a16:creationId xmlns:a16="http://schemas.microsoft.com/office/drawing/2014/main" id="{00000000-0008-0000-0600-000024010000}"/>
            </a:ext>
          </a:extLst>
        </xdr:cNvPr>
        <xdr:cNvSpPr txBox="1"/>
      </xdr:nvSpPr>
      <xdr:spPr>
        <a:xfrm>
          <a:off x="10528300" y="6008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155849</xdr:rowOff>
    </xdr:from>
    <xdr:to>
      <xdr:col>55</xdr:col>
      <xdr:colOff>50800</xdr:colOff>
      <xdr:row>36</xdr:row>
      <xdr:rowOff>85999</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10426700" y="6156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94521</xdr:rowOff>
    </xdr:from>
    <xdr:to>
      <xdr:col>50</xdr:col>
      <xdr:colOff>114300</xdr:colOff>
      <xdr:row>36</xdr:row>
      <xdr:rowOff>117267</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8750300" y="6266721"/>
          <a:ext cx="889000" cy="22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16236</xdr:rowOff>
    </xdr:from>
    <xdr:to>
      <xdr:col>50</xdr:col>
      <xdr:colOff>165100</xdr:colOff>
      <xdr:row>36</xdr:row>
      <xdr:rowOff>117836</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9588500" y="6188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134363</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9372111" y="5963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117267</xdr:rowOff>
    </xdr:from>
    <xdr:to>
      <xdr:col>45</xdr:col>
      <xdr:colOff>177800</xdr:colOff>
      <xdr:row>37</xdr:row>
      <xdr:rowOff>26726</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7861300" y="6289467"/>
          <a:ext cx="889000" cy="80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21882</xdr:rowOff>
    </xdr:from>
    <xdr:to>
      <xdr:col>46</xdr:col>
      <xdr:colOff>38100</xdr:colOff>
      <xdr:row>36</xdr:row>
      <xdr:rowOff>123482</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8699500" y="6194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140009</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483111" y="5969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26726</xdr:rowOff>
    </xdr:from>
    <xdr:to>
      <xdr:col>41</xdr:col>
      <xdr:colOff>50800</xdr:colOff>
      <xdr:row>37</xdr:row>
      <xdr:rowOff>35161</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6972300" y="6370376"/>
          <a:ext cx="889000" cy="8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52438</xdr:rowOff>
    </xdr:from>
    <xdr:to>
      <xdr:col>41</xdr:col>
      <xdr:colOff>101600</xdr:colOff>
      <xdr:row>36</xdr:row>
      <xdr:rowOff>154038</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7810500" y="622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170565</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594111" y="5999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71503</xdr:rowOff>
    </xdr:from>
    <xdr:to>
      <xdr:col>36</xdr:col>
      <xdr:colOff>165100</xdr:colOff>
      <xdr:row>37</xdr:row>
      <xdr:rowOff>1653</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6921500" y="6243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18180</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05111" y="6018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13553</xdr:rowOff>
    </xdr:from>
    <xdr:to>
      <xdr:col>55</xdr:col>
      <xdr:colOff>50800</xdr:colOff>
      <xdr:row>36</xdr:row>
      <xdr:rowOff>115153</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10426700" y="6185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163430</xdr:rowOff>
    </xdr:from>
    <xdr:ext cx="534377" cy="259045"/>
    <xdr:sp macro="" textlink="">
      <xdr:nvSpPr>
        <xdr:cNvPr id="311" name="補助費等該当値テキスト">
          <a:extLst>
            <a:ext uri="{FF2B5EF4-FFF2-40B4-BE49-F238E27FC236}">
              <a16:creationId xmlns:a16="http://schemas.microsoft.com/office/drawing/2014/main" id="{00000000-0008-0000-0600-000037010000}"/>
            </a:ext>
          </a:extLst>
        </xdr:cNvPr>
        <xdr:cNvSpPr txBox="1"/>
      </xdr:nvSpPr>
      <xdr:spPr>
        <a:xfrm>
          <a:off x="10528300" y="6164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43721</xdr:rowOff>
    </xdr:from>
    <xdr:to>
      <xdr:col>50</xdr:col>
      <xdr:colOff>165100</xdr:colOff>
      <xdr:row>36</xdr:row>
      <xdr:rowOff>145321</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9588500" y="6215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136448</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372111" y="6308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66467</xdr:rowOff>
    </xdr:from>
    <xdr:to>
      <xdr:col>46</xdr:col>
      <xdr:colOff>38100</xdr:colOff>
      <xdr:row>36</xdr:row>
      <xdr:rowOff>168067</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8699500" y="6238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159194</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8483111" y="6331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147376</xdr:rowOff>
    </xdr:from>
    <xdr:to>
      <xdr:col>41</xdr:col>
      <xdr:colOff>101600</xdr:colOff>
      <xdr:row>37</xdr:row>
      <xdr:rowOff>77526</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7810500" y="6319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68653</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7594111" y="6412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155811</xdr:rowOff>
    </xdr:from>
    <xdr:to>
      <xdr:col>36</xdr:col>
      <xdr:colOff>165100</xdr:colOff>
      <xdr:row>37</xdr:row>
      <xdr:rowOff>85961</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6921500" y="6328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77088</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6705111" y="6420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a:extLst>
            <a:ext uri="{FF2B5EF4-FFF2-40B4-BE49-F238E27FC236}">
              <a16:creationId xmlns:a16="http://schemas.microsoft.com/office/drawing/2014/main" id="{00000000-0008-0000-06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116209</xdr:rowOff>
    </xdr:from>
    <xdr:to>
      <xdr:col>54</xdr:col>
      <xdr:colOff>189865</xdr:colOff>
      <xdr:row>58</xdr:row>
      <xdr:rowOff>46207</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flipV="1">
          <a:off x="10475595" y="9031609"/>
          <a:ext cx="1270" cy="958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50034</xdr:rowOff>
    </xdr:from>
    <xdr:ext cx="534377" cy="259045"/>
    <xdr:sp macro="" textlink="">
      <xdr:nvSpPr>
        <xdr:cNvPr id="342" name="普通建設事業費最小値テキスト">
          <a:extLst>
            <a:ext uri="{FF2B5EF4-FFF2-40B4-BE49-F238E27FC236}">
              <a16:creationId xmlns:a16="http://schemas.microsoft.com/office/drawing/2014/main" id="{00000000-0008-0000-0600-000056010000}"/>
            </a:ext>
          </a:extLst>
        </xdr:cNvPr>
        <xdr:cNvSpPr txBox="1"/>
      </xdr:nvSpPr>
      <xdr:spPr>
        <a:xfrm>
          <a:off x="10528300" y="9994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46207</xdr:rowOff>
    </xdr:from>
    <xdr:to>
      <xdr:col>55</xdr:col>
      <xdr:colOff>88900</xdr:colOff>
      <xdr:row>58</xdr:row>
      <xdr:rowOff>46207</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9990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62886</xdr:rowOff>
    </xdr:from>
    <xdr:ext cx="599010" cy="259045"/>
    <xdr:sp macro="" textlink="">
      <xdr:nvSpPr>
        <xdr:cNvPr id="344" name="普通建設事業費最大値テキスト">
          <a:extLst>
            <a:ext uri="{FF2B5EF4-FFF2-40B4-BE49-F238E27FC236}">
              <a16:creationId xmlns:a16="http://schemas.microsoft.com/office/drawing/2014/main" id="{00000000-0008-0000-0600-000058010000}"/>
            </a:ext>
          </a:extLst>
        </xdr:cNvPr>
        <xdr:cNvSpPr txBox="1"/>
      </xdr:nvSpPr>
      <xdr:spPr>
        <a:xfrm>
          <a:off x="10528300" y="8806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116209</xdr:rowOff>
    </xdr:from>
    <xdr:to>
      <xdr:col>55</xdr:col>
      <xdr:colOff>88900</xdr:colOff>
      <xdr:row>52</xdr:row>
      <xdr:rowOff>116209</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9031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8383</xdr:rowOff>
    </xdr:from>
    <xdr:to>
      <xdr:col>55</xdr:col>
      <xdr:colOff>0</xdr:colOff>
      <xdr:row>57</xdr:row>
      <xdr:rowOff>95859</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9639300" y="9781033"/>
          <a:ext cx="838200" cy="87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47915</xdr:rowOff>
    </xdr:from>
    <xdr:ext cx="534377" cy="259045"/>
    <xdr:sp macro="" textlink="">
      <xdr:nvSpPr>
        <xdr:cNvPr id="347" name="普通建設事業費平均値テキスト">
          <a:extLst>
            <a:ext uri="{FF2B5EF4-FFF2-40B4-BE49-F238E27FC236}">
              <a16:creationId xmlns:a16="http://schemas.microsoft.com/office/drawing/2014/main" id="{00000000-0008-0000-0600-00005B010000}"/>
            </a:ext>
          </a:extLst>
        </xdr:cNvPr>
        <xdr:cNvSpPr txBox="1"/>
      </xdr:nvSpPr>
      <xdr:spPr>
        <a:xfrm>
          <a:off x="10528300" y="94776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25038</xdr:rowOff>
    </xdr:from>
    <xdr:to>
      <xdr:col>55</xdr:col>
      <xdr:colOff>50800</xdr:colOff>
      <xdr:row>56</xdr:row>
      <xdr:rowOff>126638</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104267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89742</xdr:rowOff>
    </xdr:from>
    <xdr:to>
      <xdr:col>50</xdr:col>
      <xdr:colOff>114300</xdr:colOff>
      <xdr:row>57</xdr:row>
      <xdr:rowOff>95859</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8750300" y="9690942"/>
          <a:ext cx="889000" cy="177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51044</xdr:rowOff>
    </xdr:from>
    <xdr:to>
      <xdr:col>50</xdr:col>
      <xdr:colOff>165100</xdr:colOff>
      <xdr:row>56</xdr:row>
      <xdr:rowOff>152644</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95885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169171</xdr:rowOff>
    </xdr:from>
    <xdr:ext cx="534377"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9372111" y="9427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128549</xdr:rowOff>
    </xdr:from>
    <xdr:to>
      <xdr:col>45</xdr:col>
      <xdr:colOff>177800</xdr:colOff>
      <xdr:row>56</xdr:row>
      <xdr:rowOff>89742</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7861300" y="9558299"/>
          <a:ext cx="889000" cy="132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41081</xdr:rowOff>
    </xdr:from>
    <xdr:to>
      <xdr:col>46</xdr:col>
      <xdr:colOff>38100</xdr:colOff>
      <xdr:row>56</xdr:row>
      <xdr:rowOff>142681</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8699500" y="964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133808</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8483111" y="973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38014</xdr:rowOff>
    </xdr:from>
    <xdr:to>
      <xdr:col>41</xdr:col>
      <xdr:colOff>50800</xdr:colOff>
      <xdr:row>55</xdr:row>
      <xdr:rowOff>128549</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6972300" y="9467764"/>
          <a:ext cx="889000" cy="90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115811</xdr:rowOff>
    </xdr:from>
    <xdr:to>
      <xdr:col>41</xdr:col>
      <xdr:colOff>101600</xdr:colOff>
      <xdr:row>56</xdr:row>
      <xdr:rowOff>45961</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7810500" y="954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37088</xdr:rowOff>
    </xdr:from>
    <xdr:ext cx="59901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7561795" y="9638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15926</xdr:rowOff>
    </xdr:from>
    <xdr:to>
      <xdr:col>36</xdr:col>
      <xdr:colOff>165100</xdr:colOff>
      <xdr:row>56</xdr:row>
      <xdr:rowOff>117526</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6921500" y="961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108653</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6705111" y="9709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129033</xdr:rowOff>
    </xdr:from>
    <xdr:to>
      <xdr:col>55</xdr:col>
      <xdr:colOff>50800</xdr:colOff>
      <xdr:row>57</xdr:row>
      <xdr:rowOff>59183</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10426700" y="9730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107460</xdr:rowOff>
    </xdr:from>
    <xdr:ext cx="534377" cy="259045"/>
    <xdr:sp macro="" textlink="">
      <xdr:nvSpPr>
        <xdr:cNvPr id="366" name="普通建設事業費該当値テキスト">
          <a:extLst>
            <a:ext uri="{FF2B5EF4-FFF2-40B4-BE49-F238E27FC236}">
              <a16:creationId xmlns:a16="http://schemas.microsoft.com/office/drawing/2014/main" id="{00000000-0008-0000-0600-00006E010000}"/>
            </a:ext>
          </a:extLst>
        </xdr:cNvPr>
        <xdr:cNvSpPr txBox="1"/>
      </xdr:nvSpPr>
      <xdr:spPr>
        <a:xfrm>
          <a:off x="10528300" y="9708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45059</xdr:rowOff>
    </xdr:from>
    <xdr:to>
      <xdr:col>50</xdr:col>
      <xdr:colOff>165100</xdr:colOff>
      <xdr:row>57</xdr:row>
      <xdr:rowOff>146659</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9588500" y="9817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137786</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372111" y="9910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38942</xdr:rowOff>
    </xdr:from>
    <xdr:to>
      <xdr:col>46</xdr:col>
      <xdr:colOff>38100</xdr:colOff>
      <xdr:row>56</xdr:row>
      <xdr:rowOff>140542</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8699500" y="9640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157069</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483111" y="9415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77749</xdr:rowOff>
    </xdr:from>
    <xdr:to>
      <xdr:col>41</xdr:col>
      <xdr:colOff>101600</xdr:colOff>
      <xdr:row>56</xdr:row>
      <xdr:rowOff>7899</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7810500" y="9507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24426</xdr:rowOff>
    </xdr:from>
    <xdr:ext cx="59901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561795" y="9282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158664</xdr:rowOff>
    </xdr:from>
    <xdr:to>
      <xdr:col>36</xdr:col>
      <xdr:colOff>165100</xdr:colOff>
      <xdr:row>55</xdr:row>
      <xdr:rowOff>88814</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6921500" y="9416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53</xdr:row>
      <xdr:rowOff>105341</xdr:rowOff>
    </xdr:from>
    <xdr:ext cx="599010"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6672795" y="9192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a:extLst>
            <a:ext uri="{FF2B5EF4-FFF2-40B4-BE49-F238E27FC236}">
              <a16:creationId xmlns:a16="http://schemas.microsoft.com/office/drawing/2014/main" id="{00000000-0008-0000-06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12185</xdr:rowOff>
    </xdr:from>
    <xdr:to>
      <xdr:col>54</xdr:col>
      <xdr:colOff>189865</xdr:colOff>
      <xdr:row>79</xdr:row>
      <xdr:rowOff>98879</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10475595" y="12185135"/>
          <a:ext cx="1270" cy="1458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1" name="普通建設事業費 （ うち新規整備　）最小値テキスト">
          <a:extLst>
            <a:ext uri="{FF2B5EF4-FFF2-40B4-BE49-F238E27FC236}">
              <a16:creationId xmlns:a16="http://schemas.microsoft.com/office/drawing/2014/main" id="{00000000-0008-0000-0600-000091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130312</xdr:rowOff>
    </xdr:from>
    <xdr:ext cx="599010" cy="259045"/>
    <xdr:sp macro="" textlink="">
      <xdr:nvSpPr>
        <xdr:cNvPr id="403" name="普通建設事業費 （ うち新規整備　）最大値テキスト">
          <a:extLst>
            <a:ext uri="{FF2B5EF4-FFF2-40B4-BE49-F238E27FC236}">
              <a16:creationId xmlns:a16="http://schemas.microsoft.com/office/drawing/2014/main" id="{00000000-0008-0000-0600-000093010000}"/>
            </a:ext>
          </a:extLst>
        </xdr:cNvPr>
        <xdr:cNvSpPr txBox="1"/>
      </xdr:nvSpPr>
      <xdr:spPr>
        <a:xfrm>
          <a:off x="10528300" y="11960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12185</xdr:rowOff>
    </xdr:from>
    <xdr:to>
      <xdr:col>55</xdr:col>
      <xdr:colOff>88900</xdr:colOff>
      <xdr:row>71</xdr:row>
      <xdr:rowOff>12185</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2185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151022</xdr:rowOff>
    </xdr:from>
    <xdr:to>
      <xdr:col>55</xdr:col>
      <xdr:colOff>0</xdr:colOff>
      <xdr:row>78</xdr:row>
      <xdr:rowOff>166990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9639300" y="13524122"/>
          <a:ext cx="838200" cy="15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119811</xdr:rowOff>
    </xdr:from>
    <xdr:ext cx="534377" cy="259045"/>
    <xdr:sp macro="" textlink="">
      <xdr:nvSpPr>
        <xdr:cNvPr id="406" name="普通建設事業費 （ うち新規整備　）平均値テキスト">
          <a:extLst>
            <a:ext uri="{FF2B5EF4-FFF2-40B4-BE49-F238E27FC236}">
              <a16:creationId xmlns:a16="http://schemas.microsoft.com/office/drawing/2014/main" id="{00000000-0008-0000-0600-000096010000}"/>
            </a:ext>
          </a:extLst>
        </xdr:cNvPr>
        <xdr:cNvSpPr txBox="1"/>
      </xdr:nvSpPr>
      <xdr:spPr>
        <a:xfrm>
          <a:off x="10528300" y="131500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96934</xdr:rowOff>
    </xdr:from>
    <xdr:to>
      <xdr:col>55</xdr:col>
      <xdr:colOff>50800</xdr:colOff>
      <xdr:row>78</xdr:row>
      <xdr:rowOff>27084</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10426700" y="13298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147265</xdr:rowOff>
    </xdr:from>
    <xdr:to>
      <xdr:col>50</xdr:col>
      <xdr:colOff>114300</xdr:colOff>
      <xdr:row>78</xdr:row>
      <xdr:rowOff>166990</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8750300" y="13520365"/>
          <a:ext cx="889000" cy="19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67390</xdr:rowOff>
    </xdr:from>
    <xdr:to>
      <xdr:col>50</xdr:col>
      <xdr:colOff>165100</xdr:colOff>
      <xdr:row>77</xdr:row>
      <xdr:rowOff>168990</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9588500" y="1326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14067</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9372111" y="13044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167458</xdr:rowOff>
    </xdr:from>
    <xdr:to>
      <xdr:col>45</xdr:col>
      <xdr:colOff>177800</xdr:colOff>
      <xdr:row>78</xdr:row>
      <xdr:rowOff>147265</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7861300" y="13369108"/>
          <a:ext cx="889000" cy="15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122406</xdr:rowOff>
    </xdr:from>
    <xdr:to>
      <xdr:col>46</xdr:col>
      <xdr:colOff>38100</xdr:colOff>
      <xdr:row>77</xdr:row>
      <xdr:rowOff>52556</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8699500" y="13152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69083</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483111" y="12927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166188</xdr:rowOff>
    </xdr:from>
    <xdr:to>
      <xdr:col>41</xdr:col>
      <xdr:colOff>101600</xdr:colOff>
      <xdr:row>76</xdr:row>
      <xdr:rowOff>96338</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7810500" y="13024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112865</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594111" y="12800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100222</xdr:rowOff>
    </xdr:from>
    <xdr:to>
      <xdr:col>55</xdr:col>
      <xdr:colOff>50800</xdr:colOff>
      <xdr:row>79</xdr:row>
      <xdr:rowOff>30372</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10426700" y="13473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15149</xdr:rowOff>
    </xdr:from>
    <xdr:ext cx="534377" cy="259045"/>
    <xdr:sp macro="" textlink="">
      <xdr:nvSpPr>
        <xdr:cNvPr id="422" name="普通建設事業費 （ うち新規整備　）該当値テキスト">
          <a:extLst>
            <a:ext uri="{FF2B5EF4-FFF2-40B4-BE49-F238E27FC236}">
              <a16:creationId xmlns:a16="http://schemas.microsoft.com/office/drawing/2014/main" id="{00000000-0008-0000-0600-0000A6010000}"/>
            </a:ext>
          </a:extLst>
        </xdr:cNvPr>
        <xdr:cNvSpPr txBox="1"/>
      </xdr:nvSpPr>
      <xdr:spPr>
        <a:xfrm>
          <a:off x="10528300" y="13388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116190</xdr:rowOff>
    </xdr:from>
    <xdr:to>
      <xdr:col>50</xdr:col>
      <xdr:colOff>165100</xdr:colOff>
      <xdr:row>79</xdr:row>
      <xdr:rowOff>46340</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9588500" y="13489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37467</xdr:rowOff>
    </xdr:from>
    <xdr:ext cx="469744"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404428" y="13582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96465</xdr:rowOff>
    </xdr:from>
    <xdr:to>
      <xdr:col>46</xdr:col>
      <xdr:colOff>38100</xdr:colOff>
      <xdr:row>79</xdr:row>
      <xdr:rowOff>26615</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8699500" y="1346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17742</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483111" y="13562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116658</xdr:rowOff>
    </xdr:from>
    <xdr:to>
      <xdr:col>41</xdr:col>
      <xdr:colOff>101600</xdr:colOff>
      <xdr:row>78</xdr:row>
      <xdr:rowOff>46808</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7810500" y="13318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37935</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594111" y="13411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a:extLst>
            <a:ext uri="{FF2B5EF4-FFF2-40B4-BE49-F238E27FC236}">
              <a16:creationId xmlns:a16="http://schemas.microsoft.com/office/drawing/2014/main" id="{00000000-0008-0000-06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64399</xdr:rowOff>
    </xdr:from>
    <xdr:to>
      <xdr:col>54</xdr:col>
      <xdr:colOff>189865</xdr:colOff>
      <xdr:row>99</xdr:row>
      <xdr:rowOff>42171</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10475595" y="15494899"/>
          <a:ext cx="1270" cy="1520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45998</xdr:rowOff>
    </xdr:from>
    <xdr:ext cx="378565" cy="259045"/>
    <xdr:sp macro="" textlink="">
      <xdr:nvSpPr>
        <xdr:cNvPr id="453" name="普通建設事業費 （ うち更新整備　）最小値テキスト">
          <a:extLst>
            <a:ext uri="{FF2B5EF4-FFF2-40B4-BE49-F238E27FC236}">
              <a16:creationId xmlns:a16="http://schemas.microsoft.com/office/drawing/2014/main" id="{00000000-0008-0000-0600-0000C5010000}"/>
            </a:ext>
          </a:extLst>
        </xdr:cNvPr>
        <xdr:cNvSpPr txBox="1"/>
      </xdr:nvSpPr>
      <xdr:spPr>
        <a:xfrm>
          <a:off x="10528300" y="170195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42171</xdr:rowOff>
    </xdr:from>
    <xdr:to>
      <xdr:col>55</xdr:col>
      <xdr:colOff>88900</xdr:colOff>
      <xdr:row>99</xdr:row>
      <xdr:rowOff>42171</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7015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11076</xdr:rowOff>
    </xdr:from>
    <xdr:ext cx="599010" cy="259045"/>
    <xdr:sp macro="" textlink="">
      <xdr:nvSpPr>
        <xdr:cNvPr id="455" name="普通建設事業費 （ うち更新整備　）最大値テキスト">
          <a:extLst>
            <a:ext uri="{FF2B5EF4-FFF2-40B4-BE49-F238E27FC236}">
              <a16:creationId xmlns:a16="http://schemas.microsoft.com/office/drawing/2014/main" id="{00000000-0008-0000-0600-0000C7010000}"/>
            </a:ext>
          </a:extLst>
        </xdr:cNvPr>
        <xdr:cNvSpPr txBox="1"/>
      </xdr:nvSpPr>
      <xdr:spPr>
        <a:xfrm>
          <a:off x="10528300" y="15270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64399</xdr:rowOff>
    </xdr:from>
    <xdr:to>
      <xdr:col>55</xdr:col>
      <xdr:colOff>88900</xdr:colOff>
      <xdr:row>90</xdr:row>
      <xdr:rowOff>64399</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5494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170836</xdr:rowOff>
    </xdr:from>
    <xdr:to>
      <xdr:col>55</xdr:col>
      <xdr:colOff>0</xdr:colOff>
      <xdr:row>98</xdr:row>
      <xdr:rowOff>16249</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9639300" y="16801486"/>
          <a:ext cx="838200" cy="16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12519</xdr:rowOff>
    </xdr:from>
    <xdr:ext cx="534377" cy="259045"/>
    <xdr:sp macro="" textlink="">
      <xdr:nvSpPr>
        <xdr:cNvPr id="458" name="普通建設事業費 （ うち更新整備　）平均値テキスト">
          <a:extLst>
            <a:ext uri="{FF2B5EF4-FFF2-40B4-BE49-F238E27FC236}">
              <a16:creationId xmlns:a16="http://schemas.microsoft.com/office/drawing/2014/main" id="{00000000-0008-0000-0600-0000CA010000}"/>
            </a:ext>
          </a:extLst>
        </xdr:cNvPr>
        <xdr:cNvSpPr txBox="1"/>
      </xdr:nvSpPr>
      <xdr:spPr>
        <a:xfrm>
          <a:off x="10528300" y="164717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161092</xdr:rowOff>
    </xdr:from>
    <xdr:to>
      <xdr:col>55</xdr:col>
      <xdr:colOff>50800</xdr:colOff>
      <xdr:row>97</xdr:row>
      <xdr:rowOff>91242</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10426700" y="16620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97881</xdr:rowOff>
    </xdr:from>
    <xdr:to>
      <xdr:col>50</xdr:col>
      <xdr:colOff>114300</xdr:colOff>
      <xdr:row>97</xdr:row>
      <xdr:rowOff>170836</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8750300" y="16557081"/>
          <a:ext cx="889000" cy="244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38737</xdr:rowOff>
    </xdr:from>
    <xdr:to>
      <xdr:col>50</xdr:col>
      <xdr:colOff>165100</xdr:colOff>
      <xdr:row>97</xdr:row>
      <xdr:rowOff>140337</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9588500" y="16669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156864</xdr:rowOff>
    </xdr:from>
    <xdr:ext cx="534377"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9372111" y="16444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122676</xdr:rowOff>
    </xdr:from>
    <xdr:to>
      <xdr:col>45</xdr:col>
      <xdr:colOff>177800</xdr:colOff>
      <xdr:row>96</xdr:row>
      <xdr:rowOff>97881</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7861300" y="16410426"/>
          <a:ext cx="889000" cy="146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95934</xdr:rowOff>
    </xdr:from>
    <xdr:to>
      <xdr:col>46</xdr:col>
      <xdr:colOff>38100</xdr:colOff>
      <xdr:row>98</xdr:row>
      <xdr:rowOff>26084</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8699500" y="16726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17211</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483111" y="16819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60775</xdr:rowOff>
    </xdr:from>
    <xdr:to>
      <xdr:col>41</xdr:col>
      <xdr:colOff>101600</xdr:colOff>
      <xdr:row>97</xdr:row>
      <xdr:rowOff>162375</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7810500" y="1669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153502</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7594111" y="16784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136899</xdr:rowOff>
    </xdr:from>
    <xdr:to>
      <xdr:col>55</xdr:col>
      <xdr:colOff>50800</xdr:colOff>
      <xdr:row>98</xdr:row>
      <xdr:rowOff>67049</xdr:rowOff>
    </xdr:to>
    <xdr:sp macro="" textlink="">
      <xdr:nvSpPr>
        <xdr:cNvPr id="473" name="楕円 472">
          <a:extLst>
            <a:ext uri="{FF2B5EF4-FFF2-40B4-BE49-F238E27FC236}">
              <a16:creationId xmlns:a16="http://schemas.microsoft.com/office/drawing/2014/main" id="{00000000-0008-0000-0600-0000D9010000}"/>
            </a:ext>
          </a:extLst>
        </xdr:cNvPr>
        <xdr:cNvSpPr/>
      </xdr:nvSpPr>
      <xdr:spPr>
        <a:xfrm>
          <a:off x="10426700" y="16767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115326</xdr:rowOff>
    </xdr:from>
    <xdr:ext cx="534377" cy="259045"/>
    <xdr:sp macro="" textlink="">
      <xdr:nvSpPr>
        <xdr:cNvPr id="474" name="普通建設事業費 （ うち更新整備　）該当値テキスト">
          <a:extLst>
            <a:ext uri="{FF2B5EF4-FFF2-40B4-BE49-F238E27FC236}">
              <a16:creationId xmlns:a16="http://schemas.microsoft.com/office/drawing/2014/main" id="{00000000-0008-0000-0600-0000DA010000}"/>
            </a:ext>
          </a:extLst>
        </xdr:cNvPr>
        <xdr:cNvSpPr txBox="1"/>
      </xdr:nvSpPr>
      <xdr:spPr>
        <a:xfrm>
          <a:off x="10528300" y="16745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120036</xdr:rowOff>
    </xdr:from>
    <xdr:to>
      <xdr:col>50</xdr:col>
      <xdr:colOff>165100</xdr:colOff>
      <xdr:row>98</xdr:row>
      <xdr:rowOff>50186</xdr:rowOff>
    </xdr:to>
    <xdr:sp macro="" textlink="">
      <xdr:nvSpPr>
        <xdr:cNvPr id="475" name="楕円 474">
          <a:extLst>
            <a:ext uri="{FF2B5EF4-FFF2-40B4-BE49-F238E27FC236}">
              <a16:creationId xmlns:a16="http://schemas.microsoft.com/office/drawing/2014/main" id="{00000000-0008-0000-0600-0000DB010000}"/>
            </a:ext>
          </a:extLst>
        </xdr:cNvPr>
        <xdr:cNvSpPr/>
      </xdr:nvSpPr>
      <xdr:spPr>
        <a:xfrm>
          <a:off x="9588500" y="16750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41313</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372111" y="16843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47081</xdr:rowOff>
    </xdr:from>
    <xdr:to>
      <xdr:col>46</xdr:col>
      <xdr:colOff>38100</xdr:colOff>
      <xdr:row>96</xdr:row>
      <xdr:rowOff>148681</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8699500" y="16506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165208</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483111" y="16281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71876</xdr:rowOff>
    </xdr:from>
    <xdr:to>
      <xdr:col>41</xdr:col>
      <xdr:colOff>101600</xdr:colOff>
      <xdr:row>96</xdr:row>
      <xdr:rowOff>2026</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7810500" y="16359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18553</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7594111" y="16134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1" name="直線コネクタ 490">
          <a:extLst>
            <a:ext uri="{FF2B5EF4-FFF2-40B4-BE49-F238E27FC236}">
              <a16:creationId xmlns:a16="http://schemas.microsoft.com/office/drawing/2014/main" id="{00000000-0008-0000-0600-0000EB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災害復旧事業費グラフ枠">
          <a:extLst>
            <a:ext uri="{FF2B5EF4-FFF2-40B4-BE49-F238E27FC236}">
              <a16:creationId xmlns:a16="http://schemas.microsoft.com/office/drawing/2014/main" id="{00000000-0008-0000-0600-0000F7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32423</xdr:rowOff>
    </xdr:from>
    <xdr:to>
      <xdr:col>85</xdr:col>
      <xdr:colOff>126364</xdr:colOff>
      <xdr:row>39</xdr:row>
      <xdr:rowOff>44450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flipV="1">
          <a:off x="16317595" y="5347373"/>
          <a:ext cx="1269" cy="1383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5" name="災害復旧事業費最小値テキスト">
          <a:extLst>
            <a:ext uri="{FF2B5EF4-FFF2-40B4-BE49-F238E27FC236}">
              <a16:creationId xmlns:a16="http://schemas.microsoft.com/office/drawing/2014/main" id="{00000000-0008-0000-0600-0000F9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150550</xdr:rowOff>
    </xdr:from>
    <xdr:ext cx="599010" cy="259045"/>
    <xdr:sp macro="" textlink="">
      <xdr:nvSpPr>
        <xdr:cNvPr id="507" name="災害復旧事業費最大値テキスト">
          <a:extLst>
            <a:ext uri="{FF2B5EF4-FFF2-40B4-BE49-F238E27FC236}">
              <a16:creationId xmlns:a16="http://schemas.microsoft.com/office/drawing/2014/main" id="{00000000-0008-0000-0600-0000FB010000}"/>
            </a:ext>
          </a:extLst>
        </xdr:cNvPr>
        <xdr:cNvSpPr txBox="1"/>
      </xdr:nvSpPr>
      <xdr:spPr>
        <a:xfrm>
          <a:off x="16370300" y="5122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32423</xdr:rowOff>
    </xdr:from>
    <xdr:to>
      <xdr:col>86</xdr:col>
      <xdr:colOff>25400</xdr:colOff>
      <xdr:row>31</xdr:row>
      <xdr:rowOff>32423</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6230600" y="5347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35649</xdr:rowOff>
    </xdr:from>
    <xdr:to>
      <xdr:col>85</xdr:col>
      <xdr:colOff>127000</xdr:colOff>
      <xdr:row>38</xdr:row>
      <xdr:rowOff>95479</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5481300" y="6550749"/>
          <a:ext cx="838200" cy="59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75772</xdr:rowOff>
    </xdr:from>
    <xdr:ext cx="469744" cy="259045"/>
    <xdr:sp macro="" textlink="">
      <xdr:nvSpPr>
        <xdr:cNvPr id="510" name="災害復旧事業費平均値テキスト">
          <a:extLst>
            <a:ext uri="{FF2B5EF4-FFF2-40B4-BE49-F238E27FC236}">
              <a16:creationId xmlns:a16="http://schemas.microsoft.com/office/drawing/2014/main" id="{00000000-0008-0000-0600-0000FE010000}"/>
            </a:ext>
          </a:extLst>
        </xdr:cNvPr>
        <xdr:cNvSpPr txBox="1"/>
      </xdr:nvSpPr>
      <xdr:spPr>
        <a:xfrm>
          <a:off x="16370300" y="65908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97345</xdr:rowOff>
    </xdr:from>
    <xdr:to>
      <xdr:col>85</xdr:col>
      <xdr:colOff>177800</xdr:colOff>
      <xdr:row>39</xdr:row>
      <xdr:rowOff>27495</xdr:rowOff>
    </xdr:to>
    <xdr:sp macro="" textlink="">
      <xdr:nvSpPr>
        <xdr:cNvPr id="511" name="フローチャート: 判断 510">
          <a:extLst>
            <a:ext uri="{FF2B5EF4-FFF2-40B4-BE49-F238E27FC236}">
              <a16:creationId xmlns:a16="http://schemas.microsoft.com/office/drawing/2014/main" id="{00000000-0008-0000-0600-0000FF010000}"/>
            </a:ext>
          </a:extLst>
        </xdr:cNvPr>
        <xdr:cNvSpPr/>
      </xdr:nvSpPr>
      <xdr:spPr>
        <a:xfrm>
          <a:off x="16268700" y="661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95479</xdr:rowOff>
    </xdr:from>
    <xdr:to>
      <xdr:col>81</xdr:col>
      <xdr:colOff>50800</xdr:colOff>
      <xdr:row>39</xdr:row>
      <xdr:rowOff>20955</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flipV="1">
          <a:off x="14592300" y="6610579"/>
          <a:ext cx="889000" cy="96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111785</xdr:rowOff>
    </xdr:from>
    <xdr:to>
      <xdr:col>81</xdr:col>
      <xdr:colOff>101600</xdr:colOff>
      <xdr:row>39</xdr:row>
      <xdr:rowOff>41935</xdr:rowOff>
    </xdr:to>
    <xdr:sp macro="" textlink="">
      <xdr:nvSpPr>
        <xdr:cNvPr id="513" name="フローチャート: 判断 512">
          <a:extLst>
            <a:ext uri="{FF2B5EF4-FFF2-40B4-BE49-F238E27FC236}">
              <a16:creationId xmlns:a16="http://schemas.microsoft.com/office/drawing/2014/main" id="{00000000-0008-0000-0600-000001020000}"/>
            </a:ext>
          </a:extLst>
        </xdr:cNvPr>
        <xdr:cNvSpPr/>
      </xdr:nvSpPr>
      <xdr:spPr>
        <a:xfrm>
          <a:off x="15430500" y="662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33062</xdr:rowOff>
    </xdr:from>
    <xdr:ext cx="469744"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5246428" y="6719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78245</xdr:rowOff>
    </xdr:from>
    <xdr:to>
      <xdr:col>76</xdr:col>
      <xdr:colOff>114300</xdr:colOff>
      <xdr:row>39</xdr:row>
      <xdr:rowOff>20955</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3703300" y="6593345"/>
          <a:ext cx="889000" cy="114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102019</xdr:rowOff>
    </xdr:from>
    <xdr:to>
      <xdr:col>76</xdr:col>
      <xdr:colOff>165100</xdr:colOff>
      <xdr:row>39</xdr:row>
      <xdr:rowOff>32169</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4541500" y="6617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48696</xdr:rowOff>
    </xdr:from>
    <xdr:ext cx="469744"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4357428" y="6392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78245</xdr:rowOff>
    </xdr:from>
    <xdr:to>
      <xdr:col>71</xdr:col>
      <xdr:colOff>177800</xdr:colOff>
      <xdr:row>38</xdr:row>
      <xdr:rowOff>136068</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2814300" y="6593345"/>
          <a:ext cx="889000" cy="57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62090</xdr:rowOff>
    </xdr:from>
    <xdr:to>
      <xdr:col>72</xdr:col>
      <xdr:colOff>38100</xdr:colOff>
      <xdr:row>38</xdr:row>
      <xdr:rowOff>163690</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3652500" y="657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154817</xdr:rowOff>
    </xdr:from>
    <xdr:ext cx="469744"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3468428" y="6669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64656</xdr:rowOff>
    </xdr:from>
    <xdr:to>
      <xdr:col>67</xdr:col>
      <xdr:colOff>101600</xdr:colOff>
      <xdr:row>38</xdr:row>
      <xdr:rowOff>166256</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2763500" y="6579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11333</xdr:rowOff>
    </xdr:from>
    <xdr:ext cx="469744"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2579428" y="6354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156299</xdr:rowOff>
    </xdr:from>
    <xdr:to>
      <xdr:col>85</xdr:col>
      <xdr:colOff>177800</xdr:colOff>
      <xdr:row>38</xdr:row>
      <xdr:rowOff>86449</xdr:rowOff>
    </xdr:to>
    <xdr:sp macro="" textlink="">
      <xdr:nvSpPr>
        <xdr:cNvPr id="528" name="楕円 527">
          <a:extLst>
            <a:ext uri="{FF2B5EF4-FFF2-40B4-BE49-F238E27FC236}">
              <a16:creationId xmlns:a16="http://schemas.microsoft.com/office/drawing/2014/main" id="{00000000-0008-0000-0600-000010020000}"/>
            </a:ext>
          </a:extLst>
        </xdr:cNvPr>
        <xdr:cNvSpPr/>
      </xdr:nvSpPr>
      <xdr:spPr>
        <a:xfrm>
          <a:off x="16268700" y="6499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7726</xdr:rowOff>
    </xdr:from>
    <xdr:ext cx="534377" cy="259045"/>
    <xdr:sp macro="" textlink="">
      <xdr:nvSpPr>
        <xdr:cNvPr id="529" name="災害復旧事業費該当値テキスト">
          <a:extLst>
            <a:ext uri="{FF2B5EF4-FFF2-40B4-BE49-F238E27FC236}">
              <a16:creationId xmlns:a16="http://schemas.microsoft.com/office/drawing/2014/main" id="{00000000-0008-0000-0600-000011020000}"/>
            </a:ext>
          </a:extLst>
        </xdr:cNvPr>
        <xdr:cNvSpPr txBox="1"/>
      </xdr:nvSpPr>
      <xdr:spPr>
        <a:xfrm>
          <a:off x="16370300" y="6351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44679</xdr:rowOff>
    </xdr:from>
    <xdr:to>
      <xdr:col>81</xdr:col>
      <xdr:colOff>101600</xdr:colOff>
      <xdr:row>38</xdr:row>
      <xdr:rowOff>146279</xdr:rowOff>
    </xdr:to>
    <xdr:sp macro="" textlink="">
      <xdr:nvSpPr>
        <xdr:cNvPr id="530" name="楕円 529">
          <a:extLst>
            <a:ext uri="{FF2B5EF4-FFF2-40B4-BE49-F238E27FC236}">
              <a16:creationId xmlns:a16="http://schemas.microsoft.com/office/drawing/2014/main" id="{00000000-0008-0000-0600-000012020000}"/>
            </a:ext>
          </a:extLst>
        </xdr:cNvPr>
        <xdr:cNvSpPr/>
      </xdr:nvSpPr>
      <xdr:spPr>
        <a:xfrm>
          <a:off x="15430500" y="6559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162806</xdr:rowOff>
    </xdr:from>
    <xdr:ext cx="469744"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46428" y="6335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141605</xdr:rowOff>
    </xdr:from>
    <xdr:to>
      <xdr:col>76</xdr:col>
      <xdr:colOff>165100</xdr:colOff>
      <xdr:row>39</xdr:row>
      <xdr:rowOff>71755</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4541500" y="665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62882</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357428" y="6749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27445</xdr:rowOff>
    </xdr:from>
    <xdr:to>
      <xdr:col>72</xdr:col>
      <xdr:colOff>38100</xdr:colOff>
      <xdr:row>38</xdr:row>
      <xdr:rowOff>129045</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3652500" y="6542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145572</xdr:rowOff>
    </xdr:from>
    <xdr:ext cx="534377"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436111" y="6317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85268</xdr:rowOff>
    </xdr:from>
    <xdr:to>
      <xdr:col>67</xdr:col>
      <xdr:colOff>101600</xdr:colOff>
      <xdr:row>39</xdr:row>
      <xdr:rowOff>15418</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2763500" y="6600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6545</xdr:rowOff>
    </xdr:from>
    <xdr:ext cx="469744"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579428" y="6693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56</xdr:row>
      <xdr:rowOff>35577</xdr:rowOff>
    </xdr:from>
    <xdr:ext cx="312906"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133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53</xdr:row>
      <xdr:rowOff>168927</xdr:rowOff>
    </xdr:from>
    <xdr:ext cx="312906"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51</xdr:row>
      <xdr:rowOff>130827</xdr:rowOff>
    </xdr:from>
    <xdr:ext cx="312906"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133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49</xdr:row>
      <xdr:rowOff>92727</xdr:rowOff>
    </xdr:from>
    <xdr:ext cx="377026"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068974" y="849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失業対策事業費グラフ枠">
          <a:extLst>
            <a:ext uri="{FF2B5EF4-FFF2-40B4-BE49-F238E27FC236}">
              <a16:creationId xmlns:a16="http://schemas.microsoft.com/office/drawing/2014/main" id="{00000000-0008-0000-0600-00003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120650</xdr:rowOff>
    </xdr:from>
    <xdr:to>
      <xdr:col>85</xdr:col>
      <xdr:colOff>126364</xdr:colOff>
      <xdr:row>59</xdr:row>
      <xdr:rowOff>44450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flipV="1">
          <a:off x="16317595" y="8521700"/>
          <a:ext cx="1269" cy="163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86377</xdr:rowOff>
    </xdr:from>
    <xdr:ext cx="249299" cy="259045"/>
    <xdr:sp macro="" textlink="">
      <xdr:nvSpPr>
        <xdr:cNvPr id="562" name="失業対策事業費最小値テキスト">
          <a:extLst>
            <a:ext uri="{FF2B5EF4-FFF2-40B4-BE49-F238E27FC236}">
              <a16:creationId xmlns:a16="http://schemas.microsoft.com/office/drawing/2014/main" id="{00000000-0008-0000-0600-000032020000}"/>
            </a:ext>
          </a:extLst>
        </xdr:cNvPr>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67327</xdr:rowOff>
    </xdr:from>
    <xdr:ext cx="378565" cy="259045"/>
    <xdr:sp macro="" textlink="">
      <xdr:nvSpPr>
        <xdr:cNvPr id="564" name="失業対策事業費最大値テキスト">
          <a:extLst>
            <a:ext uri="{FF2B5EF4-FFF2-40B4-BE49-F238E27FC236}">
              <a16:creationId xmlns:a16="http://schemas.microsoft.com/office/drawing/2014/main" id="{00000000-0008-0000-0600-000034020000}"/>
            </a:ext>
          </a:extLst>
        </xdr:cNvPr>
        <xdr:cNvSpPr txBox="1"/>
      </xdr:nvSpPr>
      <xdr:spPr>
        <a:xfrm>
          <a:off x="16370300" y="82969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49</xdr:row>
      <xdr:rowOff>120650</xdr:rowOff>
    </xdr:from>
    <xdr:to>
      <xdr:col>86</xdr:col>
      <xdr:colOff>25400</xdr:colOff>
      <xdr:row>49</xdr:row>
      <xdr:rowOff>120650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852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3827</xdr:rowOff>
    </xdr:from>
    <xdr:ext cx="249299" cy="259045"/>
    <xdr:sp macro="" textlink="">
      <xdr:nvSpPr>
        <xdr:cNvPr id="567" name="失業対策事業費平均値テキスト">
          <a:extLst>
            <a:ext uri="{FF2B5EF4-FFF2-40B4-BE49-F238E27FC236}">
              <a16:creationId xmlns:a16="http://schemas.microsoft.com/office/drawing/2014/main" id="{00000000-0008-0000-0600-000037020000}"/>
            </a:ext>
          </a:extLst>
        </xdr:cNvPr>
        <xdr:cNvSpPr txBox="1"/>
      </xdr:nvSpPr>
      <xdr:spPr>
        <a:xfrm>
          <a:off x="16370300" y="99479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152400</xdr:rowOff>
    </xdr:from>
    <xdr:to>
      <xdr:col>85</xdr:col>
      <xdr:colOff>177800</xdr:colOff>
      <xdr:row>59</xdr:row>
      <xdr:rowOff>82550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62687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152400</xdr:rowOff>
    </xdr:from>
    <xdr:to>
      <xdr:col>81</xdr:col>
      <xdr:colOff>101600</xdr:colOff>
      <xdr:row>59</xdr:row>
      <xdr:rowOff>82550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54305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99077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5356650" y="9871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165100</xdr:rowOff>
    </xdr:from>
    <xdr:to>
      <xdr:col>76</xdr:col>
      <xdr:colOff>165100</xdr:colOff>
      <xdr:row>59</xdr:row>
      <xdr:rowOff>95250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127000</xdr:rowOff>
    </xdr:from>
    <xdr:to>
      <xdr:col>72</xdr:col>
      <xdr:colOff>38100</xdr:colOff>
      <xdr:row>59</xdr:row>
      <xdr:rowOff>57150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3652500" y="1007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73677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3578650" y="9846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276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35577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268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130827</xdr:rowOff>
    </xdr:from>
    <xdr:ext cx="249299" cy="259045"/>
    <xdr:sp macro="" textlink="">
      <xdr:nvSpPr>
        <xdr:cNvPr id="586" name="失業対策事業費該当値テキスト">
          <a:extLst>
            <a:ext uri="{FF2B5EF4-FFF2-40B4-BE49-F238E27FC236}">
              <a16:creationId xmlns:a16="http://schemas.microsoft.com/office/drawing/2014/main" id="{00000000-0008-0000-0600-00004A020000}"/>
            </a:ext>
          </a:extLst>
        </xdr:cNvPr>
        <xdr:cNvSpPr txBox="1"/>
      </xdr:nvSpPr>
      <xdr:spPr>
        <a:xfrm>
          <a:off x="16370300" y="10074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111777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4467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公債費グラフ枠">
          <a:extLst>
            <a:ext uri="{FF2B5EF4-FFF2-40B4-BE49-F238E27FC236}">
              <a16:creationId xmlns:a16="http://schemas.microsoft.com/office/drawing/2014/main" id="{00000000-0008-0000-0600-000069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81826</xdr:rowOff>
    </xdr:from>
    <xdr:to>
      <xdr:col>85</xdr:col>
      <xdr:colOff>126364</xdr:colOff>
      <xdr:row>78</xdr:row>
      <xdr:rowOff>125938</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flipV="1">
          <a:off x="16317595" y="12083326"/>
          <a:ext cx="1269" cy="1415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129765</xdr:rowOff>
    </xdr:from>
    <xdr:ext cx="534377" cy="259045"/>
    <xdr:sp macro="" textlink="">
      <xdr:nvSpPr>
        <xdr:cNvPr id="619" name="公債費最小値テキスト">
          <a:extLst>
            <a:ext uri="{FF2B5EF4-FFF2-40B4-BE49-F238E27FC236}">
              <a16:creationId xmlns:a16="http://schemas.microsoft.com/office/drawing/2014/main" id="{00000000-0008-0000-0600-00006B020000}"/>
            </a:ext>
          </a:extLst>
        </xdr:cNvPr>
        <xdr:cNvSpPr txBox="1"/>
      </xdr:nvSpPr>
      <xdr:spPr>
        <a:xfrm>
          <a:off x="16370300" y="13502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125938</xdr:rowOff>
    </xdr:from>
    <xdr:to>
      <xdr:col>86</xdr:col>
      <xdr:colOff>25400</xdr:colOff>
      <xdr:row>78</xdr:row>
      <xdr:rowOff>125938</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6230600" y="13499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28503</xdr:rowOff>
    </xdr:from>
    <xdr:ext cx="599010" cy="259045"/>
    <xdr:sp macro="" textlink="">
      <xdr:nvSpPr>
        <xdr:cNvPr id="621" name="公債費最大値テキスト">
          <a:extLst>
            <a:ext uri="{FF2B5EF4-FFF2-40B4-BE49-F238E27FC236}">
              <a16:creationId xmlns:a16="http://schemas.microsoft.com/office/drawing/2014/main" id="{00000000-0008-0000-0600-00006D020000}"/>
            </a:ext>
          </a:extLst>
        </xdr:cNvPr>
        <xdr:cNvSpPr txBox="1"/>
      </xdr:nvSpPr>
      <xdr:spPr>
        <a:xfrm>
          <a:off x="16370300" y="11858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81826</xdr:rowOff>
    </xdr:from>
    <xdr:to>
      <xdr:col>86</xdr:col>
      <xdr:colOff>25400</xdr:colOff>
      <xdr:row>70</xdr:row>
      <xdr:rowOff>81826</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6230600" y="12083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12302</xdr:rowOff>
    </xdr:from>
    <xdr:to>
      <xdr:col>85</xdr:col>
      <xdr:colOff>127000</xdr:colOff>
      <xdr:row>77</xdr:row>
      <xdr:rowOff>13052</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5481300" y="13213952"/>
          <a:ext cx="838200" cy="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48052</xdr:rowOff>
    </xdr:from>
    <xdr:ext cx="534377" cy="259045"/>
    <xdr:sp macro="" textlink="">
      <xdr:nvSpPr>
        <xdr:cNvPr id="624" name="公債費平均値テキスト">
          <a:extLst>
            <a:ext uri="{FF2B5EF4-FFF2-40B4-BE49-F238E27FC236}">
              <a16:creationId xmlns:a16="http://schemas.microsoft.com/office/drawing/2014/main" id="{00000000-0008-0000-0600-000070020000}"/>
            </a:ext>
          </a:extLst>
        </xdr:cNvPr>
        <xdr:cNvSpPr txBox="1"/>
      </xdr:nvSpPr>
      <xdr:spPr>
        <a:xfrm>
          <a:off x="16370300" y="13249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69625</xdr:rowOff>
    </xdr:from>
    <xdr:to>
      <xdr:col>85</xdr:col>
      <xdr:colOff>177800</xdr:colOff>
      <xdr:row>77</xdr:row>
      <xdr:rowOff>171225</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6268700" y="1327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168481</xdr:rowOff>
    </xdr:from>
    <xdr:to>
      <xdr:col>81</xdr:col>
      <xdr:colOff>50800</xdr:colOff>
      <xdr:row>77</xdr:row>
      <xdr:rowOff>12302</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4592300" y="13198681"/>
          <a:ext cx="889000" cy="15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66566</xdr:rowOff>
    </xdr:from>
    <xdr:to>
      <xdr:col>81</xdr:col>
      <xdr:colOff>101600</xdr:colOff>
      <xdr:row>77</xdr:row>
      <xdr:rowOff>168166</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5430500" y="13268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159293</xdr:rowOff>
    </xdr:from>
    <xdr:ext cx="534377"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5214111" y="13360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156133</xdr:rowOff>
    </xdr:from>
    <xdr:to>
      <xdr:col>76</xdr:col>
      <xdr:colOff>114300</xdr:colOff>
      <xdr:row>76</xdr:row>
      <xdr:rowOff>168481</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3703300" y="13186333"/>
          <a:ext cx="889000" cy="12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67419</xdr:rowOff>
    </xdr:from>
    <xdr:to>
      <xdr:col>76</xdr:col>
      <xdr:colOff>165100</xdr:colOff>
      <xdr:row>77</xdr:row>
      <xdr:rowOff>169019</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4541500" y="1326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160146</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4325111" y="13361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156133</xdr:rowOff>
    </xdr:from>
    <xdr:to>
      <xdr:col>71</xdr:col>
      <xdr:colOff>177800</xdr:colOff>
      <xdr:row>76</xdr:row>
      <xdr:rowOff>160789</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flipV="1">
          <a:off x="12814300" y="13186333"/>
          <a:ext cx="889000" cy="4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78301</xdr:rowOff>
    </xdr:from>
    <xdr:to>
      <xdr:col>72</xdr:col>
      <xdr:colOff>38100</xdr:colOff>
      <xdr:row>78</xdr:row>
      <xdr:rowOff>8451</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3652500" y="1327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171028</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3436111" y="13372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76251</xdr:rowOff>
    </xdr:from>
    <xdr:to>
      <xdr:col>67</xdr:col>
      <xdr:colOff>101600</xdr:colOff>
      <xdr:row>78</xdr:row>
      <xdr:rowOff>6401</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2763500" y="1327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168978</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2547111" y="13370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133702</xdr:rowOff>
    </xdr:from>
    <xdr:to>
      <xdr:col>85</xdr:col>
      <xdr:colOff>177800</xdr:colOff>
      <xdr:row>77</xdr:row>
      <xdr:rowOff>63852</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6268700" y="13163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156579</xdr:rowOff>
    </xdr:from>
    <xdr:ext cx="534377" cy="259045"/>
    <xdr:sp macro="" textlink="">
      <xdr:nvSpPr>
        <xdr:cNvPr id="643" name="公債費該当値テキスト">
          <a:extLst>
            <a:ext uri="{FF2B5EF4-FFF2-40B4-BE49-F238E27FC236}">
              <a16:creationId xmlns:a16="http://schemas.microsoft.com/office/drawing/2014/main" id="{00000000-0008-0000-0600-000083020000}"/>
            </a:ext>
          </a:extLst>
        </xdr:cNvPr>
        <xdr:cNvSpPr txBox="1"/>
      </xdr:nvSpPr>
      <xdr:spPr>
        <a:xfrm>
          <a:off x="16370300" y="13015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132952</xdr:rowOff>
    </xdr:from>
    <xdr:to>
      <xdr:col>81</xdr:col>
      <xdr:colOff>101600</xdr:colOff>
      <xdr:row>77</xdr:row>
      <xdr:rowOff>63102</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5430500" y="13163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79629</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5214111" y="12938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117681</xdr:rowOff>
    </xdr:from>
    <xdr:to>
      <xdr:col>76</xdr:col>
      <xdr:colOff>165100</xdr:colOff>
      <xdr:row>77</xdr:row>
      <xdr:rowOff>47831</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4541500" y="13147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64357</xdr:rowOff>
    </xdr:from>
    <xdr:ext cx="59901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4292795" y="12923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105333</xdr:rowOff>
    </xdr:from>
    <xdr:to>
      <xdr:col>72</xdr:col>
      <xdr:colOff>38100</xdr:colOff>
      <xdr:row>77</xdr:row>
      <xdr:rowOff>35483</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3652500" y="13135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52009</xdr:rowOff>
    </xdr:from>
    <xdr:ext cx="59901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3403795" y="12910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109989</xdr:rowOff>
    </xdr:from>
    <xdr:to>
      <xdr:col>67</xdr:col>
      <xdr:colOff>101600</xdr:colOff>
      <xdr:row>77</xdr:row>
      <xdr:rowOff>40139</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2763500" y="13140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56666</xdr:rowOff>
    </xdr:from>
    <xdr:ext cx="59901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2514795" y="12915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a:extLst>
            <a:ext uri="{FF2B5EF4-FFF2-40B4-BE49-F238E27FC236}">
              <a16:creationId xmlns:a16="http://schemas.microsoft.com/office/drawing/2014/main" id="{00000000-0008-0000-0600-0000A2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65991</xdr:rowOff>
    </xdr:from>
    <xdr:to>
      <xdr:col>85</xdr:col>
      <xdr:colOff>126364</xdr:colOff>
      <xdr:row>99</xdr:row>
      <xdr:rowOff>44390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flipV="1">
          <a:off x="16317595" y="15667941"/>
          <a:ext cx="1269" cy="1349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48217</xdr:rowOff>
    </xdr:from>
    <xdr:ext cx="249299" cy="259045"/>
    <xdr:sp macro="" textlink="">
      <xdr:nvSpPr>
        <xdr:cNvPr id="676" name="積立金最小値テキスト">
          <a:extLst>
            <a:ext uri="{FF2B5EF4-FFF2-40B4-BE49-F238E27FC236}">
              <a16:creationId xmlns:a16="http://schemas.microsoft.com/office/drawing/2014/main" id="{00000000-0008-0000-0600-0000A4020000}"/>
            </a:ext>
          </a:extLst>
        </xdr:cNvPr>
        <xdr:cNvSpPr txBox="1"/>
      </xdr:nvSpPr>
      <xdr:spPr>
        <a:xfrm>
          <a:off x="16370300" y="17021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44390</xdr:rowOff>
    </xdr:from>
    <xdr:to>
      <xdr:col>86</xdr:col>
      <xdr:colOff>25400</xdr:colOff>
      <xdr:row>99</xdr:row>
      <xdr:rowOff>44390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6230600" y="1701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12668</xdr:rowOff>
    </xdr:from>
    <xdr:ext cx="599010" cy="259045"/>
    <xdr:sp macro="" textlink="">
      <xdr:nvSpPr>
        <xdr:cNvPr id="678" name="積立金最大値テキスト">
          <a:extLst>
            <a:ext uri="{FF2B5EF4-FFF2-40B4-BE49-F238E27FC236}">
              <a16:creationId xmlns:a16="http://schemas.microsoft.com/office/drawing/2014/main" id="{00000000-0008-0000-0600-0000A6020000}"/>
            </a:ext>
          </a:extLst>
        </xdr:cNvPr>
        <xdr:cNvSpPr txBox="1"/>
      </xdr:nvSpPr>
      <xdr:spPr>
        <a:xfrm>
          <a:off x="16370300" y="15443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65991</xdr:rowOff>
    </xdr:from>
    <xdr:to>
      <xdr:col>86</xdr:col>
      <xdr:colOff>25400</xdr:colOff>
      <xdr:row>91</xdr:row>
      <xdr:rowOff>65991</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6230600" y="15667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6472</xdr:rowOff>
    </xdr:from>
    <xdr:to>
      <xdr:col>85</xdr:col>
      <xdr:colOff>127000</xdr:colOff>
      <xdr:row>98</xdr:row>
      <xdr:rowOff>97089</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5481300" y="16808572"/>
          <a:ext cx="838200" cy="90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160931</xdr:rowOff>
    </xdr:from>
    <xdr:ext cx="534377" cy="259045"/>
    <xdr:sp macro="" textlink="">
      <xdr:nvSpPr>
        <xdr:cNvPr id="681" name="積立金平均値テキスト">
          <a:extLst>
            <a:ext uri="{FF2B5EF4-FFF2-40B4-BE49-F238E27FC236}">
              <a16:creationId xmlns:a16="http://schemas.microsoft.com/office/drawing/2014/main" id="{00000000-0008-0000-0600-0000A9020000}"/>
            </a:ext>
          </a:extLst>
        </xdr:cNvPr>
        <xdr:cNvSpPr txBox="1"/>
      </xdr:nvSpPr>
      <xdr:spPr>
        <a:xfrm>
          <a:off x="16370300" y="167915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11054</xdr:rowOff>
    </xdr:from>
    <xdr:to>
      <xdr:col>85</xdr:col>
      <xdr:colOff>177800</xdr:colOff>
      <xdr:row>98</xdr:row>
      <xdr:rowOff>112654</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6268700" y="1681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90360</xdr:rowOff>
    </xdr:from>
    <xdr:to>
      <xdr:col>81</xdr:col>
      <xdr:colOff>50800</xdr:colOff>
      <xdr:row>98</xdr:row>
      <xdr:rowOff>97089</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4592300" y="16892460"/>
          <a:ext cx="889000" cy="6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4242</xdr:rowOff>
    </xdr:from>
    <xdr:to>
      <xdr:col>81</xdr:col>
      <xdr:colOff>101600</xdr:colOff>
      <xdr:row>98</xdr:row>
      <xdr:rowOff>105842</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5430500" y="16806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122369</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5214111" y="16581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34643</xdr:rowOff>
    </xdr:from>
    <xdr:to>
      <xdr:col>76</xdr:col>
      <xdr:colOff>114300</xdr:colOff>
      <xdr:row>98</xdr:row>
      <xdr:rowOff>90360</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3703300" y="16836743"/>
          <a:ext cx="889000" cy="55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11419</xdr:rowOff>
    </xdr:from>
    <xdr:to>
      <xdr:col>76</xdr:col>
      <xdr:colOff>165100</xdr:colOff>
      <xdr:row>98</xdr:row>
      <xdr:rowOff>113019</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4541500" y="16813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129546</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4325111" y="16588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171331</xdr:rowOff>
    </xdr:from>
    <xdr:to>
      <xdr:col>71</xdr:col>
      <xdr:colOff>177800</xdr:colOff>
      <xdr:row>98</xdr:row>
      <xdr:rowOff>34643</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2814300" y="16801981"/>
          <a:ext cx="889000" cy="34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102060</xdr:rowOff>
    </xdr:from>
    <xdr:to>
      <xdr:col>72</xdr:col>
      <xdr:colOff>38100</xdr:colOff>
      <xdr:row>98</xdr:row>
      <xdr:rowOff>32210</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3652500" y="1673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48737</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3436111" y="16507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119906</xdr:rowOff>
    </xdr:from>
    <xdr:to>
      <xdr:col>67</xdr:col>
      <xdr:colOff>101600</xdr:colOff>
      <xdr:row>98</xdr:row>
      <xdr:rowOff>50056</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2763500" y="1675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66583</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547111" y="16525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127122</xdr:rowOff>
    </xdr:from>
    <xdr:to>
      <xdr:col>85</xdr:col>
      <xdr:colOff>177800</xdr:colOff>
      <xdr:row>98</xdr:row>
      <xdr:rowOff>57272</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6268700" y="16757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149999</xdr:rowOff>
    </xdr:from>
    <xdr:ext cx="534377" cy="259045"/>
    <xdr:sp macro="" textlink="">
      <xdr:nvSpPr>
        <xdr:cNvPr id="700" name="積立金該当値テキスト">
          <a:extLst>
            <a:ext uri="{FF2B5EF4-FFF2-40B4-BE49-F238E27FC236}">
              <a16:creationId xmlns:a16="http://schemas.microsoft.com/office/drawing/2014/main" id="{00000000-0008-0000-0600-0000BC020000}"/>
            </a:ext>
          </a:extLst>
        </xdr:cNvPr>
        <xdr:cNvSpPr txBox="1"/>
      </xdr:nvSpPr>
      <xdr:spPr>
        <a:xfrm>
          <a:off x="16370300" y="16609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46289</xdr:rowOff>
    </xdr:from>
    <xdr:to>
      <xdr:col>81</xdr:col>
      <xdr:colOff>101600</xdr:colOff>
      <xdr:row>98</xdr:row>
      <xdr:rowOff>147889</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5430500" y="16848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139016</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14111" y="16941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39560</xdr:rowOff>
    </xdr:from>
    <xdr:to>
      <xdr:col>76</xdr:col>
      <xdr:colOff>165100</xdr:colOff>
      <xdr:row>98</xdr:row>
      <xdr:rowOff>141160</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4541500" y="1684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132287</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4325111" y="16934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155293</xdr:rowOff>
    </xdr:from>
    <xdr:to>
      <xdr:col>72</xdr:col>
      <xdr:colOff>38100</xdr:colOff>
      <xdr:row>98</xdr:row>
      <xdr:rowOff>85443</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3652500" y="16785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76570</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3436111" y="16878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120531</xdr:rowOff>
    </xdr:from>
    <xdr:to>
      <xdr:col>67</xdr:col>
      <xdr:colOff>101600</xdr:colOff>
      <xdr:row>98</xdr:row>
      <xdr:rowOff>50681</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2763500" y="16751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41808</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2547111" y="16843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投資及び出資金グラフ枠">
          <a:extLst>
            <a:ext uri="{FF2B5EF4-FFF2-40B4-BE49-F238E27FC236}">
              <a16:creationId xmlns:a16="http://schemas.microsoft.com/office/drawing/2014/main" id="{00000000-0008-0000-0600-0000DB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26581</xdr:rowOff>
    </xdr:from>
    <xdr:to>
      <xdr:col>116</xdr:col>
      <xdr:colOff>62864</xdr:colOff>
      <xdr:row>39</xdr:row>
      <xdr:rowOff>44450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flipV="1">
          <a:off x="22159595" y="5341531"/>
          <a:ext cx="1269" cy="1389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3" name="投資及び出資金最小値テキスト">
          <a:extLst>
            <a:ext uri="{FF2B5EF4-FFF2-40B4-BE49-F238E27FC236}">
              <a16:creationId xmlns:a16="http://schemas.microsoft.com/office/drawing/2014/main" id="{00000000-0008-0000-0600-0000DD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144708</xdr:rowOff>
    </xdr:from>
    <xdr:ext cx="534377" cy="259045"/>
    <xdr:sp macro="" textlink="">
      <xdr:nvSpPr>
        <xdr:cNvPr id="735" name="投資及び出資金最大値テキスト">
          <a:extLst>
            <a:ext uri="{FF2B5EF4-FFF2-40B4-BE49-F238E27FC236}">
              <a16:creationId xmlns:a16="http://schemas.microsoft.com/office/drawing/2014/main" id="{00000000-0008-0000-0600-0000DF020000}"/>
            </a:ext>
          </a:extLst>
        </xdr:cNvPr>
        <xdr:cNvSpPr txBox="1"/>
      </xdr:nvSpPr>
      <xdr:spPr>
        <a:xfrm>
          <a:off x="22212300" y="5116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26581</xdr:rowOff>
    </xdr:from>
    <xdr:to>
      <xdr:col>116</xdr:col>
      <xdr:colOff>152400</xdr:colOff>
      <xdr:row>31</xdr:row>
      <xdr:rowOff>26581</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2072600" y="5341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148311</xdr:rowOff>
    </xdr:from>
    <xdr:to>
      <xdr:col>116</xdr:col>
      <xdr:colOff>63500</xdr:colOff>
      <xdr:row>37</xdr:row>
      <xdr:rowOff>5817</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flipV="1">
          <a:off x="21323300" y="6320511"/>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60888</xdr:rowOff>
    </xdr:from>
    <xdr:ext cx="469744" cy="259045"/>
    <xdr:sp macro="" textlink="">
      <xdr:nvSpPr>
        <xdr:cNvPr id="738" name="投資及び出資金平均値テキスト">
          <a:extLst>
            <a:ext uri="{FF2B5EF4-FFF2-40B4-BE49-F238E27FC236}">
              <a16:creationId xmlns:a16="http://schemas.microsoft.com/office/drawing/2014/main" id="{00000000-0008-0000-0600-0000E2020000}"/>
            </a:ext>
          </a:extLst>
        </xdr:cNvPr>
        <xdr:cNvSpPr txBox="1"/>
      </xdr:nvSpPr>
      <xdr:spPr>
        <a:xfrm>
          <a:off x="22212300" y="6575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82461</xdr:rowOff>
    </xdr:from>
    <xdr:to>
      <xdr:col>116</xdr:col>
      <xdr:colOff>114300</xdr:colOff>
      <xdr:row>39</xdr:row>
      <xdr:rowOff>12611</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2110700" y="659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5817</xdr:rowOff>
    </xdr:from>
    <xdr:to>
      <xdr:col>111</xdr:col>
      <xdr:colOff>177800</xdr:colOff>
      <xdr:row>37</xdr:row>
      <xdr:rowOff>6845</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flipV="1">
          <a:off x="20434300" y="6349467"/>
          <a:ext cx="889000" cy="1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90881</xdr:rowOff>
    </xdr:from>
    <xdr:to>
      <xdr:col>112</xdr:col>
      <xdr:colOff>38100</xdr:colOff>
      <xdr:row>39</xdr:row>
      <xdr:rowOff>21031</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1272500" y="6605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12158</xdr:rowOff>
    </xdr:from>
    <xdr:ext cx="469744"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1088428" y="6698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6845</xdr:rowOff>
    </xdr:from>
    <xdr:to>
      <xdr:col>107</xdr:col>
      <xdr:colOff>50800</xdr:colOff>
      <xdr:row>37</xdr:row>
      <xdr:rowOff>52756</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flipV="1">
          <a:off x="19545300" y="6350495"/>
          <a:ext cx="889000" cy="45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100178</xdr:rowOff>
    </xdr:from>
    <xdr:to>
      <xdr:col>107</xdr:col>
      <xdr:colOff>101600</xdr:colOff>
      <xdr:row>39</xdr:row>
      <xdr:rowOff>30328</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0383500" y="6615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21455</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0199428" y="6708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51079</xdr:rowOff>
    </xdr:from>
    <xdr:to>
      <xdr:col>102</xdr:col>
      <xdr:colOff>114300</xdr:colOff>
      <xdr:row>37</xdr:row>
      <xdr:rowOff>52756</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18656300" y="6394729"/>
          <a:ext cx="889000" cy="1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98196</xdr:rowOff>
    </xdr:from>
    <xdr:to>
      <xdr:col>102</xdr:col>
      <xdr:colOff>165100</xdr:colOff>
      <xdr:row>39</xdr:row>
      <xdr:rowOff>28346</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19494500" y="6613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19473</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9310428" y="6706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105473</xdr:rowOff>
    </xdr:from>
    <xdr:to>
      <xdr:col>98</xdr:col>
      <xdr:colOff>38100</xdr:colOff>
      <xdr:row>39</xdr:row>
      <xdr:rowOff>35623</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18605500" y="6620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26750</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8421428" y="6713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97511</xdr:rowOff>
    </xdr:from>
    <xdr:to>
      <xdr:col>116</xdr:col>
      <xdr:colOff>114300</xdr:colOff>
      <xdr:row>37</xdr:row>
      <xdr:rowOff>27661</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2110700" y="6269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120388</xdr:rowOff>
    </xdr:from>
    <xdr:ext cx="534377" cy="259045"/>
    <xdr:sp macro="" textlink="">
      <xdr:nvSpPr>
        <xdr:cNvPr id="757" name="投資及び出資金該当値テキスト">
          <a:extLst>
            <a:ext uri="{FF2B5EF4-FFF2-40B4-BE49-F238E27FC236}">
              <a16:creationId xmlns:a16="http://schemas.microsoft.com/office/drawing/2014/main" id="{00000000-0008-0000-0600-0000F5020000}"/>
            </a:ext>
          </a:extLst>
        </xdr:cNvPr>
        <xdr:cNvSpPr txBox="1"/>
      </xdr:nvSpPr>
      <xdr:spPr>
        <a:xfrm>
          <a:off x="22212300" y="6121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126467</xdr:rowOff>
    </xdr:from>
    <xdr:to>
      <xdr:col>112</xdr:col>
      <xdr:colOff>38100</xdr:colOff>
      <xdr:row>37</xdr:row>
      <xdr:rowOff>56617</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1272500" y="6298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35</xdr:row>
      <xdr:rowOff>73144</xdr:rowOff>
    </xdr:from>
    <xdr:ext cx="534377"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056111" y="6073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127495</xdr:rowOff>
    </xdr:from>
    <xdr:to>
      <xdr:col>107</xdr:col>
      <xdr:colOff>101600</xdr:colOff>
      <xdr:row>37</xdr:row>
      <xdr:rowOff>57645</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0383500" y="6299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74172</xdr:rowOff>
    </xdr:from>
    <xdr:ext cx="469744"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0199428" y="6074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1956</xdr:rowOff>
    </xdr:from>
    <xdr:to>
      <xdr:col>102</xdr:col>
      <xdr:colOff>165100</xdr:colOff>
      <xdr:row>37</xdr:row>
      <xdr:rowOff>103556</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19494500" y="6345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120083</xdr:rowOff>
    </xdr:from>
    <xdr:ext cx="469744"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9310428" y="6120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279</xdr:rowOff>
    </xdr:from>
    <xdr:to>
      <xdr:col>98</xdr:col>
      <xdr:colOff>38100</xdr:colOff>
      <xdr:row>37</xdr:row>
      <xdr:rowOff>101879</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18605500" y="6343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118406</xdr:rowOff>
    </xdr:from>
    <xdr:ext cx="469744"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8421428" y="6119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a:extLst>
            <a:ext uri="{FF2B5EF4-FFF2-40B4-BE49-F238E27FC236}">
              <a16:creationId xmlns:a16="http://schemas.microsoft.com/office/drawing/2014/main" id="{00000000-0008-0000-0600-00001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120955</xdr:rowOff>
    </xdr:from>
    <xdr:to>
      <xdr:col>116</xdr:col>
      <xdr:colOff>62864</xdr:colOff>
      <xdr:row>58</xdr:row>
      <xdr:rowOff>139700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flipV="1">
          <a:off x="22159595" y="8864905"/>
          <a:ext cx="1269" cy="1218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8" name="貸付金最小値テキスト">
          <a:extLst>
            <a:ext uri="{FF2B5EF4-FFF2-40B4-BE49-F238E27FC236}">
              <a16:creationId xmlns:a16="http://schemas.microsoft.com/office/drawing/2014/main" id="{00000000-0008-0000-0600-000014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67632</xdr:rowOff>
    </xdr:from>
    <xdr:ext cx="534377" cy="259045"/>
    <xdr:sp macro="" textlink="">
      <xdr:nvSpPr>
        <xdr:cNvPr id="790" name="貸付金最大値テキスト">
          <a:extLst>
            <a:ext uri="{FF2B5EF4-FFF2-40B4-BE49-F238E27FC236}">
              <a16:creationId xmlns:a16="http://schemas.microsoft.com/office/drawing/2014/main" id="{00000000-0008-0000-0600-000016030000}"/>
            </a:ext>
          </a:extLst>
        </xdr:cNvPr>
        <xdr:cNvSpPr txBox="1"/>
      </xdr:nvSpPr>
      <xdr:spPr>
        <a:xfrm>
          <a:off x="22212300" y="8640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120955</xdr:rowOff>
    </xdr:from>
    <xdr:to>
      <xdr:col>116</xdr:col>
      <xdr:colOff>152400</xdr:colOff>
      <xdr:row>51</xdr:row>
      <xdr:rowOff>120955</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2072600" y="8864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88974</xdr:rowOff>
    </xdr:from>
    <xdr:to>
      <xdr:col>116</xdr:col>
      <xdr:colOff>63500</xdr:colOff>
      <xdr:row>58</xdr:row>
      <xdr:rowOff>93866</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1323300" y="10033074"/>
          <a:ext cx="838200" cy="4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160217</xdr:rowOff>
    </xdr:from>
    <xdr:ext cx="469744" cy="259045"/>
    <xdr:sp macro="" textlink="">
      <xdr:nvSpPr>
        <xdr:cNvPr id="793" name="貸付金平均値テキスト">
          <a:extLst>
            <a:ext uri="{FF2B5EF4-FFF2-40B4-BE49-F238E27FC236}">
              <a16:creationId xmlns:a16="http://schemas.microsoft.com/office/drawing/2014/main" id="{00000000-0008-0000-0600-000019030000}"/>
            </a:ext>
          </a:extLst>
        </xdr:cNvPr>
        <xdr:cNvSpPr txBox="1"/>
      </xdr:nvSpPr>
      <xdr:spPr>
        <a:xfrm>
          <a:off x="22212300" y="97614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137340</xdr:rowOff>
    </xdr:from>
    <xdr:to>
      <xdr:col>116</xdr:col>
      <xdr:colOff>114300</xdr:colOff>
      <xdr:row>58</xdr:row>
      <xdr:rowOff>67490</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2110700" y="990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72743</xdr:rowOff>
    </xdr:from>
    <xdr:to>
      <xdr:col>111</xdr:col>
      <xdr:colOff>177800</xdr:colOff>
      <xdr:row>58</xdr:row>
      <xdr:rowOff>88974</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0434300" y="9845393"/>
          <a:ext cx="889000" cy="187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128082</xdr:rowOff>
    </xdr:from>
    <xdr:to>
      <xdr:col>112</xdr:col>
      <xdr:colOff>38100</xdr:colOff>
      <xdr:row>58</xdr:row>
      <xdr:rowOff>58232</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1272500" y="9900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74759</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1088428" y="9675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9809</xdr:rowOff>
    </xdr:from>
    <xdr:to>
      <xdr:col>107</xdr:col>
      <xdr:colOff>50800</xdr:colOff>
      <xdr:row>57</xdr:row>
      <xdr:rowOff>72743</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9545300" y="9782459"/>
          <a:ext cx="889000" cy="62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109589</xdr:rowOff>
    </xdr:from>
    <xdr:to>
      <xdr:col>107</xdr:col>
      <xdr:colOff>101600</xdr:colOff>
      <xdr:row>58</xdr:row>
      <xdr:rowOff>39739</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0383500" y="98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30866</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0199428" y="9974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9809</xdr:rowOff>
    </xdr:from>
    <xdr:to>
      <xdr:col>102</xdr:col>
      <xdr:colOff>114300</xdr:colOff>
      <xdr:row>58</xdr:row>
      <xdr:rowOff>73154</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18656300" y="9782459"/>
          <a:ext cx="889000" cy="234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102753</xdr:rowOff>
    </xdr:from>
    <xdr:to>
      <xdr:col>102</xdr:col>
      <xdr:colOff>165100</xdr:colOff>
      <xdr:row>58</xdr:row>
      <xdr:rowOff>32903</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19494500" y="9875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24030</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9310428" y="9968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95369</xdr:rowOff>
    </xdr:from>
    <xdr:to>
      <xdr:col>98</xdr:col>
      <xdr:colOff>38100</xdr:colOff>
      <xdr:row>58</xdr:row>
      <xdr:rowOff>25519</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18605500" y="986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42046</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8421428" y="9643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43066</xdr:rowOff>
    </xdr:from>
    <xdr:to>
      <xdr:col>116</xdr:col>
      <xdr:colOff>114300</xdr:colOff>
      <xdr:row>58</xdr:row>
      <xdr:rowOff>144666</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2110700" y="9987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129443</xdr:rowOff>
    </xdr:from>
    <xdr:ext cx="469744" cy="259045"/>
    <xdr:sp macro="" textlink="">
      <xdr:nvSpPr>
        <xdr:cNvPr id="812" name="貸付金該当値テキスト">
          <a:extLst>
            <a:ext uri="{FF2B5EF4-FFF2-40B4-BE49-F238E27FC236}">
              <a16:creationId xmlns:a16="http://schemas.microsoft.com/office/drawing/2014/main" id="{00000000-0008-0000-0600-00002C030000}"/>
            </a:ext>
          </a:extLst>
        </xdr:cNvPr>
        <xdr:cNvSpPr txBox="1"/>
      </xdr:nvSpPr>
      <xdr:spPr>
        <a:xfrm>
          <a:off x="22212300" y="9902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38174</xdr:rowOff>
    </xdr:from>
    <xdr:to>
      <xdr:col>112</xdr:col>
      <xdr:colOff>38100</xdr:colOff>
      <xdr:row>58</xdr:row>
      <xdr:rowOff>139774</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1272500" y="9982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130901</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088428" y="10075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21943</xdr:rowOff>
    </xdr:from>
    <xdr:to>
      <xdr:col>107</xdr:col>
      <xdr:colOff>101600</xdr:colOff>
      <xdr:row>57</xdr:row>
      <xdr:rowOff>123543</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0383500" y="9794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55</xdr:row>
      <xdr:rowOff>140070</xdr:rowOff>
    </xdr:from>
    <xdr:ext cx="534377"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167111" y="9569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130459</xdr:rowOff>
    </xdr:from>
    <xdr:to>
      <xdr:col>102</xdr:col>
      <xdr:colOff>165100</xdr:colOff>
      <xdr:row>57</xdr:row>
      <xdr:rowOff>60609</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19494500" y="9731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77136</xdr:rowOff>
    </xdr:from>
    <xdr:ext cx="534377"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278111" y="9506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22354</xdr:rowOff>
    </xdr:from>
    <xdr:to>
      <xdr:col>98</xdr:col>
      <xdr:colOff>38100</xdr:colOff>
      <xdr:row>58</xdr:row>
      <xdr:rowOff>123954</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18605500" y="9966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115081</xdr:rowOff>
    </xdr:from>
    <xdr:ext cx="469744"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8421428" y="10059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47656</xdr:rowOff>
    </xdr:from>
    <xdr:to>
      <xdr:col>116</xdr:col>
      <xdr:colOff>62864</xdr:colOff>
      <xdr:row>78</xdr:row>
      <xdr:rowOff>83545</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2049156"/>
          <a:ext cx="1269" cy="1407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87372</xdr:rowOff>
    </xdr:from>
    <xdr:ext cx="534377"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460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83545</xdr:rowOff>
    </xdr:from>
    <xdr:to>
      <xdr:col>116</xdr:col>
      <xdr:colOff>152400</xdr:colOff>
      <xdr:row>78</xdr:row>
      <xdr:rowOff>83545</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456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165783</xdr:rowOff>
    </xdr:from>
    <xdr:ext cx="599010"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1824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47656</xdr:rowOff>
    </xdr:from>
    <xdr:to>
      <xdr:col>116</xdr:col>
      <xdr:colOff>152400</xdr:colOff>
      <xdr:row>70</xdr:row>
      <xdr:rowOff>47656</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2049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117281</xdr:rowOff>
    </xdr:from>
    <xdr:to>
      <xdr:col>116</xdr:col>
      <xdr:colOff>63500</xdr:colOff>
      <xdr:row>74</xdr:row>
      <xdr:rowOff>117787</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1323300" y="12804581"/>
          <a:ext cx="838200" cy="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7907</xdr:rowOff>
    </xdr:from>
    <xdr:ext cx="534377"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28666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29480</xdr:rowOff>
    </xdr:from>
    <xdr:to>
      <xdr:col>116</xdr:col>
      <xdr:colOff>114300</xdr:colOff>
      <xdr:row>75</xdr:row>
      <xdr:rowOff>131080</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288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117281</xdr:rowOff>
    </xdr:from>
    <xdr:to>
      <xdr:col>111</xdr:col>
      <xdr:colOff>177800</xdr:colOff>
      <xdr:row>74</xdr:row>
      <xdr:rowOff>150216</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0434300" y="12804581"/>
          <a:ext cx="889000" cy="32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14197</xdr:rowOff>
    </xdr:from>
    <xdr:to>
      <xdr:col>112</xdr:col>
      <xdr:colOff>38100</xdr:colOff>
      <xdr:row>75</xdr:row>
      <xdr:rowOff>115797</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28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106924</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56111" y="12965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150216</xdr:rowOff>
    </xdr:from>
    <xdr:to>
      <xdr:col>107</xdr:col>
      <xdr:colOff>50800</xdr:colOff>
      <xdr:row>75</xdr:row>
      <xdr:rowOff>38659</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19545300" y="12837516"/>
          <a:ext cx="889000" cy="59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35620</xdr:rowOff>
    </xdr:from>
    <xdr:to>
      <xdr:col>107</xdr:col>
      <xdr:colOff>101600</xdr:colOff>
      <xdr:row>75</xdr:row>
      <xdr:rowOff>137220</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289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128347</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67111" y="12987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38659</xdr:rowOff>
    </xdr:from>
    <xdr:to>
      <xdr:col>102</xdr:col>
      <xdr:colOff>114300</xdr:colOff>
      <xdr:row>75</xdr:row>
      <xdr:rowOff>80525</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18656300" y="12897409"/>
          <a:ext cx="889000" cy="41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101065</xdr:rowOff>
    </xdr:from>
    <xdr:to>
      <xdr:col>102</xdr:col>
      <xdr:colOff>165100</xdr:colOff>
      <xdr:row>76</xdr:row>
      <xdr:rowOff>31215</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295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22342</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78111" y="13052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113474</xdr:rowOff>
    </xdr:from>
    <xdr:to>
      <xdr:col>98</xdr:col>
      <xdr:colOff>38100</xdr:colOff>
      <xdr:row>76</xdr:row>
      <xdr:rowOff>43625</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297222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34752</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89111" y="13064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66987</xdr:rowOff>
    </xdr:from>
    <xdr:to>
      <xdr:col>116</xdr:col>
      <xdr:colOff>114300</xdr:colOff>
      <xdr:row>74</xdr:row>
      <xdr:rowOff>168587</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2754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89864</xdr:rowOff>
    </xdr:from>
    <xdr:ext cx="534377"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2605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66481</xdr:rowOff>
    </xdr:from>
    <xdr:to>
      <xdr:col>112</xdr:col>
      <xdr:colOff>38100</xdr:colOff>
      <xdr:row>74</xdr:row>
      <xdr:rowOff>168081</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2753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13158</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56111" y="12529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99416</xdr:rowOff>
    </xdr:from>
    <xdr:to>
      <xdr:col>107</xdr:col>
      <xdr:colOff>101600</xdr:colOff>
      <xdr:row>75</xdr:row>
      <xdr:rowOff>29566</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2786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46093</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67111" y="12561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159309</xdr:rowOff>
    </xdr:from>
    <xdr:to>
      <xdr:col>102</xdr:col>
      <xdr:colOff>165100</xdr:colOff>
      <xdr:row>75</xdr:row>
      <xdr:rowOff>89459</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2846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105986</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78111" y="12621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29725</xdr:rowOff>
    </xdr:from>
    <xdr:to>
      <xdr:col>98</xdr:col>
      <xdr:colOff>38100</xdr:colOff>
      <xdr:row>75</xdr:row>
      <xdr:rowOff>131325</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2888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147852</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89111" y="12663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a:extLst>
            <a:ext uri="{FF2B5EF4-FFF2-40B4-BE49-F238E27FC236}">
              <a16:creationId xmlns:a16="http://schemas.microsoft.com/office/drawing/2014/main" id="{00000000-0008-0000-0600-000087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143638</xdr:rowOff>
    </xdr:from>
    <xdr:to>
      <xdr:col>116</xdr:col>
      <xdr:colOff>62864</xdr:colOff>
      <xdr:row>99</xdr:row>
      <xdr:rowOff>44450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flipV="1">
          <a:off x="22159595" y="15574138"/>
          <a:ext cx="1269" cy="1443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91330</xdr:rowOff>
    </xdr:from>
    <xdr:ext cx="249299" cy="259045"/>
    <xdr:sp macro="" textlink="">
      <xdr:nvSpPr>
        <xdr:cNvPr id="905" name="前年度繰上充用金最小値テキスト">
          <a:extLst>
            <a:ext uri="{FF2B5EF4-FFF2-40B4-BE49-F238E27FC236}">
              <a16:creationId xmlns:a16="http://schemas.microsoft.com/office/drawing/2014/main" id="{00000000-0008-0000-0600-000089030000}"/>
            </a:ext>
          </a:extLst>
        </xdr:cNvPr>
        <xdr:cNvSpPr txBox="1"/>
      </xdr:nvSpPr>
      <xdr:spPr>
        <a:xfrm>
          <a:off x="22212300" y="17064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90315</xdr:rowOff>
    </xdr:from>
    <xdr:ext cx="534377" cy="259045"/>
    <xdr:sp macro="" textlink="">
      <xdr:nvSpPr>
        <xdr:cNvPr id="907" name="前年度繰上充用金最大値テキスト">
          <a:extLst>
            <a:ext uri="{FF2B5EF4-FFF2-40B4-BE49-F238E27FC236}">
              <a16:creationId xmlns:a16="http://schemas.microsoft.com/office/drawing/2014/main" id="{00000000-0008-0000-0600-00008B030000}"/>
            </a:ext>
          </a:extLst>
        </xdr:cNvPr>
        <xdr:cNvSpPr txBox="1"/>
      </xdr:nvSpPr>
      <xdr:spPr>
        <a:xfrm>
          <a:off x="22212300" y="15349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143638</xdr:rowOff>
    </xdr:from>
    <xdr:to>
      <xdr:col>116</xdr:col>
      <xdr:colOff>152400</xdr:colOff>
      <xdr:row>90</xdr:row>
      <xdr:rowOff>143638</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2072600" y="15574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8780</xdr:rowOff>
    </xdr:from>
    <xdr:ext cx="313932" cy="259045"/>
    <xdr:sp macro="" textlink="">
      <xdr:nvSpPr>
        <xdr:cNvPr id="910" name="前年度繰上充用金平均値テキスト">
          <a:extLst>
            <a:ext uri="{FF2B5EF4-FFF2-40B4-BE49-F238E27FC236}">
              <a16:creationId xmlns:a16="http://schemas.microsoft.com/office/drawing/2014/main" id="{00000000-0008-0000-0600-00008E030000}"/>
            </a:ext>
          </a:extLst>
        </xdr:cNvPr>
        <xdr:cNvSpPr txBox="1"/>
      </xdr:nvSpPr>
      <xdr:spPr>
        <a:xfrm>
          <a:off x="22212300" y="1681088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157353</xdr:rowOff>
    </xdr:from>
    <xdr:to>
      <xdr:col>116</xdr:col>
      <xdr:colOff>114300</xdr:colOff>
      <xdr:row>99</xdr:row>
      <xdr:rowOff>87503</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21107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158114</xdr:rowOff>
    </xdr:from>
    <xdr:to>
      <xdr:col>112</xdr:col>
      <xdr:colOff>38100</xdr:colOff>
      <xdr:row>99</xdr:row>
      <xdr:rowOff>88264</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212725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104791</xdr:rowOff>
    </xdr:from>
    <xdr:ext cx="313932"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166333" y="16735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157862</xdr:rowOff>
    </xdr:from>
    <xdr:to>
      <xdr:col>107</xdr:col>
      <xdr:colOff>101600</xdr:colOff>
      <xdr:row>99</xdr:row>
      <xdr:rowOff>88012</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20383500" y="1695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104539</xdr:rowOff>
    </xdr:from>
    <xdr:ext cx="313932"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277333" y="167351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160910</xdr:rowOff>
    </xdr:from>
    <xdr:to>
      <xdr:col>102</xdr:col>
      <xdr:colOff>165100</xdr:colOff>
      <xdr:row>99</xdr:row>
      <xdr:rowOff>91060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19494500" y="1696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107587</xdr:rowOff>
    </xdr:from>
    <xdr:ext cx="313932"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388333" y="167382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161798</xdr:rowOff>
    </xdr:from>
    <xdr:to>
      <xdr:col>98</xdr:col>
      <xdr:colOff>38100</xdr:colOff>
      <xdr:row>99</xdr:row>
      <xdr:rowOff>91948</xdr:rowOff>
    </xdr:to>
    <xdr:sp macro="" textlink="">
      <xdr:nvSpPr>
        <xdr:cNvPr id="921" name="フローチャート: 判断 920">
          <a:extLst>
            <a:ext uri="{FF2B5EF4-FFF2-40B4-BE49-F238E27FC236}">
              <a16:creationId xmlns:a16="http://schemas.microsoft.com/office/drawing/2014/main" id="{00000000-0008-0000-0600-000099030000}"/>
            </a:ext>
          </a:extLst>
        </xdr:cNvPr>
        <xdr:cNvSpPr/>
      </xdr:nvSpPr>
      <xdr:spPr>
        <a:xfrm>
          <a:off x="18605500" y="1696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108475</xdr:rowOff>
    </xdr:from>
    <xdr:ext cx="313932"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499333" y="167391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135780</xdr:rowOff>
    </xdr:from>
    <xdr:ext cx="249299" cy="259045"/>
    <xdr:sp macro="" textlink="">
      <xdr:nvSpPr>
        <xdr:cNvPr id="929" name="前年度繰上充用金該当値テキスト">
          <a:extLst>
            <a:ext uri="{FF2B5EF4-FFF2-40B4-BE49-F238E27FC236}">
              <a16:creationId xmlns:a16="http://schemas.microsoft.com/office/drawing/2014/main" id="{00000000-0008-0000-0600-0000A1030000}"/>
            </a:ext>
          </a:extLst>
        </xdr:cNvPr>
        <xdr:cNvSpPr txBox="1"/>
      </xdr:nvSpPr>
      <xdr:spPr>
        <a:xfrm>
          <a:off x="22212300" y="16937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a:extLst>
            <a:ext uri="{FF2B5EF4-FFF2-40B4-BE49-F238E27FC236}">
              <a16:creationId xmlns:a16="http://schemas.microsoft.com/office/drawing/2014/main" id="{00000000-0008-0000-0600-0000A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a:extLst>
            <a:ext uri="{FF2B5EF4-FFF2-40B4-BE49-F238E27FC236}">
              <a16:creationId xmlns:a16="http://schemas.microsoft.com/office/drawing/2014/main" id="{00000000-0008-0000-0600-0000A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a:extLst>
            <a:ext uri="{FF2B5EF4-FFF2-40B4-BE49-F238E27FC236}">
              <a16:creationId xmlns:a16="http://schemas.microsoft.com/office/drawing/2014/main" id="{00000000-0008-0000-0600-0000A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積立金</a:t>
          </a:r>
          <a:r>
            <a:rPr kumimoji="1" lang="ja-JP" altLang="ja-JP" sz="1100">
              <a:solidFill>
                <a:schemeClr val="dk1"/>
              </a:solidFill>
              <a:effectLst/>
              <a:latin typeface="+mn-lt"/>
              <a:ea typeface="+mn-ea"/>
              <a:cs typeface="+mn-cs"/>
            </a:rPr>
            <a:t>については、</a:t>
          </a:r>
          <a:r>
            <a:rPr kumimoji="1" lang="ja-JP" altLang="en-US" sz="1100">
              <a:solidFill>
                <a:schemeClr val="dk1"/>
              </a:solidFill>
              <a:effectLst/>
              <a:latin typeface="+mn-lt"/>
              <a:ea typeface="+mn-ea"/>
              <a:cs typeface="+mn-cs"/>
            </a:rPr>
            <a:t>合併振興基金の新規積立</a:t>
          </a:r>
          <a:r>
            <a:rPr kumimoji="1" lang="ja-JP" altLang="ja-JP" sz="1100">
              <a:solidFill>
                <a:schemeClr val="dk1"/>
              </a:solidFill>
              <a:effectLst/>
              <a:latin typeface="+mn-lt"/>
              <a:ea typeface="+mn-ea"/>
              <a:cs typeface="+mn-cs"/>
            </a:rPr>
            <a:t>により数値が上昇している。</a:t>
          </a:r>
          <a:endParaRPr lang="ja-JP" altLang="ja-JP" sz="1400">
            <a:effectLst/>
          </a:endParaRPr>
        </a:p>
        <a:p>
          <a:r>
            <a:rPr kumimoji="1" lang="ja-JP" altLang="ja-JP" sz="1100">
              <a:solidFill>
                <a:schemeClr val="dk1"/>
              </a:solidFill>
              <a:effectLst/>
              <a:latin typeface="+mn-lt"/>
              <a:ea typeface="+mn-ea"/>
              <a:cs typeface="+mn-cs"/>
            </a:rPr>
            <a:t>　・補助費等については、</a:t>
          </a:r>
          <a:r>
            <a:rPr kumimoji="1" lang="ja-JP" altLang="en-US" sz="1100">
              <a:solidFill>
                <a:schemeClr val="dk1"/>
              </a:solidFill>
              <a:effectLst/>
              <a:latin typeface="+mn-lt"/>
              <a:ea typeface="+mn-ea"/>
              <a:cs typeface="+mn-cs"/>
            </a:rPr>
            <a:t>簡易給水事業を水道事業会計に統合したために補助費等としての支出</a:t>
          </a:r>
          <a:r>
            <a:rPr kumimoji="1" lang="ja-JP" altLang="ja-JP" sz="1100">
              <a:solidFill>
                <a:schemeClr val="dk1"/>
              </a:solidFill>
              <a:effectLst/>
              <a:latin typeface="+mn-lt"/>
              <a:ea typeface="+mn-ea"/>
              <a:cs typeface="+mn-cs"/>
            </a:rPr>
            <a:t>が増加したため、数値が上昇している。</a:t>
          </a:r>
          <a:endParaRPr lang="ja-JP" altLang="ja-JP" sz="1400">
            <a:effectLst/>
          </a:endParaRPr>
        </a:p>
        <a:p>
          <a:r>
            <a:rPr kumimoji="1" lang="ja-JP" altLang="ja-JP" sz="1100">
              <a:solidFill>
                <a:schemeClr val="dk1"/>
              </a:solidFill>
              <a:effectLst/>
              <a:latin typeface="+mn-lt"/>
              <a:ea typeface="+mn-ea"/>
              <a:cs typeface="+mn-cs"/>
            </a:rPr>
            <a:t>　・扶助費については、</a:t>
          </a:r>
          <a:r>
            <a:rPr kumimoji="1" lang="ja-JP" altLang="en-US" sz="1100">
              <a:solidFill>
                <a:schemeClr val="dk1"/>
              </a:solidFill>
              <a:effectLst/>
              <a:latin typeface="+mn-lt"/>
              <a:ea typeface="+mn-ea"/>
              <a:cs typeface="+mn-cs"/>
            </a:rPr>
            <a:t>仁摩保育所の民営化や年金生活者等支援臨時福祉給付金給付事業の終了により</a:t>
          </a:r>
          <a:r>
            <a:rPr kumimoji="1" lang="ja-JP" altLang="ja-JP" sz="1100">
              <a:solidFill>
                <a:schemeClr val="dk1"/>
              </a:solidFill>
              <a:effectLst/>
              <a:latin typeface="+mn-lt"/>
              <a:ea typeface="+mn-ea"/>
              <a:cs typeface="+mn-cs"/>
            </a:rPr>
            <a:t>数値が減少している。</a:t>
          </a:r>
          <a:endParaRPr lang="ja-JP" altLang="ja-JP" sz="14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・普通建設事業費については、</a:t>
          </a:r>
          <a:r>
            <a:rPr kumimoji="1" lang="ja-JP" altLang="en-US" sz="1100">
              <a:solidFill>
                <a:schemeClr val="dk1"/>
              </a:solidFill>
              <a:effectLst/>
              <a:latin typeface="+mn-lt"/>
              <a:ea typeface="+mn-ea"/>
              <a:cs typeface="+mn-cs"/>
            </a:rPr>
            <a:t>畜産競争力強化対策事業、民間保育所施設整備補助、仁摩地区道の駅整備などの実施により数値が増加</a:t>
          </a:r>
          <a:r>
            <a:rPr kumimoji="1" lang="ja-JP" altLang="ja-JP" sz="1100">
              <a:solidFill>
                <a:schemeClr val="dk1"/>
              </a:solidFill>
              <a:effectLst/>
              <a:latin typeface="+mn-lt"/>
              <a:ea typeface="+mn-ea"/>
              <a:cs typeface="+mn-cs"/>
            </a:rPr>
            <a:t>している。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島根県大田市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35,549
35,162
435.71
24,665,604
24,288,029
282,203
13,456,925
30,885,268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13.6
94.0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130175</xdr:rowOff>
    </xdr:from>
    <xdr:to>
      <xdr:col>24</xdr:col>
      <xdr:colOff>62865</xdr:colOff>
      <xdr:row>37</xdr:row>
      <xdr:rowOff>163131</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73675"/>
          <a:ext cx="1270" cy="1233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166958</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10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163131</xdr:rowOff>
    </xdr:from>
    <xdr:to>
      <xdr:col>24</xdr:col>
      <xdr:colOff>152400</xdr:colOff>
      <xdr:row>37</xdr:row>
      <xdr:rowOff>163131</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06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76852</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048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9,650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130175</xdr:rowOff>
    </xdr:from>
    <xdr:to>
      <xdr:col>24</xdr:col>
      <xdr:colOff>152400</xdr:colOff>
      <xdr:row>30</xdr:row>
      <xdr:rowOff>130175</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73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110934</xdr:rowOff>
    </xdr:from>
    <xdr:to>
      <xdr:col>24</xdr:col>
      <xdr:colOff>63500</xdr:colOff>
      <xdr:row>35</xdr:row>
      <xdr:rowOff>113602</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111684"/>
          <a:ext cx="838200" cy="2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65041</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657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86614</xdr:rowOff>
    </xdr:from>
    <xdr:to>
      <xdr:col>24</xdr:col>
      <xdr:colOff>114300</xdr:colOff>
      <xdr:row>36</xdr:row>
      <xdr:rowOff>16764</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43307</xdr:rowOff>
    </xdr:from>
    <xdr:to>
      <xdr:col>19</xdr:col>
      <xdr:colOff>177800</xdr:colOff>
      <xdr:row>35</xdr:row>
      <xdr:rowOff>110934</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044057"/>
          <a:ext cx="889000" cy="67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92520</xdr:rowOff>
    </xdr:from>
    <xdr:to>
      <xdr:col>20</xdr:col>
      <xdr:colOff>38100</xdr:colOff>
      <xdr:row>36</xdr:row>
      <xdr:rowOff>22670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13797</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185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43307</xdr:rowOff>
    </xdr:from>
    <xdr:to>
      <xdr:col>15</xdr:col>
      <xdr:colOff>50800</xdr:colOff>
      <xdr:row>35</xdr:row>
      <xdr:rowOff>68834</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044057"/>
          <a:ext cx="889000" cy="25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6985</xdr:rowOff>
    </xdr:from>
    <xdr:to>
      <xdr:col>15</xdr:col>
      <xdr:colOff>101600</xdr:colOff>
      <xdr:row>35</xdr:row>
      <xdr:rowOff>108585</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99712</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100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159322</xdr:rowOff>
    </xdr:from>
    <xdr:to>
      <xdr:col>10</xdr:col>
      <xdr:colOff>114300</xdr:colOff>
      <xdr:row>35</xdr:row>
      <xdr:rowOff>68834</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5988622"/>
          <a:ext cx="889000" cy="80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51943</xdr:rowOff>
    </xdr:from>
    <xdr:to>
      <xdr:col>10</xdr:col>
      <xdr:colOff>165100</xdr:colOff>
      <xdr:row>35</xdr:row>
      <xdr:rowOff>153543</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5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144670</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145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65659</xdr:rowOff>
    </xdr:from>
    <xdr:to>
      <xdr:col>6</xdr:col>
      <xdr:colOff>38100</xdr:colOff>
      <xdr:row>35</xdr:row>
      <xdr:rowOff>167259</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6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158386</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159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62802</xdr:rowOff>
    </xdr:from>
    <xdr:to>
      <xdr:col>24</xdr:col>
      <xdr:colOff>114300</xdr:colOff>
      <xdr:row>35</xdr:row>
      <xdr:rowOff>164402</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063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85679</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91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60134</xdr:rowOff>
    </xdr:from>
    <xdr:to>
      <xdr:col>20</xdr:col>
      <xdr:colOff>38100</xdr:colOff>
      <xdr:row>35</xdr:row>
      <xdr:rowOff>161734</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060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6811</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836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163957</xdr:rowOff>
    </xdr:from>
    <xdr:to>
      <xdr:col>15</xdr:col>
      <xdr:colOff>101600</xdr:colOff>
      <xdr:row>35</xdr:row>
      <xdr:rowOff>94107</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993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110634</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768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18034</xdr:rowOff>
    </xdr:from>
    <xdr:to>
      <xdr:col>10</xdr:col>
      <xdr:colOff>165100</xdr:colOff>
      <xdr:row>35</xdr:row>
      <xdr:rowOff>119634</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018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136161</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794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108522</xdr:rowOff>
    </xdr:from>
    <xdr:to>
      <xdr:col>6</xdr:col>
      <xdr:colOff>38100</xdr:colOff>
      <xdr:row>35</xdr:row>
      <xdr:rowOff>38672</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93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55199</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713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42938</xdr:rowOff>
    </xdr:from>
    <xdr:to>
      <xdr:col>24</xdr:col>
      <xdr:colOff>62865</xdr:colOff>
      <xdr:row>58</xdr:row>
      <xdr:rowOff>12471</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786888"/>
          <a:ext cx="1270" cy="1169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16298</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960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12471</xdr:rowOff>
    </xdr:from>
    <xdr:to>
      <xdr:col>24</xdr:col>
      <xdr:colOff>152400</xdr:colOff>
      <xdr:row>58</xdr:row>
      <xdr:rowOff>12471</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956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161065</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562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283,664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42938</xdr:rowOff>
    </xdr:from>
    <xdr:to>
      <xdr:col>24</xdr:col>
      <xdr:colOff>152400</xdr:colOff>
      <xdr:row>51</xdr:row>
      <xdr:rowOff>42938</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786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167991</xdr:rowOff>
    </xdr:from>
    <xdr:to>
      <xdr:col>24</xdr:col>
      <xdr:colOff>63500</xdr:colOff>
      <xdr:row>56</xdr:row>
      <xdr:rowOff>62881</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3797300" y="9597741"/>
          <a:ext cx="838200" cy="66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4992</xdr:rowOff>
    </xdr:from>
    <xdr:ext cx="534377"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6061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26565</xdr:rowOff>
    </xdr:from>
    <xdr:to>
      <xdr:col>24</xdr:col>
      <xdr:colOff>114300</xdr:colOff>
      <xdr:row>56</xdr:row>
      <xdr:rowOff>128165</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627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62881</xdr:rowOff>
    </xdr:from>
    <xdr:to>
      <xdr:col>19</xdr:col>
      <xdr:colOff>177800</xdr:colOff>
      <xdr:row>56</xdr:row>
      <xdr:rowOff>64705</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2908300" y="9664081"/>
          <a:ext cx="889000" cy="1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41086</xdr:rowOff>
    </xdr:from>
    <xdr:to>
      <xdr:col>20</xdr:col>
      <xdr:colOff>38100</xdr:colOff>
      <xdr:row>56</xdr:row>
      <xdr:rowOff>142686</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64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133813</xdr:rowOff>
    </xdr:from>
    <xdr:ext cx="534377"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530111" y="9735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50230</xdr:rowOff>
    </xdr:from>
    <xdr:to>
      <xdr:col>15</xdr:col>
      <xdr:colOff>50800</xdr:colOff>
      <xdr:row>56</xdr:row>
      <xdr:rowOff>64705</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2019300" y="9651430"/>
          <a:ext cx="889000" cy="14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54487</xdr:rowOff>
    </xdr:from>
    <xdr:to>
      <xdr:col>15</xdr:col>
      <xdr:colOff>101600</xdr:colOff>
      <xdr:row>56</xdr:row>
      <xdr:rowOff>156087</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655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147214</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41111" y="9748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29263</xdr:rowOff>
    </xdr:from>
    <xdr:to>
      <xdr:col>10</xdr:col>
      <xdr:colOff>114300</xdr:colOff>
      <xdr:row>56</xdr:row>
      <xdr:rowOff>50230</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1130300" y="9630463"/>
          <a:ext cx="889000" cy="20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21646</xdr:rowOff>
    </xdr:from>
    <xdr:to>
      <xdr:col>10</xdr:col>
      <xdr:colOff>165100</xdr:colOff>
      <xdr:row>56</xdr:row>
      <xdr:rowOff>123246</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62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114373</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52111" y="9715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51579</xdr:rowOff>
    </xdr:from>
    <xdr:to>
      <xdr:col>6</xdr:col>
      <xdr:colOff>38100</xdr:colOff>
      <xdr:row>56</xdr:row>
      <xdr:rowOff>153179</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65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144306</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3111" y="9745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117191</xdr:rowOff>
    </xdr:from>
    <xdr:to>
      <xdr:col>24</xdr:col>
      <xdr:colOff>114300</xdr:colOff>
      <xdr:row>56</xdr:row>
      <xdr:rowOff>47341</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546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140068</xdr:rowOff>
    </xdr:from>
    <xdr:ext cx="599010"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398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12081</xdr:rowOff>
    </xdr:from>
    <xdr:to>
      <xdr:col>20</xdr:col>
      <xdr:colOff>38100</xdr:colOff>
      <xdr:row>56</xdr:row>
      <xdr:rowOff>113681</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613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130208</xdr:rowOff>
    </xdr:from>
    <xdr:ext cx="534377"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530111" y="9388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13905</xdr:rowOff>
    </xdr:from>
    <xdr:to>
      <xdr:col>15</xdr:col>
      <xdr:colOff>101600</xdr:colOff>
      <xdr:row>56</xdr:row>
      <xdr:rowOff>115505</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615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132032</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41111" y="9390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170880</xdr:rowOff>
    </xdr:from>
    <xdr:to>
      <xdr:col>10</xdr:col>
      <xdr:colOff>165100</xdr:colOff>
      <xdr:row>56</xdr:row>
      <xdr:rowOff>101030</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600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117557</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9375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149913</xdr:rowOff>
    </xdr:from>
    <xdr:to>
      <xdr:col>6</xdr:col>
      <xdr:colOff>38100</xdr:colOff>
      <xdr:row>56</xdr:row>
      <xdr:rowOff>80063</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579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96590</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9354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112001</xdr:rowOff>
    </xdr:from>
    <xdr:to>
      <xdr:col>24</xdr:col>
      <xdr:colOff>62865</xdr:colOff>
      <xdr:row>78</xdr:row>
      <xdr:rowOff>114745</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113501"/>
          <a:ext cx="1270" cy="1374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118572</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491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114745</xdr:rowOff>
    </xdr:from>
    <xdr:to>
      <xdr:col>24</xdr:col>
      <xdr:colOff>152400</xdr:colOff>
      <xdr:row>78</xdr:row>
      <xdr:rowOff>114745</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487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58678</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888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293,635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112001</xdr:rowOff>
    </xdr:from>
    <xdr:to>
      <xdr:col>24</xdr:col>
      <xdr:colOff>152400</xdr:colOff>
      <xdr:row>70</xdr:row>
      <xdr:rowOff>112001</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113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28577</xdr:rowOff>
    </xdr:from>
    <xdr:to>
      <xdr:col>24</xdr:col>
      <xdr:colOff>63500</xdr:colOff>
      <xdr:row>74</xdr:row>
      <xdr:rowOff>61344</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797300" y="12715877"/>
          <a:ext cx="838200" cy="32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61109</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9198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82682</xdr:rowOff>
    </xdr:from>
    <xdr:to>
      <xdr:col>24</xdr:col>
      <xdr:colOff>114300</xdr:colOff>
      <xdr:row>76</xdr:row>
      <xdr:rowOff>12832</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94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61344</xdr:rowOff>
    </xdr:from>
    <xdr:to>
      <xdr:col>19</xdr:col>
      <xdr:colOff>177800</xdr:colOff>
      <xdr:row>74</xdr:row>
      <xdr:rowOff>131600</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2748644"/>
          <a:ext cx="889000" cy="70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93266</xdr:rowOff>
    </xdr:from>
    <xdr:to>
      <xdr:col>20</xdr:col>
      <xdr:colOff>38100</xdr:colOff>
      <xdr:row>76</xdr:row>
      <xdr:rowOff>23416</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295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14543</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3044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131600</xdr:rowOff>
    </xdr:from>
    <xdr:to>
      <xdr:col>15</xdr:col>
      <xdr:colOff>50800</xdr:colOff>
      <xdr:row>75</xdr:row>
      <xdr:rowOff>118539</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2818900"/>
          <a:ext cx="889000" cy="158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157846</xdr:rowOff>
    </xdr:from>
    <xdr:to>
      <xdr:col>15</xdr:col>
      <xdr:colOff>101600</xdr:colOff>
      <xdr:row>76</xdr:row>
      <xdr:rowOff>87996</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01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79123</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3109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118539</xdr:rowOff>
    </xdr:from>
    <xdr:to>
      <xdr:col>10</xdr:col>
      <xdr:colOff>114300</xdr:colOff>
      <xdr:row>76</xdr:row>
      <xdr:rowOff>44390</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1130300" y="12977289"/>
          <a:ext cx="889000" cy="97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43439</xdr:rowOff>
    </xdr:from>
    <xdr:to>
      <xdr:col>10</xdr:col>
      <xdr:colOff>165100</xdr:colOff>
      <xdr:row>76</xdr:row>
      <xdr:rowOff>145039</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073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136166</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3166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70543</xdr:rowOff>
    </xdr:from>
    <xdr:to>
      <xdr:col>6</xdr:col>
      <xdr:colOff>38100</xdr:colOff>
      <xdr:row>77</xdr:row>
      <xdr:rowOff>693</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10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163270</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3193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149227</xdr:rowOff>
    </xdr:from>
    <xdr:to>
      <xdr:col>24</xdr:col>
      <xdr:colOff>114300</xdr:colOff>
      <xdr:row>74</xdr:row>
      <xdr:rowOff>79377</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2665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654</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2516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10544</xdr:rowOff>
    </xdr:from>
    <xdr:to>
      <xdr:col>20</xdr:col>
      <xdr:colOff>38100</xdr:colOff>
      <xdr:row>74</xdr:row>
      <xdr:rowOff>112144</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269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128671</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2473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80800</xdr:rowOff>
    </xdr:from>
    <xdr:to>
      <xdr:col>15</xdr:col>
      <xdr:colOff>101600</xdr:colOff>
      <xdr:row>75</xdr:row>
      <xdr:rowOff>10950</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276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27477</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2543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67739</xdr:rowOff>
    </xdr:from>
    <xdr:to>
      <xdr:col>10</xdr:col>
      <xdr:colOff>165100</xdr:colOff>
      <xdr:row>75</xdr:row>
      <xdr:rowOff>169339</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2926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14416</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2701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165040</xdr:rowOff>
    </xdr:from>
    <xdr:to>
      <xdr:col>6</xdr:col>
      <xdr:colOff>38100</xdr:colOff>
      <xdr:row>76</xdr:row>
      <xdr:rowOff>95190</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023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111716</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2799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85034</xdr:rowOff>
    </xdr:from>
    <xdr:to>
      <xdr:col>24</xdr:col>
      <xdr:colOff>62865</xdr:colOff>
      <xdr:row>98</xdr:row>
      <xdr:rowOff>66061</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515534"/>
          <a:ext cx="1270" cy="1352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69888</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871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66061</xdr:rowOff>
    </xdr:from>
    <xdr:to>
      <xdr:col>24</xdr:col>
      <xdr:colOff>152400</xdr:colOff>
      <xdr:row>98</xdr:row>
      <xdr:rowOff>66061</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868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31711</xdr:rowOff>
    </xdr:from>
    <xdr:ext cx="599010"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290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197,174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85034</xdr:rowOff>
    </xdr:from>
    <xdr:to>
      <xdr:col>24</xdr:col>
      <xdr:colOff>152400</xdr:colOff>
      <xdr:row>90</xdr:row>
      <xdr:rowOff>85034</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515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127501</xdr:rowOff>
    </xdr:from>
    <xdr:to>
      <xdr:col>24</xdr:col>
      <xdr:colOff>63500</xdr:colOff>
      <xdr:row>95</xdr:row>
      <xdr:rowOff>170470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3797300" y="16415251"/>
          <a:ext cx="838200" cy="42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79701</xdr:rowOff>
    </xdr:from>
    <xdr:ext cx="534377"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538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101274</xdr:rowOff>
    </xdr:from>
    <xdr:to>
      <xdr:col>24</xdr:col>
      <xdr:colOff>114300</xdr:colOff>
      <xdr:row>97</xdr:row>
      <xdr:rowOff>31424</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560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32296</xdr:rowOff>
    </xdr:from>
    <xdr:to>
      <xdr:col>19</xdr:col>
      <xdr:colOff>177800</xdr:colOff>
      <xdr:row>95</xdr:row>
      <xdr:rowOff>170470</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2908300" y="16148596"/>
          <a:ext cx="889000" cy="309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99826</xdr:rowOff>
    </xdr:from>
    <xdr:to>
      <xdr:col>20</xdr:col>
      <xdr:colOff>38100</xdr:colOff>
      <xdr:row>97</xdr:row>
      <xdr:rowOff>29976</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559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21103</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530111" y="16651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32296</xdr:rowOff>
    </xdr:from>
    <xdr:to>
      <xdr:col>15</xdr:col>
      <xdr:colOff>50800</xdr:colOff>
      <xdr:row>95</xdr:row>
      <xdr:rowOff>31854</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019300" y="16148596"/>
          <a:ext cx="889000" cy="171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117232</xdr:rowOff>
    </xdr:from>
    <xdr:to>
      <xdr:col>15</xdr:col>
      <xdr:colOff>101600</xdr:colOff>
      <xdr:row>97</xdr:row>
      <xdr:rowOff>47382</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57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38509</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1111" y="16669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142808</xdr:rowOff>
    </xdr:from>
    <xdr:to>
      <xdr:col>10</xdr:col>
      <xdr:colOff>114300</xdr:colOff>
      <xdr:row>95</xdr:row>
      <xdr:rowOff>31854</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1130300" y="16259108"/>
          <a:ext cx="889000" cy="60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125895</xdr:rowOff>
    </xdr:from>
    <xdr:to>
      <xdr:col>10</xdr:col>
      <xdr:colOff>165100</xdr:colOff>
      <xdr:row>97</xdr:row>
      <xdr:rowOff>56045</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585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47172</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2111" y="16677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151704</xdr:rowOff>
    </xdr:from>
    <xdr:to>
      <xdr:col>6</xdr:col>
      <xdr:colOff>38100</xdr:colOff>
      <xdr:row>97</xdr:row>
      <xdr:rowOff>81854</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61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72981</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6703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76701</xdr:rowOff>
    </xdr:from>
    <xdr:to>
      <xdr:col>24</xdr:col>
      <xdr:colOff>114300</xdr:colOff>
      <xdr:row>96</xdr:row>
      <xdr:rowOff>6851</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6364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99578</xdr:rowOff>
    </xdr:from>
    <xdr:ext cx="534377"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6215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119670</xdr:rowOff>
    </xdr:from>
    <xdr:to>
      <xdr:col>20</xdr:col>
      <xdr:colOff>38100</xdr:colOff>
      <xdr:row>96</xdr:row>
      <xdr:rowOff>49820</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40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66347</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530111" y="16182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152946</xdr:rowOff>
    </xdr:from>
    <xdr:to>
      <xdr:col>15</xdr:col>
      <xdr:colOff>101600</xdr:colOff>
      <xdr:row>94</xdr:row>
      <xdr:rowOff>83096</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09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92</xdr:row>
      <xdr:rowOff>99623</xdr:rowOff>
    </xdr:from>
    <xdr:ext cx="59901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08795" y="15873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152504</xdr:rowOff>
    </xdr:from>
    <xdr:to>
      <xdr:col>10</xdr:col>
      <xdr:colOff>165100</xdr:colOff>
      <xdr:row>95</xdr:row>
      <xdr:rowOff>82654</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268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99181</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52111" y="16044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92008</xdr:rowOff>
    </xdr:from>
    <xdr:to>
      <xdr:col>6</xdr:col>
      <xdr:colOff>38100</xdr:colOff>
      <xdr:row>95</xdr:row>
      <xdr:rowOff>22158</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208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38685</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63111" y="15983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9072</xdr:rowOff>
    </xdr:from>
    <xdr:to>
      <xdr:col>54</xdr:col>
      <xdr:colOff>189865</xdr:colOff>
      <xdr:row>39</xdr:row>
      <xdr:rowOff>98878</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324022"/>
          <a:ext cx="1270" cy="1461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127199</xdr:rowOff>
    </xdr:from>
    <xdr:ext cx="469744"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5099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9072</xdr:rowOff>
    </xdr:from>
    <xdr:to>
      <xdr:col>55</xdr:col>
      <xdr:colOff>88900</xdr:colOff>
      <xdr:row>31</xdr:row>
      <xdr:rowOff>9072</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324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63609</xdr:rowOff>
    </xdr:from>
    <xdr:to>
      <xdr:col>55</xdr:col>
      <xdr:colOff>0</xdr:colOff>
      <xdr:row>36</xdr:row>
      <xdr:rowOff>136434</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9639300" y="6235809"/>
          <a:ext cx="838200" cy="72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120885</xdr:rowOff>
    </xdr:from>
    <xdr:ext cx="378565"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46453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142458</xdr:rowOff>
    </xdr:from>
    <xdr:to>
      <xdr:col>55</xdr:col>
      <xdr:colOff>50800</xdr:colOff>
      <xdr:row>38</xdr:row>
      <xdr:rowOff>72608</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48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86142</xdr:rowOff>
    </xdr:from>
    <xdr:to>
      <xdr:col>50</xdr:col>
      <xdr:colOff>114300</xdr:colOff>
      <xdr:row>36</xdr:row>
      <xdr:rowOff>136434</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8750300" y="625834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142131</xdr:rowOff>
    </xdr:from>
    <xdr:to>
      <xdr:col>50</xdr:col>
      <xdr:colOff>165100</xdr:colOff>
      <xdr:row>38</xdr:row>
      <xdr:rowOff>72281</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63408</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50017" y="65785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49893</xdr:rowOff>
    </xdr:from>
    <xdr:to>
      <xdr:col>45</xdr:col>
      <xdr:colOff>177800</xdr:colOff>
      <xdr:row>36</xdr:row>
      <xdr:rowOff>86142</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7861300" y="5879193"/>
          <a:ext cx="889000" cy="379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107188</xdr:rowOff>
    </xdr:from>
    <xdr:to>
      <xdr:col>46</xdr:col>
      <xdr:colOff>38100</xdr:colOff>
      <xdr:row>38</xdr:row>
      <xdr:rowOff>37338</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45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28465</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61017" y="6543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3846</xdr:rowOff>
    </xdr:from>
    <xdr:to>
      <xdr:col>41</xdr:col>
      <xdr:colOff>50800</xdr:colOff>
      <xdr:row>34</xdr:row>
      <xdr:rowOff>49893</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6972300" y="5833146"/>
          <a:ext cx="889000" cy="46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170216</xdr:rowOff>
    </xdr:from>
    <xdr:to>
      <xdr:col>41</xdr:col>
      <xdr:colOff>101600</xdr:colOff>
      <xdr:row>36</xdr:row>
      <xdr:rowOff>100366</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17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91493</xdr:rowOff>
    </xdr:from>
    <xdr:ext cx="469744"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26428" y="6263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129395</xdr:rowOff>
    </xdr:from>
    <xdr:to>
      <xdr:col>36</xdr:col>
      <xdr:colOff>165100</xdr:colOff>
      <xdr:row>35</xdr:row>
      <xdr:rowOff>59545</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595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50672</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37428" y="6051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12809</xdr:rowOff>
    </xdr:from>
    <xdr:to>
      <xdr:col>55</xdr:col>
      <xdr:colOff>50800</xdr:colOff>
      <xdr:row>36</xdr:row>
      <xdr:rowOff>114409</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185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35686</xdr:rowOff>
    </xdr:from>
    <xdr:ext cx="469744"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036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85634</xdr:rowOff>
    </xdr:from>
    <xdr:to>
      <xdr:col>50</xdr:col>
      <xdr:colOff>165100</xdr:colOff>
      <xdr:row>37</xdr:row>
      <xdr:rowOff>15784</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257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32311</xdr:rowOff>
    </xdr:from>
    <xdr:ext cx="469744"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404428" y="6033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35342</xdr:rowOff>
    </xdr:from>
    <xdr:to>
      <xdr:col>46</xdr:col>
      <xdr:colOff>38100</xdr:colOff>
      <xdr:row>36</xdr:row>
      <xdr:rowOff>136942</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207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153469</xdr:rowOff>
    </xdr:from>
    <xdr:ext cx="469744"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515428" y="5982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33</xdr:row>
      <xdr:rowOff>170543</xdr:rowOff>
    </xdr:from>
    <xdr:to>
      <xdr:col>41</xdr:col>
      <xdr:colOff>101600</xdr:colOff>
      <xdr:row>34</xdr:row>
      <xdr:rowOff>100693</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5828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32</xdr:row>
      <xdr:rowOff>117220</xdr:rowOff>
    </xdr:from>
    <xdr:ext cx="469744"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626428" y="5603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124496</xdr:rowOff>
    </xdr:from>
    <xdr:to>
      <xdr:col>36</xdr:col>
      <xdr:colOff>165100</xdr:colOff>
      <xdr:row>34</xdr:row>
      <xdr:rowOff>54646</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5782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32</xdr:row>
      <xdr:rowOff>71173</xdr:rowOff>
    </xdr:from>
    <xdr:ext cx="469744"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737428" y="5557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29319</xdr:rowOff>
    </xdr:from>
    <xdr:to>
      <xdr:col>54</xdr:col>
      <xdr:colOff>189865</xdr:colOff>
      <xdr:row>59</xdr:row>
      <xdr:rowOff>13959</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773269"/>
          <a:ext cx="1270" cy="1356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17786</xdr:rowOff>
    </xdr:from>
    <xdr:ext cx="469744"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133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13959</xdr:rowOff>
    </xdr:from>
    <xdr:to>
      <xdr:col>55</xdr:col>
      <xdr:colOff>88900</xdr:colOff>
      <xdr:row>59</xdr:row>
      <xdr:rowOff>13959</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129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147446</xdr:rowOff>
    </xdr:from>
    <xdr:ext cx="599010"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548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132,390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29319</xdr:rowOff>
    </xdr:from>
    <xdr:to>
      <xdr:col>55</xdr:col>
      <xdr:colOff>88900</xdr:colOff>
      <xdr:row>51</xdr:row>
      <xdr:rowOff>29319</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773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82376</xdr:rowOff>
    </xdr:from>
    <xdr:to>
      <xdr:col>55</xdr:col>
      <xdr:colOff>0</xdr:colOff>
      <xdr:row>58</xdr:row>
      <xdr:rowOff>15581</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9639300" y="9855026"/>
          <a:ext cx="838200" cy="104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29339</xdr:rowOff>
    </xdr:from>
    <xdr:ext cx="534377"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630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6462</xdr:rowOff>
    </xdr:from>
    <xdr:to>
      <xdr:col>55</xdr:col>
      <xdr:colOff>50800</xdr:colOff>
      <xdr:row>57</xdr:row>
      <xdr:rowOff>108062</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779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15581</xdr:rowOff>
    </xdr:from>
    <xdr:to>
      <xdr:col>50</xdr:col>
      <xdr:colOff>114300</xdr:colOff>
      <xdr:row>58</xdr:row>
      <xdr:rowOff>19195</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8750300" y="9959681"/>
          <a:ext cx="889000" cy="3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32000</xdr:rowOff>
    </xdr:from>
    <xdr:to>
      <xdr:col>50</xdr:col>
      <xdr:colOff>165100</xdr:colOff>
      <xdr:row>57</xdr:row>
      <xdr:rowOff>133600</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80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150127</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72111" y="9579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19195</xdr:rowOff>
    </xdr:from>
    <xdr:to>
      <xdr:col>45</xdr:col>
      <xdr:colOff>177800</xdr:colOff>
      <xdr:row>58</xdr:row>
      <xdr:rowOff>51776</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7861300" y="9963295"/>
          <a:ext cx="889000" cy="32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39153</xdr:rowOff>
    </xdr:from>
    <xdr:to>
      <xdr:col>46</xdr:col>
      <xdr:colOff>38100</xdr:colOff>
      <xdr:row>57</xdr:row>
      <xdr:rowOff>140753</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811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157280</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83111" y="9587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159620</xdr:rowOff>
    </xdr:from>
    <xdr:to>
      <xdr:col>41</xdr:col>
      <xdr:colOff>50800</xdr:colOff>
      <xdr:row>58</xdr:row>
      <xdr:rowOff>51776</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a:off x="6972300" y="9932270"/>
          <a:ext cx="889000" cy="63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73616</xdr:rowOff>
    </xdr:from>
    <xdr:to>
      <xdr:col>41</xdr:col>
      <xdr:colOff>101600</xdr:colOff>
      <xdr:row>58</xdr:row>
      <xdr:rowOff>3766</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846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20293</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94111" y="9621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75772</xdr:rowOff>
    </xdr:from>
    <xdr:to>
      <xdr:col>36</xdr:col>
      <xdr:colOff>165100</xdr:colOff>
      <xdr:row>58</xdr:row>
      <xdr:rowOff>5922</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848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22449</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05111" y="9623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31576</xdr:rowOff>
    </xdr:from>
    <xdr:to>
      <xdr:col>55</xdr:col>
      <xdr:colOff>50800</xdr:colOff>
      <xdr:row>57</xdr:row>
      <xdr:rowOff>133176</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9804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10003</xdr:rowOff>
    </xdr:from>
    <xdr:ext cx="534377"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782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136231</xdr:rowOff>
    </xdr:from>
    <xdr:to>
      <xdr:col>50</xdr:col>
      <xdr:colOff>165100</xdr:colOff>
      <xdr:row>58</xdr:row>
      <xdr:rowOff>66381</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9908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57508</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372111" y="10001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139845</xdr:rowOff>
    </xdr:from>
    <xdr:to>
      <xdr:col>46</xdr:col>
      <xdr:colOff>38100</xdr:colOff>
      <xdr:row>58</xdr:row>
      <xdr:rowOff>69995</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9912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61122</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483111" y="10005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976</xdr:rowOff>
    </xdr:from>
    <xdr:to>
      <xdr:col>41</xdr:col>
      <xdr:colOff>101600</xdr:colOff>
      <xdr:row>58</xdr:row>
      <xdr:rowOff>102576</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9945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93703</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594111" y="10037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108820</xdr:rowOff>
    </xdr:from>
    <xdr:to>
      <xdr:col>36</xdr:col>
      <xdr:colOff>165100</xdr:colOff>
      <xdr:row>58</xdr:row>
      <xdr:rowOff>38970</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988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30097</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05111" y="9974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26208</xdr:rowOff>
    </xdr:from>
    <xdr:to>
      <xdr:col>54</xdr:col>
      <xdr:colOff>189865</xdr:colOff>
      <xdr:row>79</xdr:row>
      <xdr:rowOff>27473</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199158"/>
          <a:ext cx="1270" cy="1372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31300</xdr:rowOff>
    </xdr:from>
    <xdr:ext cx="469744"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575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27473</xdr:rowOff>
    </xdr:from>
    <xdr:to>
      <xdr:col>55</xdr:col>
      <xdr:colOff>88900</xdr:colOff>
      <xdr:row>79</xdr:row>
      <xdr:rowOff>27473</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572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144335</xdr:rowOff>
    </xdr:from>
    <xdr:ext cx="599010"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1974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182,394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26208</xdr:rowOff>
    </xdr:from>
    <xdr:to>
      <xdr:col>55</xdr:col>
      <xdr:colOff>88900</xdr:colOff>
      <xdr:row>71</xdr:row>
      <xdr:rowOff>26208</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199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117808</xdr:rowOff>
    </xdr:from>
    <xdr:to>
      <xdr:col>55</xdr:col>
      <xdr:colOff>0</xdr:colOff>
      <xdr:row>78</xdr:row>
      <xdr:rowOff>120673</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9639300" y="13490908"/>
          <a:ext cx="838200" cy="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44378</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3246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21501</xdr:rowOff>
    </xdr:from>
    <xdr:to>
      <xdr:col>55</xdr:col>
      <xdr:colOff>50800</xdr:colOff>
      <xdr:row>78</xdr:row>
      <xdr:rowOff>123101</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39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68011</xdr:rowOff>
    </xdr:from>
    <xdr:to>
      <xdr:col>50</xdr:col>
      <xdr:colOff>114300</xdr:colOff>
      <xdr:row>78</xdr:row>
      <xdr:rowOff>117808</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8750300" y="13441111"/>
          <a:ext cx="889000" cy="4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33130</xdr:rowOff>
    </xdr:from>
    <xdr:to>
      <xdr:col>50</xdr:col>
      <xdr:colOff>165100</xdr:colOff>
      <xdr:row>78</xdr:row>
      <xdr:rowOff>134730</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40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151257</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372111" y="13181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68011</xdr:rowOff>
    </xdr:from>
    <xdr:to>
      <xdr:col>45</xdr:col>
      <xdr:colOff>177800</xdr:colOff>
      <xdr:row>78</xdr:row>
      <xdr:rowOff>116946</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7861300" y="13441111"/>
          <a:ext cx="889000" cy="48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24839</xdr:rowOff>
    </xdr:from>
    <xdr:to>
      <xdr:col>46</xdr:col>
      <xdr:colOff>38100</xdr:colOff>
      <xdr:row>78</xdr:row>
      <xdr:rowOff>126439</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397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117566</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83111" y="13490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115019</xdr:rowOff>
    </xdr:from>
    <xdr:to>
      <xdr:col>41</xdr:col>
      <xdr:colOff>50800</xdr:colOff>
      <xdr:row>78</xdr:row>
      <xdr:rowOff>116946</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a:off x="6972300" y="13488119"/>
          <a:ext cx="889000" cy="1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45993</xdr:rowOff>
    </xdr:from>
    <xdr:to>
      <xdr:col>41</xdr:col>
      <xdr:colOff>101600</xdr:colOff>
      <xdr:row>78</xdr:row>
      <xdr:rowOff>147593</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41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164120</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594111" y="13194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54877</xdr:rowOff>
    </xdr:from>
    <xdr:to>
      <xdr:col>36</xdr:col>
      <xdr:colOff>165100</xdr:colOff>
      <xdr:row>78</xdr:row>
      <xdr:rowOff>156477</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427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1554</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05111" y="13203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69873</xdr:rowOff>
    </xdr:from>
    <xdr:to>
      <xdr:col>55</xdr:col>
      <xdr:colOff>50800</xdr:colOff>
      <xdr:row>79</xdr:row>
      <xdr:rowOff>23</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3442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171378</xdr:rowOff>
    </xdr:from>
    <xdr:ext cx="534377"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3373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67008</xdr:rowOff>
    </xdr:from>
    <xdr:to>
      <xdr:col>50</xdr:col>
      <xdr:colOff>165100</xdr:colOff>
      <xdr:row>78</xdr:row>
      <xdr:rowOff>168608</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3440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159735</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372111" y="13532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17211</xdr:rowOff>
    </xdr:from>
    <xdr:to>
      <xdr:col>46</xdr:col>
      <xdr:colOff>38100</xdr:colOff>
      <xdr:row>78</xdr:row>
      <xdr:rowOff>118811</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3390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135338</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483111" y="13165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66146</xdr:rowOff>
    </xdr:from>
    <xdr:to>
      <xdr:col>41</xdr:col>
      <xdr:colOff>101600</xdr:colOff>
      <xdr:row>78</xdr:row>
      <xdr:rowOff>167746</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439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158873</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594111" y="13531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64219</xdr:rowOff>
    </xdr:from>
    <xdr:to>
      <xdr:col>36</xdr:col>
      <xdr:colOff>165100</xdr:colOff>
      <xdr:row>78</xdr:row>
      <xdr:rowOff>165819</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437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156946</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05111" y="13530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130327</xdr:rowOff>
    </xdr:from>
    <xdr:to>
      <xdr:col>54</xdr:col>
      <xdr:colOff>189865</xdr:colOff>
      <xdr:row>98</xdr:row>
      <xdr:rowOff>129490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10475595" y="15732277"/>
          <a:ext cx="1270" cy="1199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133317</xdr:rowOff>
    </xdr:from>
    <xdr:ext cx="534377" cy="259045"/>
    <xdr:sp macro="" textlink="">
      <xdr:nvSpPr>
        <xdr:cNvPr id="459" name="土木費最小値テキスト">
          <a:extLst>
            <a:ext uri="{FF2B5EF4-FFF2-40B4-BE49-F238E27FC236}">
              <a16:creationId xmlns:a16="http://schemas.microsoft.com/office/drawing/2014/main" id="{00000000-0008-0000-0700-0000CB010000}"/>
            </a:ext>
          </a:extLst>
        </xdr:cNvPr>
        <xdr:cNvSpPr txBox="1"/>
      </xdr:nvSpPr>
      <xdr:spPr>
        <a:xfrm>
          <a:off x="10528300" y="16935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129490</xdr:rowOff>
    </xdr:from>
    <xdr:to>
      <xdr:col>55</xdr:col>
      <xdr:colOff>88900</xdr:colOff>
      <xdr:row>98</xdr:row>
      <xdr:rowOff>129490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6931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77004</xdr:rowOff>
    </xdr:from>
    <xdr:ext cx="599010" cy="259045"/>
    <xdr:sp macro="" textlink="">
      <xdr:nvSpPr>
        <xdr:cNvPr id="461" name="土木費最大値テキスト">
          <a:extLst>
            <a:ext uri="{FF2B5EF4-FFF2-40B4-BE49-F238E27FC236}">
              <a16:creationId xmlns:a16="http://schemas.microsoft.com/office/drawing/2014/main" id="{00000000-0008-0000-0700-0000CD010000}"/>
            </a:ext>
          </a:extLst>
        </xdr:cNvPr>
        <xdr:cNvSpPr txBox="1"/>
      </xdr:nvSpPr>
      <xdr:spPr>
        <a:xfrm>
          <a:off x="10528300" y="15507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168,730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130327</xdr:rowOff>
    </xdr:from>
    <xdr:to>
      <xdr:col>55</xdr:col>
      <xdr:colOff>88900</xdr:colOff>
      <xdr:row>91</xdr:row>
      <xdr:rowOff>130327</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5732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28958</xdr:rowOff>
    </xdr:from>
    <xdr:to>
      <xdr:col>55</xdr:col>
      <xdr:colOff>0</xdr:colOff>
      <xdr:row>97</xdr:row>
      <xdr:rowOff>55659</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9639300" y="16659608"/>
          <a:ext cx="838200" cy="26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105292</xdr:rowOff>
    </xdr:from>
    <xdr:ext cx="534377" cy="259045"/>
    <xdr:sp macro="" textlink="">
      <xdr:nvSpPr>
        <xdr:cNvPr id="464" name="土木費平均値テキスト">
          <a:extLst>
            <a:ext uri="{FF2B5EF4-FFF2-40B4-BE49-F238E27FC236}">
              <a16:creationId xmlns:a16="http://schemas.microsoft.com/office/drawing/2014/main" id="{00000000-0008-0000-0700-0000D0010000}"/>
            </a:ext>
          </a:extLst>
        </xdr:cNvPr>
        <xdr:cNvSpPr txBox="1"/>
      </xdr:nvSpPr>
      <xdr:spPr>
        <a:xfrm>
          <a:off x="10528300" y="163930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82415</xdr:rowOff>
    </xdr:from>
    <xdr:to>
      <xdr:col>55</xdr:col>
      <xdr:colOff>50800</xdr:colOff>
      <xdr:row>97</xdr:row>
      <xdr:rowOff>12565</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10426700" y="16541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55659</xdr:rowOff>
    </xdr:from>
    <xdr:to>
      <xdr:col>50</xdr:col>
      <xdr:colOff>114300</xdr:colOff>
      <xdr:row>97</xdr:row>
      <xdr:rowOff>62106</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8750300" y="16686309"/>
          <a:ext cx="889000" cy="6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99881</xdr:rowOff>
    </xdr:from>
    <xdr:to>
      <xdr:col>50</xdr:col>
      <xdr:colOff>165100</xdr:colOff>
      <xdr:row>97</xdr:row>
      <xdr:rowOff>30031</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9588500" y="1655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46558</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372111" y="16334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37988</xdr:rowOff>
    </xdr:from>
    <xdr:to>
      <xdr:col>45</xdr:col>
      <xdr:colOff>177800</xdr:colOff>
      <xdr:row>97</xdr:row>
      <xdr:rowOff>62106</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7861300" y="16668638"/>
          <a:ext cx="889000" cy="24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112148</xdr:rowOff>
    </xdr:from>
    <xdr:to>
      <xdr:col>46</xdr:col>
      <xdr:colOff>38100</xdr:colOff>
      <xdr:row>97</xdr:row>
      <xdr:rowOff>42298</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8699500" y="16571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58825</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483111" y="16346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37988</xdr:rowOff>
    </xdr:from>
    <xdr:to>
      <xdr:col>41</xdr:col>
      <xdr:colOff>50800</xdr:colOff>
      <xdr:row>97</xdr:row>
      <xdr:rowOff>43528</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flipV="1">
          <a:off x="6972300" y="16668638"/>
          <a:ext cx="889000" cy="5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137371</xdr:rowOff>
    </xdr:from>
    <xdr:to>
      <xdr:col>41</xdr:col>
      <xdr:colOff>101600</xdr:colOff>
      <xdr:row>96</xdr:row>
      <xdr:rowOff>67521</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7810500" y="16425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84048</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594111" y="16200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46540</xdr:rowOff>
    </xdr:from>
    <xdr:to>
      <xdr:col>36</xdr:col>
      <xdr:colOff>165100</xdr:colOff>
      <xdr:row>96</xdr:row>
      <xdr:rowOff>148140</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6921500" y="1650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164667</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05111" y="16280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149608</xdr:rowOff>
    </xdr:from>
    <xdr:to>
      <xdr:col>55</xdr:col>
      <xdr:colOff>50800</xdr:colOff>
      <xdr:row>97</xdr:row>
      <xdr:rowOff>79758</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10426700" y="1660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128035</xdr:rowOff>
    </xdr:from>
    <xdr:ext cx="534377" cy="259045"/>
    <xdr:sp macro="" textlink="">
      <xdr:nvSpPr>
        <xdr:cNvPr id="483" name="土木費該当値テキスト">
          <a:extLst>
            <a:ext uri="{FF2B5EF4-FFF2-40B4-BE49-F238E27FC236}">
              <a16:creationId xmlns:a16="http://schemas.microsoft.com/office/drawing/2014/main" id="{00000000-0008-0000-0700-0000E3010000}"/>
            </a:ext>
          </a:extLst>
        </xdr:cNvPr>
        <xdr:cNvSpPr txBox="1"/>
      </xdr:nvSpPr>
      <xdr:spPr>
        <a:xfrm>
          <a:off x="10528300" y="16587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4859</xdr:rowOff>
    </xdr:from>
    <xdr:to>
      <xdr:col>50</xdr:col>
      <xdr:colOff>165100</xdr:colOff>
      <xdr:row>97</xdr:row>
      <xdr:rowOff>106459</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9588500" y="16635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97586</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372111" y="16728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11306</xdr:rowOff>
    </xdr:from>
    <xdr:to>
      <xdr:col>46</xdr:col>
      <xdr:colOff>38100</xdr:colOff>
      <xdr:row>97</xdr:row>
      <xdr:rowOff>112906</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8699500" y="16641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104033</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8483111" y="16734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158638</xdr:rowOff>
    </xdr:from>
    <xdr:to>
      <xdr:col>41</xdr:col>
      <xdr:colOff>101600</xdr:colOff>
      <xdr:row>97</xdr:row>
      <xdr:rowOff>88788</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7810500" y="16617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79915</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594111" y="16710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164178</xdr:rowOff>
    </xdr:from>
    <xdr:to>
      <xdr:col>36</xdr:col>
      <xdr:colOff>165100</xdr:colOff>
      <xdr:row>97</xdr:row>
      <xdr:rowOff>94328</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6921500" y="16623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85455</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05111" y="16716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a:extLst>
            <a:ext uri="{FF2B5EF4-FFF2-40B4-BE49-F238E27FC236}">
              <a16:creationId xmlns:a16="http://schemas.microsoft.com/office/drawing/2014/main" id="{00000000-0008-0000-07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19407</xdr:rowOff>
    </xdr:from>
    <xdr:to>
      <xdr:col>85</xdr:col>
      <xdr:colOff>126364</xdr:colOff>
      <xdr:row>38</xdr:row>
      <xdr:rowOff>119094</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6317595" y="5162907"/>
          <a:ext cx="1269" cy="1471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122921</xdr:rowOff>
    </xdr:from>
    <xdr:ext cx="469744" cy="259045"/>
    <xdr:sp macro="" textlink="">
      <xdr:nvSpPr>
        <xdr:cNvPr id="518" name="消防費最小値テキスト">
          <a:extLst>
            <a:ext uri="{FF2B5EF4-FFF2-40B4-BE49-F238E27FC236}">
              <a16:creationId xmlns:a16="http://schemas.microsoft.com/office/drawing/2014/main" id="{00000000-0008-0000-0700-000006020000}"/>
            </a:ext>
          </a:extLst>
        </xdr:cNvPr>
        <xdr:cNvSpPr txBox="1"/>
      </xdr:nvSpPr>
      <xdr:spPr>
        <a:xfrm>
          <a:off x="16370300" y="6638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119094</xdr:rowOff>
    </xdr:from>
    <xdr:to>
      <xdr:col>86</xdr:col>
      <xdr:colOff>25400</xdr:colOff>
      <xdr:row>38</xdr:row>
      <xdr:rowOff>119094</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6634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137534</xdr:rowOff>
    </xdr:from>
    <xdr:ext cx="534377" cy="259045"/>
    <xdr:sp macro="" textlink="">
      <xdr:nvSpPr>
        <xdr:cNvPr id="520" name="消防費最大値テキスト">
          <a:extLst>
            <a:ext uri="{FF2B5EF4-FFF2-40B4-BE49-F238E27FC236}">
              <a16:creationId xmlns:a16="http://schemas.microsoft.com/office/drawing/2014/main" id="{00000000-0008-0000-0700-000008020000}"/>
            </a:ext>
          </a:extLst>
        </xdr:cNvPr>
        <xdr:cNvSpPr txBox="1"/>
      </xdr:nvSpPr>
      <xdr:spPr>
        <a:xfrm>
          <a:off x="16370300" y="4938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99,367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19407</xdr:rowOff>
    </xdr:from>
    <xdr:to>
      <xdr:col>86</xdr:col>
      <xdr:colOff>25400</xdr:colOff>
      <xdr:row>30</xdr:row>
      <xdr:rowOff>19407</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6230600" y="5162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57714</xdr:rowOff>
    </xdr:from>
    <xdr:to>
      <xdr:col>85</xdr:col>
      <xdr:colOff>127000</xdr:colOff>
      <xdr:row>37</xdr:row>
      <xdr:rowOff>80819</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5481300" y="6401364"/>
          <a:ext cx="838200" cy="23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23929</xdr:rowOff>
    </xdr:from>
    <xdr:ext cx="534377" cy="259045"/>
    <xdr:sp macro="" textlink="">
      <xdr:nvSpPr>
        <xdr:cNvPr id="523" name="消防費平均値テキスト">
          <a:extLst>
            <a:ext uri="{FF2B5EF4-FFF2-40B4-BE49-F238E27FC236}">
              <a16:creationId xmlns:a16="http://schemas.microsoft.com/office/drawing/2014/main" id="{00000000-0008-0000-0700-00000B020000}"/>
            </a:ext>
          </a:extLst>
        </xdr:cNvPr>
        <xdr:cNvSpPr txBox="1"/>
      </xdr:nvSpPr>
      <xdr:spPr>
        <a:xfrm>
          <a:off x="16370300" y="61961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1052</xdr:rowOff>
    </xdr:from>
    <xdr:to>
      <xdr:col>85</xdr:col>
      <xdr:colOff>177800</xdr:colOff>
      <xdr:row>37</xdr:row>
      <xdr:rowOff>102652</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6268700" y="6344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80819</xdr:rowOff>
    </xdr:from>
    <xdr:to>
      <xdr:col>81</xdr:col>
      <xdr:colOff>50800</xdr:colOff>
      <xdr:row>37</xdr:row>
      <xdr:rowOff>86224</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4592300" y="6424469"/>
          <a:ext cx="889000" cy="5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169759</xdr:rowOff>
    </xdr:from>
    <xdr:to>
      <xdr:col>81</xdr:col>
      <xdr:colOff>101600</xdr:colOff>
      <xdr:row>37</xdr:row>
      <xdr:rowOff>99909</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5430500" y="6341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116436</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14111" y="6117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39916</xdr:rowOff>
    </xdr:from>
    <xdr:to>
      <xdr:col>76</xdr:col>
      <xdr:colOff>114300</xdr:colOff>
      <xdr:row>37</xdr:row>
      <xdr:rowOff>86224</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3703300" y="6040666"/>
          <a:ext cx="889000" cy="389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161366</xdr:rowOff>
    </xdr:from>
    <xdr:to>
      <xdr:col>76</xdr:col>
      <xdr:colOff>165100</xdr:colOff>
      <xdr:row>37</xdr:row>
      <xdr:rowOff>91516</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4541500" y="633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108043</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325111" y="6108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119861</xdr:rowOff>
    </xdr:from>
    <xdr:to>
      <xdr:col>71</xdr:col>
      <xdr:colOff>177800</xdr:colOff>
      <xdr:row>35</xdr:row>
      <xdr:rowOff>39916</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a:off x="12814300" y="5949161"/>
          <a:ext cx="889000" cy="91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155439</xdr:rowOff>
    </xdr:from>
    <xdr:to>
      <xdr:col>72</xdr:col>
      <xdr:colOff>38100</xdr:colOff>
      <xdr:row>37</xdr:row>
      <xdr:rowOff>85589</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3652500" y="632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76716</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436111" y="6420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169792</xdr:rowOff>
    </xdr:from>
    <xdr:to>
      <xdr:col>67</xdr:col>
      <xdr:colOff>101600</xdr:colOff>
      <xdr:row>37</xdr:row>
      <xdr:rowOff>99942</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2763500" y="6341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91069</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547111" y="6434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6914</xdr:rowOff>
    </xdr:from>
    <xdr:to>
      <xdr:col>85</xdr:col>
      <xdr:colOff>177800</xdr:colOff>
      <xdr:row>37</xdr:row>
      <xdr:rowOff>108514</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6268700" y="6350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156791</xdr:rowOff>
    </xdr:from>
    <xdr:ext cx="534377" cy="259045"/>
    <xdr:sp macro="" textlink="">
      <xdr:nvSpPr>
        <xdr:cNvPr id="542" name="消防費該当値テキスト">
          <a:extLst>
            <a:ext uri="{FF2B5EF4-FFF2-40B4-BE49-F238E27FC236}">
              <a16:creationId xmlns:a16="http://schemas.microsoft.com/office/drawing/2014/main" id="{00000000-0008-0000-0700-00001E020000}"/>
            </a:ext>
          </a:extLst>
        </xdr:cNvPr>
        <xdr:cNvSpPr txBox="1"/>
      </xdr:nvSpPr>
      <xdr:spPr>
        <a:xfrm>
          <a:off x="16370300" y="6328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30019</xdr:rowOff>
    </xdr:from>
    <xdr:to>
      <xdr:col>81</xdr:col>
      <xdr:colOff>101600</xdr:colOff>
      <xdr:row>37</xdr:row>
      <xdr:rowOff>131619</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5430500" y="6373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122746</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5214111" y="6466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35424</xdr:rowOff>
    </xdr:from>
    <xdr:to>
      <xdr:col>76</xdr:col>
      <xdr:colOff>165100</xdr:colOff>
      <xdr:row>37</xdr:row>
      <xdr:rowOff>137024</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4541500" y="6379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128151</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4325111" y="6471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160566</xdr:rowOff>
    </xdr:from>
    <xdr:to>
      <xdr:col>72</xdr:col>
      <xdr:colOff>38100</xdr:colOff>
      <xdr:row>35</xdr:row>
      <xdr:rowOff>90716</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3652500" y="5989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107243</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3436111" y="5765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69061</xdr:rowOff>
    </xdr:from>
    <xdr:to>
      <xdr:col>67</xdr:col>
      <xdr:colOff>101600</xdr:colOff>
      <xdr:row>34</xdr:row>
      <xdr:rowOff>170661</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2763500" y="5898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15738</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547111" y="5673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a:extLst>
            <a:ext uri="{FF2B5EF4-FFF2-40B4-BE49-F238E27FC236}">
              <a16:creationId xmlns:a16="http://schemas.microsoft.com/office/drawing/2014/main" id="{00000000-0008-0000-0700-00003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23320</xdr:rowOff>
    </xdr:from>
    <xdr:to>
      <xdr:col>85</xdr:col>
      <xdr:colOff>126364</xdr:colOff>
      <xdr:row>58</xdr:row>
      <xdr:rowOff>67859</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6317595" y="8767270"/>
          <a:ext cx="1269" cy="1244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71686</xdr:rowOff>
    </xdr:from>
    <xdr:ext cx="534377" cy="259045"/>
    <xdr:sp macro="" textlink="">
      <xdr:nvSpPr>
        <xdr:cNvPr id="575" name="教育費最小値テキスト">
          <a:extLst>
            <a:ext uri="{FF2B5EF4-FFF2-40B4-BE49-F238E27FC236}">
              <a16:creationId xmlns:a16="http://schemas.microsoft.com/office/drawing/2014/main" id="{00000000-0008-0000-0700-00003F020000}"/>
            </a:ext>
          </a:extLst>
        </xdr:cNvPr>
        <xdr:cNvSpPr txBox="1"/>
      </xdr:nvSpPr>
      <xdr:spPr>
        <a:xfrm>
          <a:off x="16370300" y="10015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67859</xdr:rowOff>
    </xdr:from>
    <xdr:to>
      <xdr:col>86</xdr:col>
      <xdr:colOff>25400</xdr:colOff>
      <xdr:row>58</xdr:row>
      <xdr:rowOff>67859</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10011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141447</xdr:rowOff>
    </xdr:from>
    <xdr:ext cx="599010" cy="259045"/>
    <xdr:sp macro="" textlink="">
      <xdr:nvSpPr>
        <xdr:cNvPr id="577" name="教育費最大値テキスト">
          <a:extLst>
            <a:ext uri="{FF2B5EF4-FFF2-40B4-BE49-F238E27FC236}">
              <a16:creationId xmlns:a16="http://schemas.microsoft.com/office/drawing/2014/main" id="{00000000-0008-0000-0700-000041020000}"/>
            </a:ext>
          </a:extLst>
        </xdr:cNvPr>
        <xdr:cNvSpPr txBox="1"/>
      </xdr:nvSpPr>
      <xdr:spPr>
        <a:xfrm>
          <a:off x="16370300" y="8542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182,773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23320</xdr:rowOff>
    </xdr:from>
    <xdr:to>
      <xdr:col>86</xdr:col>
      <xdr:colOff>25400</xdr:colOff>
      <xdr:row>51</xdr:row>
      <xdr:rowOff>23320</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8767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168595</xdr:rowOff>
    </xdr:from>
    <xdr:to>
      <xdr:col>85</xdr:col>
      <xdr:colOff>127000</xdr:colOff>
      <xdr:row>57</xdr:row>
      <xdr:rowOff>23038</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5481300" y="9769795"/>
          <a:ext cx="838200" cy="25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70279</xdr:rowOff>
    </xdr:from>
    <xdr:ext cx="534377" cy="259045"/>
    <xdr:sp macro="" textlink="">
      <xdr:nvSpPr>
        <xdr:cNvPr id="580" name="教育費平均値テキスト">
          <a:extLst>
            <a:ext uri="{FF2B5EF4-FFF2-40B4-BE49-F238E27FC236}">
              <a16:creationId xmlns:a16="http://schemas.microsoft.com/office/drawing/2014/main" id="{00000000-0008-0000-0700-000044020000}"/>
            </a:ext>
          </a:extLst>
        </xdr:cNvPr>
        <xdr:cNvSpPr txBox="1"/>
      </xdr:nvSpPr>
      <xdr:spPr>
        <a:xfrm>
          <a:off x="16370300" y="9500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47402</xdr:rowOff>
    </xdr:from>
    <xdr:to>
      <xdr:col>85</xdr:col>
      <xdr:colOff>177800</xdr:colOff>
      <xdr:row>56</xdr:row>
      <xdr:rowOff>149002</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6268700" y="9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168595</xdr:rowOff>
    </xdr:from>
    <xdr:to>
      <xdr:col>81</xdr:col>
      <xdr:colOff>50800</xdr:colOff>
      <xdr:row>57</xdr:row>
      <xdr:rowOff>6632</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4592300" y="9769795"/>
          <a:ext cx="889000" cy="9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51013</xdr:rowOff>
    </xdr:from>
    <xdr:to>
      <xdr:col>81</xdr:col>
      <xdr:colOff>101600</xdr:colOff>
      <xdr:row>56</xdr:row>
      <xdr:rowOff>152613</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54305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169140</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214111" y="942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44130</xdr:rowOff>
    </xdr:from>
    <xdr:to>
      <xdr:col>76</xdr:col>
      <xdr:colOff>114300</xdr:colOff>
      <xdr:row>57</xdr:row>
      <xdr:rowOff>6632</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3703300" y="9645330"/>
          <a:ext cx="889000" cy="133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49292</xdr:rowOff>
    </xdr:from>
    <xdr:to>
      <xdr:col>76</xdr:col>
      <xdr:colOff>165100</xdr:colOff>
      <xdr:row>56</xdr:row>
      <xdr:rowOff>150892</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4541500" y="965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167419</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325111" y="9425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44130</xdr:rowOff>
    </xdr:from>
    <xdr:to>
      <xdr:col>71</xdr:col>
      <xdr:colOff>177800</xdr:colOff>
      <xdr:row>56</xdr:row>
      <xdr:rowOff>162438</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flipV="1">
          <a:off x="12814300" y="9645330"/>
          <a:ext cx="889000" cy="118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45283</xdr:rowOff>
    </xdr:from>
    <xdr:to>
      <xdr:col>72</xdr:col>
      <xdr:colOff>38100</xdr:colOff>
      <xdr:row>56</xdr:row>
      <xdr:rowOff>146883</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3652500" y="9646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138010</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436111" y="9739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85783</xdr:rowOff>
    </xdr:from>
    <xdr:to>
      <xdr:col>67</xdr:col>
      <xdr:colOff>101600</xdr:colOff>
      <xdr:row>57</xdr:row>
      <xdr:rowOff>15933</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2763500" y="96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32460</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547111" y="9462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143688</xdr:rowOff>
    </xdr:from>
    <xdr:to>
      <xdr:col>85</xdr:col>
      <xdr:colOff>177800</xdr:colOff>
      <xdr:row>57</xdr:row>
      <xdr:rowOff>73838</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6268700" y="9744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122115</xdr:rowOff>
    </xdr:from>
    <xdr:ext cx="534377" cy="259045"/>
    <xdr:sp macro="" textlink="">
      <xdr:nvSpPr>
        <xdr:cNvPr id="599" name="教育費該当値テキスト">
          <a:extLst>
            <a:ext uri="{FF2B5EF4-FFF2-40B4-BE49-F238E27FC236}">
              <a16:creationId xmlns:a16="http://schemas.microsoft.com/office/drawing/2014/main" id="{00000000-0008-0000-0700-000057020000}"/>
            </a:ext>
          </a:extLst>
        </xdr:cNvPr>
        <xdr:cNvSpPr txBox="1"/>
      </xdr:nvSpPr>
      <xdr:spPr>
        <a:xfrm>
          <a:off x="16370300" y="9723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117795</xdr:rowOff>
    </xdr:from>
    <xdr:to>
      <xdr:col>81</xdr:col>
      <xdr:colOff>101600</xdr:colOff>
      <xdr:row>57</xdr:row>
      <xdr:rowOff>47945</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5430500" y="9718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39072</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5214111" y="9811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127282</xdr:rowOff>
    </xdr:from>
    <xdr:to>
      <xdr:col>76</xdr:col>
      <xdr:colOff>165100</xdr:colOff>
      <xdr:row>57</xdr:row>
      <xdr:rowOff>57432</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4541500" y="9728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48559</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4325111" y="9821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164780</xdr:rowOff>
    </xdr:from>
    <xdr:to>
      <xdr:col>72</xdr:col>
      <xdr:colOff>38100</xdr:colOff>
      <xdr:row>56</xdr:row>
      <xdr:rowOff>94930</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3652500" y="9594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111457</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3436111" y="9369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111638</xdr:rowOff>
    </xdr:from>
    <xdr:to>
      <xdr:col>67</xdr:col>
      <xdr:colOff>101600</xdr:colOff>
      <xdr:row>57</xdr:row>
      <xdr:rowOff>41788</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2763500" y="9712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32915</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547111" y="9805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a:extLst>
            <a:ext uri="{FF2B5EF4-FFF2-40B4-BE49-F238E27FC236}">
              <a16:creationId xmlns:a16="http://schemas.microsoft.com/office/drawing/2014/main" id="{00000000-0008-0000-07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32068</xdr:rowOff>
    </xdr:from>
    <xdr:to>
      <xdr:col>85</xdr:col>
      <xdr:colOff>126364</xdr:colOff>
      <xdr:row>79</xdr:row>
      <xdr:rowOff>44450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6317595" y="12205018"/>
          <a:ext cx="1269" cy="13839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2" name="災害復旧費最小値テキスト">
          <a:extLst>
            <a:ext uri="{FF2B5EF4-FFF2-40B4-BE49-F238E27FC236}">
              <a16:creationId xmlns:a16="http://schemas.microsoft.com/office/drawing/2014/main" id="{00000000-0008-0000-0700-000078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150195</xdr:rowOff>
    </xdr:from>
    <xdr:ext cx="599010" cy="259045"/>
    <xdr:sp macro="" textlink="">
      <xdr:nvSpPr>
        <xdr:cNvPr id="634" name="災害復旧費最大値テキスト">
          <a:extLst>
            <a:ext uri="{FF2B5EF4-FFF2-40B4-BE49-F238E27FC236}">
              <a16:creationId xmlns:a16="http://schemas.microsoft.com/office/drawing/2014/main" id="{00000000-0008-0000-0700-00007A020000}"/>
            </a:ext>
          </a:extLst>
        </xdr:cNvPr>
        <xdr:cNvSpPr txBox="1"/>
      </xdr:nvSpPr>
      <xdr:spPr>
        <a:xfrm>
          <a:off x="16370300" y="11980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108,975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32068</xdr:rowOff>
    </xdr:from>
    <xdr:to>
      <xdr:col>86</xdr:col>
      <xdr:colOff>25400</xdr:colOff>
      <xdr:row>71</xdr:row>
      <xdr:rowOff>32068</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2205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35649</xdr:rowOff>
    </xdr:from>
    <xdr:to>
      <xdr:col>85</xdr:col>
      <xdr:colOff>127000</xdr:colOff>
      <xdr:row>78</xdr:row>
      <xdr:rowOff>95478</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5481300" y="13408749"/>
          <a:ext cx="838200" cy="59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75773</xdr:rowOff>
    </xdr:from>
    <xdr:ext cx="469744" cy="259045"/>
    <xdr:sp macro="" textlink="">
      <xdr:nvSpPr>
        <xdr:cNvPr id="637" name="災害復旧費平均値テキスト">
          <a:extLst>
            <a:ext uri="{FF2B5EF4-FFF2-40B4-BE49-F238E27FC236}">
              <a16:creationId xmlns:a16="http://schemas.microsoft.com/office/drawing/2014/main" id="{00000000-0008-0000-0700-00007D020000}"/>
            </a:ext>
          </a:extLst>
        </xdr:cNvPr>
        <xdr:cNvSpPr txBox="1"/>
      </xdr:nvSpPr>
      <xdr:spPr>
        <a:xfrm>
          <a:off x="16370300" y="134488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97346</xdr:rowOff>
    </xdr:from>
    <xdr:to>
      <xdr:col>85</xdr:col>
      <xdr:colOff>177800</xdr:colOff>
      <xdr:row>79</xdr:row>
      <xdr:rowOff>27496</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6268700" y="13470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95478</xdr:rowOff>
    </xdr:from>
    <xdr:to>
      <xdr:col>81</xdr:col>
      <xdr:colOff>50800</xdr:colOff>
      <xdr:row>79</xdr:row>
      <xdr:rowOff>20955</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4592300" y="13468578"/>
          <a:ext cx="889000" cy="96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111785</xdr:rowOff>
    </xdr:from>
    <xdr:to>
      <xdr:col>81</xdr:col>
      <xdr:colOff>101600</xdr:colOff>
      <xdr:row>79</xdr:row>
      <xdr:rowOff>41935</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5430500" y="1348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33062</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46428" y="13577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78245</xdr:rowOff>
    </xdr:from>
    <xdr:to>
      <xdr:col>76</xdr:col>
      <xdr:colOff>114300</xdr:colOff>
      <xdr:row>79</xdr:row>
      <xdr:rowOff>20955</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3703300" y="13451345"/>
          <a:ext cx="889000" cy="114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102019</xdr:rowOff>
    </xdr:from>
    <xdr:to>
      <xdr:col>76</xdr:col>
      <xdr:colOff>165100</xdr:colOff>
      <xdr:row>79</xdr:row>
      <xdr:rowOff>32169</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4541500" y="13475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48696</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357428" y="13250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78245</xdr:rowOff>
    </xdr:from>
    <xdr:to>
      <xdr:col>71</xdr:col>
      <xdr:colOff>177800</xdr:colOff>
      <xdr:row>78</xdr:row>
      <xdr:rowOff>136068</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flipV="1">
          <a:off x="12814300" y="13451345"/>
          <a:ext cx="889000" cy="57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62091</xdr:rowOff>
    </xdr:from>
    <xdr:to>
      <xdr:col>72</xdr:col>
      <xdr:colOff>38100</xdr:colOff>
      <xdr:row>78</xdr:row>
      <xdr:rowOff>163691</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3652500" y="1343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154818</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468428" y="13527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64655</xdr:rowOff>
    </xdr:from>
    <xdr:to>
      <xdr:col>67</xdr:col>
      <xdr:colOff>101600</xdr:colOff>
      <xdr:row>78</xdr:row>
      <xdr:rowOff>166255</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2763500" y="13437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11332</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579428" y="13212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156299</xdr:rowOff>
    </xdr:from>
    <xdr:to>
      <xdr:col>85</xdr:col>
      <xdr:colOff>177800</xdr:colOff>
      <xdr:row>78</xdr:row>
      <xdr:rowOff>86449</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6268700" y="13357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7726</xdr:rowOff>
    </xdr:from>
    <xdr:ext cx="534377" cy="259045"/>
    <xdr:sp macro="" textlink="">
      <xdr:nvSpPr>
        <xdr:cNvPr id="656" name="災害復旧費該当値テキスト">
          <a:extLst>
            <a:ext uri="{FF2B5EF4-FFF2-40B4-BE49-F238E27FC236}">
              <a16:creationId xmlns:a16="http://schemas.microsoft.com/office/drawing/2014/main" id="{00000000-0008-0000-0700-000090020000}"/>
            </a:ext>
          </a:extLst>
        </xdr:cNvPr>
        <xdr:cNvSpPr txBox="1"/>
      </xdr:nvSpPr>
      <xdr:spPr>
        <a:xfrm>
          <a:off x="16370300" y="13209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44678</xdr:rowOff>
    </xdr:from>
    <xdr:to>
      <xdr:col>81</xdr:col>
      <xdr:colOff>101600</xdr:colOff>
      <xdr:row>78</xdr:row>
      <xdr:rowOff>146278</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5430500" y="13417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162805</xdr:rowOff>
    </xdr:from>
    <xdr:ext cx="469744"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246428" y="13193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141605</xdr:rowOff>
    </xdr:from>
    <xdr:to>
      <xdr:col>76</xdr:col>
      <xdr:colOff>165100</xdr:colOff>
      <xdr:row>79</xdr:row>
      <xdr:rowOff>71755</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4541500" y="13514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62882</xdr:rowOff>
    </xdr:from>
    <xdr:ext cx="469744"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4357428" y="13607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27445</xdr:rowOff>
    </xdr:from>
    <xdr:to>
      <xdr:col>72</xdr:col>
      <xdr:colOff>38100</xdr:colOff>
      <xdr:row>78</xdr:row>
      <xdr:rowOff>129045</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3652500" y="1340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145572</xdr:rowOff>
    </xdr:from>
    <xdr:ext cx="534377"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3436111" y="13175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85268</xdr:rowOff>
    </xdr:from>
    <xdr:to>
      <xdr:col>67</xdr:col>
      <xdr:colOff>101600</xdr:colOff>
      <xdr:row>79</xdr:row>
      <xdr:rowOff>15418</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2763500" y="13458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6545</xdr:rowOff>
    </xdr:from>
    <xdr:ext cx="469744"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579428" y="13551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id="{00000000-0008-0000-07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81826</xdr:rowOff>
    </xdr:from>
    <xdr:to>
      <xdr:col>85</xdr:col>
      <xdr:colOff>126364</xdr:colOff>
      <xdr:row>98</xdr:row>
      <xdr:rowOff>125938</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6317595" y="15512326"/>
          <a:ext cx="1269" cy="1415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129765</xdr:rowOff>
    </xdr:from>
    <xdr:ext cx="534377" cy="259045"/>
    <xdr:sp macro="" textlink="">
      <xdr:nvSpPr>
        <xdr:cNvPr id="689" name="公債費最小値テキスト">
          <a:extLst>
            <a:ext uri="{FF2B5EF4-FFF2-40B4-BE49-F238E27FC236}">
              <a16:creationId xmlns:a16="http://schemas.microsoft.com/office/drawing/2014/main" id="{00000000-0008-0000-0700-0000B1020000}"/>
            </a:ext>
          </a:extLst>
        </xdr:cNvPr>
        <xdr:cNvSpPr txBox="1"/>
      </xdr:nvSpPr>
      <xdr:spPr>
        <a:xfrm>
          <a:off x="16370300" y="16931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125938</xdr:rowOff>
    </xdr:from>
    <xdr:to>
      <xdr:col>86</xdr:col>
      <xdr:colOff>25400</xdr:colOff>
      <xdr:row>98</xdr:row>
      <xdr:rowOff>125938</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6928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28503</xdr:rowOff>
    </xdr:from>
    <xdr:ext cx="599010" cy="259045"/>
    <xdr:sp macro="" textlink="">
      <xdr:nvSpPr>
        <xdr:cNvPr id="691" name="公債費最大値テキスト">
          <a:extLst>
            <a:ext uri="{FF2B5EF4-FFF2-40B4-BE49-F238E27FC236}">
              <a16:creationId xmlns:a16="http://schemas.microsoft.com/office/drawing/2014/main" id="{00000000-0008-0000-0700-0000B3020000}"/>
            </a:ext>
          </a:extLst>
        </xdr:cNvPr>
        <xdr:cNvSpPr txBox="1"/>
      </xdr:nvSpPr>
      <xdr:spPr>
        <a:xfrm>
          <a:off x="16370300" y="15287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395,190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81826</xdr:rowOff>
    </xdr:from>
    <xdr:to>
      <xdr:col>86</xdr:col>
      <xdr:colOff>25400</xdr:colOff>
      <xdr:row>90</xdr:row>
      <xdr:rowOff>81826</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5512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12302</xdr:rowOff>
    </xdr:from>
    <xdr:to>
      <xdr:col>85</xdr:col>
      <xdr:colOff>127000</xdr:colOff>
      <xdr:row>97</xdr:row>
      <xdr:rowOff>13052</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5481300" y="16642952"/>
          <a:ext cx="838200" cy="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47999</xdr:rowOff>
    </xdr:from>
    <xdr:ext cx="534377" cy="259045"/>
    <xdr:sp macro="" textlink="">
      <xdr:nvSpPr>
        <xdr:cNvPr id="694" name="公債費平均値テキスト">
          <a:extLst>
            <a:ext uri="{FF2B5EF4-FFF2-40B4-BE49-F238E27FC236}">
              <a16:creationId xmlns:a16="http://schemas.microsoft.com/office/drawing/2014/main" id="{00000000-0008-0000-0700-0000B6020000}"/>
            </a:ext>
          </a:extLst>
        </xdr:cNvPr>
        <xdr:cNvSpPr txBox="1"/>
      </xdr:nvSpPr>
      <xdr:spPr>
        <a:xfrm>
          <a:off x="16370300" y="166786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69572</xdr:rowOff>
    </xdr:from>
    <xdr:to>
      <xdr:col>85</xdr:col>
      <xdr:colOff>177800</xdr:colOff>
      <xdr:row>97</xdr:row>
      <xdr:rowOff>171172</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6268700" y="16700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168481</xdr:rowOff>
    </xdr:from>
    <xdr:to>
      <xdr:col>81</xdr:col>
      <xdr:colOff>50800</xdr:colOff>
      <xdr:row>97</xdr:row>
      <xdr:rowOff>12302</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4592300" y="16627681"/>
          <a:ext cx="889000" cy="15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66429</xdr:rowOff>
    </xdr:from>
    <xdr:to>
      <xdr:col>81</xdr:col>
      <xdr:colOff>101600</xdr:colOff>
      <xdr:row>97</xdr:row>
      <xdr:rowOff>168029</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5430500" y="1669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159156</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14111" y="16789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156133</xdr:rowOff>
    </xdr:from>
    <xdr:to>
      <xdr:col>76</xdr:col>
      <xdr:colOff>114300</xdr:colOff>
      <xdr:row>96</xdr:row>
      <xdr:rowOff>168481</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3703300" y="16615333"/>
          <a:ext cx="889000" cy="12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67343</xdr:rowOff>
    </xdr:from>
    <xdr:to>
      <xdr:col>76</xdr:col>
      <xdr:colOff>165100</xdr:colOff>
      <xdr:row>97</xdr:row>
      <xdr:rowOff>168943</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4541500" y="1669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160070</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325111" y="16790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156133</xdr:rowOff>
    </xdr:from>
    <xdr:to>
      <xdr:col>71</xdr:col>
      <xdr:colOff>177800</xdr:colOff>
      <xdr:row>96</xdr:row>
      <xdr:rowOff>160789</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flipV="1">
          <a:off x="12814300" y="16615333"/>
          <a:ext cx="889000" cy="4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78144</xdr:rowOff>
    </xdr:from>
    <xdr:to>
      <xdr:col>72</xdr:col>
      <xdr:colOff>38100</xdr:colOff>
      <xdr:row>98</xdr:row>
      <xdr:rowOff>8294</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3652500" y="1670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170871</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436111" y="16801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76144</xdr:rowOff>
    </xdr:from>
    <xdr:to>
      <xdr:col>67</xdr:col>
      <xdr:colOff>101600</xdr:colOff>
      <xdr:row>98</xdr:row>
      <xdr:rowOff>6294</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2763500" y="1670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168871</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547111" y="16799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133702</xdr:rowOff>
    </xdr:from>
    <xdr:to>
      <xdr:col>85</xdr:col>
      <xdr:colOff>177800</xdr:colOff>
      <xdr:row>97</xdr:row>
      <xdr:rowOff>63852</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6268700" y="16592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156579</xdr:rowOff>
    </xdr:from>
    <xdr:ext cx="534377" cy="259045"/>
    <xdr:sp macro="" textlink="">
      <xdr:nvSpPr>
        <xdr:cNvPr id="713" name="公債費該当値テキスト">
          <a:extLst>
            <a:ext uri="{FF2B5EF4-FFF2-40B4-BE49-F238E27FC236}">
              <a16:creationId xmlns:a16="http://schemas.microsoft.com/office/drawing/2014/main" id="{00000000-0008-0000-0700-0000C9020000}"/>
            </a:ext>
          </a:extLst>
        </xdr:cNvPr>
        <xdr:cNvSpPr txBox="1"/>
      </xdr:nvSpPr>
      <xdr:spPr>
        <a:xfrm>
          <a:off x="16370300" y="16444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132952</xdr:rowOff>
    </xdr:from>
    <xdr:to>
      <xdr:col>81</xdr:col>
      <xdr:colOff>101600</xdr:colOff>
      <xdr:row>97</xdr:row>
      <xdr:rowOff>63102</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5430500" y="16592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79629</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214111" y="16367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117681</xdr:rowOff>
    </xdr:from>
    <xdr:to>
      <xdr:col>76</xdr:col>
      <xdr:colOff>165100</xdr:colOff>
      <xdr:row>97</xdr:row>
      <xdr:rowOff>47831</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4541500" y="16576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64358</xdr:rowOff>
    </xdr:from>
    <xdr:ext cx="59901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292795" y="16352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105333</xdr:rowOff>
    </xdr:from>
    <xdr:to>
      <xdr:col>72</xdr:col>
      <xdr:colOff>38100</xdr:colOff>
      <xdr:row>97</xdr:row>
      <xdr:rowOff>35483</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3652500" y="16564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52010</xdr:rowOff>
    </xdr:from>
    <xdr:ext cx="599010"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403795" y="16339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109989</xdr:rowOff>
    </xdr:from>
    <xdr:to>
      <xdr:col>67</xdr:col>
      <xdr:colOff>101600</xdr:colOff>
      <xdr:row>97</xdr:row>
      <xdr:rowOff>40139</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2763500" y="16569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56666</xdr:rowOff>
    </xdr:from>
    <xdr:ext cx="599010"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514795" y="16344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a:extLst>
            <a:ext uri="{FF2B5EF4-FFF2-40B4-BE49-F238E27FC236}">
              <a16:creationId xmlns:a16="http://schemas.microsoft.com/office/drawing/2014/main" id="{00000000-0008-0000-0700-0000E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13456</xdr:rowOff>
    </xdr:from>
    <xdr:to>
      <xdr:col>116</xdr:col>
      <xdr:colOff>62864</xdr:colOff>
      <xdr:row>38</xdr:row>
      <xdr:rowOff>25400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flipV="1">
          <a:off x="22159595" y="5328406"/>
          <a:ext cx="1269" cy="12120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57224</xdr:rowOff>
    </xdr:from>
    <xdr:ext cx="249299" cy="259045"/>
    <xdr:sp macro="" textlink="">
      <xdr:nvSpPr>
        <xdr:cNvPr id="742" name="諸支出金最小値テキスト">
          <a:extLst>
            <a:ext uri="{FF2B5EF4-FFF2-40B4-BE49-F238E27FC236}">
              <a16:creationId xmlns:a16="http://schemas.microsoft.com/office/drawing/2014/main" id="{00000000-0008-0000-0700-0000E6020000}"/>
            </a:ext>
          </a:extLst>
        </xdr:cNvPr>
        <xdr:cNvSpPr txBox="1"/>
      </xdr:nvSpPr>
      <xdr:spPr>
        <a:xfrm>
          <a:off x="22212300" y="65723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131583</xdr:rowOff>
    </xdr:from>
    <xdr:ext cx="534377" cy="259045"/>
    <xdr:sp macro="" textlink="">
      <xdr:nvSpPr>
        <xdr:cNvPr id="744" name="諸支出金最大値テキスト">
          <a:extLst>
            <a:ext uri="{FF2B5EF4-FFF2-40B4-BE49-F238E27FC236}">
              <a16:creationId xmlns:a16="http://schemas.microsoft.com/office/drawing/2014/main" id="{00000000-0008-0000-0700-0000E8020000}"/>
            </a:ext>
          </a:extLst>
        </xdr:cNvPr>
        <xdr:cNvSpPr txBox="1"/>
      </xdr:nvSpPr>
      <xdr:spPr>
        <a:xfrm>
          <a:off x="22212300" y="5103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21,209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13456</xdr:rowOff>
    </xdr:from>
    <xdr:to>
      <xdr:col>116</xdr:col>
      <xdr:colOff>152400</xdr:colOff>
      <xdr:row>31</xdr:row>
      <xdr:rowOff>13456</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5328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24829</xdr:rowOff>
    </xdr:from>
    <xdr:to>
      <xdr:col>116</xdr:col>
      <xdr:colOff>63500</xdr:colOff>
      <xdr:row>38</xdr:row>
      <xdr:rowOff>25400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1323300" y="6539929"/>
          <a:ext cx="83820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146124</xdr:rowOff>
    </xdr:from>
    <xdr:ext cx="378565" cy="259045"/>
    <xdr:sp macro="" textlink="">
      <xdr:nvSpPr>
        <xdr:cNvPr id="747" name="諸支出金平均値テキスト">
          <a:extLst>
            <a:ext uri="{FF2B5EF4-FFF2-40B4-BE49-F238E27FC236}">
              <a16:creationId xmlns:a16="http://schemas.microsoft.com/office/drawing/2014/main" id="{00000000-0008-0000-0700-0000EB020000}"/>
            </a:ext>
          </a:extLst>
        </xdr:cNvPr>
        <xdr:cNvSpPr txBox="1"/>
      </xdr:nvSpPr>
      <xdr:spPr>
        <a:xfrm>
          <a:off x="22212300" y="631832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123247</xdr:rowOff>
    </xdr:from>
    <xdr:to>
      <xdr:col>116</xdr:col>
      <xdr:colOff>114300</xdr:colOff>
      <xdr:row>38</xdr:row>
      <xdr:rowOff>53397</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2110700" y="6466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24314</xdr:rowOff>
    </xdr:from>
    <xdr:to>
      <xdr:col>111</xdr:col>
      <xdr:colOff>177800</xdr:colOff>
      <xdr:row>38</xdr:row>
      <xdr:rowOff>24829</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0434300" y="6539414"/>
          <a:ext cx="889000" cy="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138849</xdr:rowOff>
    </xdr:from>
    <xdr:to>
      <xdr:col>112</xdr:col>
      <xdr:colOff>38100</xdr:colOff>
      <xdr:row>38</xdr:row>
      <xdr:rowOff>68999</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1272500" y="6482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85526</xdr:rowOff>
    </xdr:from>
    <xdr:ext cx="378565"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1134017" y="62577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24314</xdr:rowOff>
    </xdr:from>
    <xdr:to>
      <xdr:col>107</xdr:col>
      <xdr:colOff>50800</xdr:colOff>
      <xdr:row>38</xdr:row>
      <xdr:rowOff>25400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flipV="1">
          <a:off x="19545300" y="6539414"/>
          <a:ext cx="889000" cy="1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137935</xdr:rowOff>
    </xdr:from>
    <xdr:to>
      <xdr:col>107</xdr:col>
      <xdr:colOff>101600</xdr:colOff>
      <xdr:row>38</xdr:row>
      <xdr:rowOff>68084</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0383500" y="648158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84612</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0245017" y="62568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132220</xdr:rowOff>
    </xdr:from>
    <xdr:to>
      <xdr:col>102</xdr:col>
      <xdr:colOff>165100</xdr:colOff>
      <xdr:row>38</xdr:row>
      <xdr:rowOff>62370</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9494500" y="647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78897</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9356017" y="62510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108788</xdr:rowOff>
    </xdr:from>
    <xdr:to>
      <xdr:col>98</xdr:col>
      <xdr:colOff>38100</xdr:colOff>
      <xdr:row>38</xdr:row>
      <xdr:rowOff>38939</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8605500" y="645243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55465</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67017" y="62276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101674</xdr:rowOff>
    </xdr:from>
    <xdr:ext cx="249299" cy="259045"/>
    <xdr:sp macro="" textlink="">
      <xdr:nvSpPr>
        <xdr:cNvPr id="766" name="諸支出金該当値テキスト">
          <a:extLst>
            <a:ext uri="{FF2B5EF4-FFF2-40B4-BE49-F238E27FC236}">
              <a16:creationId xmlns:a16="http://schemas.microsoft.com/office/drawing/2014/main" id="{00000000-0008-0000-0700-0000FE020000}"/>
            </a:ext>
          </a:extLst>
        </xdr:cNvPr>
        <xdr:cNvSpPr txBox="1"/>
      </xdr:nvSpPr>
      <xdr:spPr>
        <a:xfrm>
          <a:off x="22212300" y="64453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145478</xdr:rowOff>
    </xdr:from>
    <xdr:to>
      <xdr:col>112</xdr:col>
      <xdr:colOff>38100</xdr:colOff>
      <xdr:row>38</xdr:row>
      <xdr:rowOff>75628</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1272500" y="6489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38</xdr:row>
      <xdr:rowOff>66756</xdr:rowOff>
    </xdr:from>
    <xdr:ext cx="313932"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166333" y="65818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144964</xdr:rowOff>
    </xdr:from>
    <xdr:to>
      <xdr:col>107</xdr:col>
      <xdr:colOff>101600</xdr:colOff>
      <xdr:row>38</xdr:row>
      <xdr:rowOff>75114</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0383500" y="648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38</xdr:row>
      <xdr:rowOff>66241</xdr:rowOff>
    </xdr:from>
    <xdr:ext cx="313932"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0277333" y="65813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a:extLst>
            <a:ext uri="{FF2B5EF4-FFF2-40B4-BE49-F238E27FC236}">
              <a16:creationId xmlns:a16="http://schemas.microsoft.com/office/drawing/2014/main" id="{00000000-0008-0000-0700-00001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143637</xdr:rowOff>
    </xdr:from>
    <xdr:to>
      <xdr:col>116</xdr:col>
      <xdr:colOff>62864</xdr:colOff>
      <xdr:row>59</xdr:row>
      <xdr:rowOff>44450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flipV="1">
          <a:off x="22159595" y="8716137"/>
          <a:ext cx="1269" cy="14438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91330</xdr:rowOff>
    </xdr:from>
    <xdr:ext cx="249299" cy="259045"/>
    <xdr:sp macro="" textlink="">
      <xdr:nvSpPr>
        <xdr:cNvPr id="799" name="前年度繰上充用金最小値テキスト">
          <a:extLst>
            <a:ext uri="{FF2B5EF4-FFF2-40B4-BE49-F238E27FC236}">
              <a16:creationId xmlns:a16="http://schemas.microsoft.com/office/drawing/2014/main" id="{00000000-0008-0000-0700-00001F030000}"/>
            </a:ext>
          </a:extLst>
        </xdr:cNvPr>
        <xdr:cNvSpPr txBox="1"/>
      </xdr:nvSpPr>
      <xdr:spPr>
        <a:xfrm>
          <a:off x="22212300" y="10206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90314</xdr:rowOff>
    </xdr:from>
    <xdr:ext cx="534377" cy="259045"/>
    <xdr:sp macro="" textlink="">
      <xdr:nvSpPr>
        <xdr:cNvPr id="801" name="前年度繰上充用金最大値テキスト">
          <a:extLst>
            <a:ext uri="{FF2B5EF4-FFF2-40B4-BE49-F238E27FC236}">
              <a16:creationId xmlns:a16="http://schemas.microsoft.com/office/drawing/2014/main" id="{00000000-0008-0000-0700-000021030000}"/>
            </a:ext>
          </a:extLst>
        </xdr:cNvPr>
        <xdr:cNvSpPr txBox="1"/>
      </xdr:nvSpPr>
      <xdr:spPr>
        <a:xfrm>
          <a:off x="22212300" y="8491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11,369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143637</xdr:rowOff>
    </xdr:from>
    <xdr:to>
      <xdr:col>116</xdr:col>
      <xdr:colOff>152400</xdr:colOff>
      <xdr:row>50</xdr:row>
      <xdr:rowOff>143637</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2072600" y="8716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8780</xdr:rowOff>
    </xdr:from>
    <xdr:ext cx="313932" cy="259045"/>
    <xdr:sp macro="" textlink="">
      <xdr:nvSpPr>
        <xdr:cNvPr id="804" name="前年度繰上充用金平均値テキスト">
          <a:extLst>
            <a:ext uri="{FF2B5EF4-FFF2-40B4-BE49-F238E27FC236}">
              <a16:creationId xmlns:a16="http://schemas.microsoft.com/office/drawing/2014/main" id="{00000000-0008-0000-0700-000024030000}"/>
            </a:ext>
          </a:extLst>
        </xdr:cNvPr>
        <xdr:cNvSpPr txBox="1"/>
      </xdr:nvSpPr>
      <xdr:spPr>
        <a:xfrm>
          <a:off x="22212300" y="995288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157353</xdr:rowOff>
    </xdr:from>
    <xdr:to>
      <xdr:col>116</xdr:col>
      <xdr:colOff>114300</xdr:colOff>
      <xdr:row>59</xdr:row>
      <xdr:rowOff>87503</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21107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158115</xdr:rowOff>
    </xdr:from>
    <xdr:to>
      <xdr:col>112</xdr:col>
      <xdr:colOff>38100</xdr:colOff>
      <xdr:row>59</xdr:row>
      <xdr:rowOff>88265</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1272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104792</xdr:rowOff>
    </xdr:from>
    <xdr:ext cx="313932"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166333" y="9877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157861</xdr:rowOff>
    </xdr:from>
    <xdr:to>
      <xdr:col>107</xdr:col>
      <xdr:colOff>101600</xdr:colOff>
      <xdr:row>59</xdr:row>
      <xdr:rowOff>88011</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20383500" y="1010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104538</xdr:rowOff>
    </xdr:from>
    <xdr:ext cx="313932"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0277333" y="9877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2" name="直線コネクタ 811">
          <a:extLst>
            <a:ext uri="{FF2B5EF4-FFF2-40B4-BE49-F238E27FC236}">
              <a16:creationId xmlns:a16="http://schemas.microsoft.com/office/drawing/2014/main" id="{00000000-0008-0000-0700-00002C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160909</xdr:rowOff>
    </xdr:from>
    <xdr:to>
      <xdr:col>102</xdr:col>
      <xdr:colOff>165100</xdr:colOff>
      <xdr:row>59</xdr:row>
      <xdr:rowOff>91059</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19494500" y="10105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107586</xdr:rowOff>
    </xdr:from>
    <xdr:ext cx="313932"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388333" y="98802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161798</xdr:rowOff>
    </xdr:from>
    <xdr:to>
      <xdr:col>98</xdr:col>
      <xdr:colOff>38100</xdr:colOff>
      <xdr:row>59</xdr:row>
      <xdr:rowOff>91948</xdr:rowOff>
    </xdr:to>
    <xdr:sp macro="" textlink="">
      <xdr:nvSpPr>
        <xdr:cNvPr id="815" name="フローチャート: 判断 814">
          <a:extLst>
            <a:ext uri="{FF2B5EF4-FFF2-40B4-BE49-F238E27FC236}">
              <a16:creationId xmlns:a16="http://schemas.microsoft.com/office/drawing/2014/main" id="{00000000-0008-0000-0700-00002F030000}"/>
            </a:ext>
          </a:extLst>
        </xdr:cNvPr>
        <xdr:cNvSpPr/>
      </xdr:nvSpPr>
      <xdr:spPr>
        <a:xfrm>
          <a:off x="18605500" y="1010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108475</xdr:rowOff>
    </xdr:from>
    <xdr:ext cx="313932"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8499333" y="98811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135780</xdr:rowOff>
    </xdr:from>
    <xdr:ext cx="249299" cy="259045"/>
    <xdr:sp macro="" textlink="">
      <xdr:nvSpPr>
        <xdr:cNvPr id="823" name="前年度繰上充用金該当値テキスト">
          <a:extLst>
            <a:ext uri="{FF2B5EF4-FFF2-40B4-BE49-F238E27FC236}">
              <a16:creationId xmlns:a16="http://schemas.microsoft.com/office/drawing/2014/main" id="{00000000-0008-0000-0700-000037030000}"/>
            </a:ext>
          </a:extLst>
        </xdr:cNvPr>
        <xdr:cNvSpPr txBox="1"/>
      </xdr:nvSpPr>
      <xdr:spPr>
        <a:xfrm>
          <a:off x="22212300" y="10079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a:extLst>
            <a:ext uri="{FF2B5EF4-FFF2-40B4-BE49-F238E27FC236}">
              <a16:creationId xmlns:a16="http://schemas.microsoft.com/office/drawing/2014/main" id="{00000000-0008-0000-0700-00004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a:extLst>
            <a:ext uri="{FF2B5EF4-FFF2-40B4-BE49-F238E27FC236}">
              <a16:creationId xmlns:a16="http://schemas.microsoft.com/office/drawing/2014/main" id="{00000000-0008-0000-0700-00004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総務</a:t>
          </a:r>
          <a:r>
            <a:rPr kumimoji="1" lang="ja-JP" altLang="ja-JP" sz="1100">
              <a:solidFill>
                <a:schemeClr val="dk1"/>
              </a:solidFill>
              <a:effectLst/>
              <a:latin typeface="+mn-lt"/>
              <a:ea typeface="+mn-ea"/>
              <a:cs typeface="+mn-cs"/>
            </a:rPr>
            <a:t>費については、合併振興基金の新規積立</a:t>
          </a:r>
          <a:r>
            <a:rPr kumimoji="1" lang="ja-JP" altLang="en-US" sz="1100">
              <a:solidFill>
                <a:schemeClr val="dk1"/>
              </a:solidFill>
              <a:effectLst/>
              <a:latin typeface="+mn-lt"/>
              <a:ea typeface="+mn-ea"/>
              <a:cs typeface="+mn-cs"/>
            </a:rPr>
            <a:t>や</a:t>
          </a:r>
          <a:r>
            <a:rPr kumimoji="1" lang="ja-JP" altLang="ja-JP" sz="1100">
              <a:solidFill>
                <a:schemeClr val="dk1"/>
              </a:solidFill>
              <a:effectLst/>
              <a:latin typeface="+mn-lt"/>
              <a:ea typeface="+mn-ea"/>
              <a:cs typeface="+mn-cs"/>
            </a:rPr>
            <a:t>仁摩地区道の駅整備などの事業費が増加したことから数値が上昇している。</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・衛生費については、次期可燃ごみ処理施設整備負担金や出雲エネルギーセンター可燃ごみ処理負担金</a:t>
          </a:r>
          <a:r>
            <a:rPr kumimoji="1" lang="ja-JP" altLang="ja-JP" sz="1100">
              <a:solidFill>
                <a:schemeClr val="dk1"/>
              </a:solidFill>
              <a:effectLst/>
              <a:latin typeface="+mn-lt"/>
              <a:ea typeface="+mn-ea"/>
              <a:cs typeface="+mn-cs"/>
            </a:rPr>
            <a:t>などの事業費が増加したことから数値が上昇している。</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農林水産業</a:t>
          </a:r>
          <a:r>
            <a:rPr kumimoji="1" lang="ja-JP" altLang="ja-JP" sz="1100">
              <a:solidFill>
                <a:schemeClr val="dk1"/>
              </a:solidFill>
              <a:effectLst/>
              <a:latin typeface="+mn-lt"/>
              <a:ea typeface="+mn-ea"/>
              <a:cs typeface="+mn-cs"/>
            </a:rPr>
            <a:t>費については、畜産競争力強化対策事業</a:t>
          </a:r>
          <a:r>
            <a:rPr kumimoji="1" lang="ja-JP" altLang="en-US" sz="1100">
              <a:solidFill>
                <a:schemeClr val="dk1"/>
              </a:solidFill>
              <a:effectLst/>
              <a:latin typeface="+mn-lt"/>
              <a:ea typeface="+mn-ea"/>
              <a:cs typeface="+mn-cs"/>
            </a:rPr>
            <a:t>や県営土地改良事業負担金</a:t>
          </a:r>
          <a:r>
            <a:rPr kumimoji="1" lang="ja-JP" altLang="ja-JP" sz="1100">
              <a:solidFill>
                <a:schemeClr val="dk1"/>
              </a:solidFill>
              <a:effectLst/>
              <a:latin typeface="+mn-lt"/>
              <a:ea typeface="+mn-ea"/>
              <a:cs typeface="+mn-cs"/>
            </a:rPr>
            <a:t>などの事業費が増加したことから数値が上昇している。</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・教育費については、小中学校の体育館非構造部材落下防止対策事業が平成２８年度で</a:t>
          </a:r>
          <a:r>
            <a:rPr kumimoji="1" lang="ja-JP" altLang="ja-JP" sz="1100">
              <a:solidFill>
                <a:schemeClr val="dk1"/>
              </a:solidFill>
              <a:effectLst/>
              <a:latin typeface="+mn-lt"/>
              <a:ea typeface="+mn-ea"/>
              <a:cs typeface="+mn-cs"/>
            </a:rPr>
            <a:t>整備を終えたことから数値が減少している。</a:t>
          </a:r>
          <a:endParaRPr lang="ja-JP" altLang="ja-JP" sz="1400">
            <a:effectLst/>
          </a:endParaRPr>
        </a:p>
        <a:p>
          <a:r>
            <a:rPr kumimoji="1" lang="ja-JP" altLang="ja-JP" sz="1100">
              <a:solidFill>
                <a:schemeClr val="dk1"/>
              </a:solidFill>
              <a:effectLst/>
              <a:latin typeface="+mn-lt"/>
              <a:ea typeface="+mn-ea"/>
              <a:cs typeface="+mn-cs"/>
            </a:rPr>
            <a:t>　・災害復旧費については、平成２８年７月の梅雨前線豪雨等</a:t>
          </a:r>
          <a:r>
            <a:rPr kumimoji="1" lang="ja-JP" altLang="en-US" sz="1100">
              <a:solidFill>
                <a:schemeClr val="dk1"/>
              </a:solidFill>
              <a:effectLst/>
              <a:latin typeface="+mn-lt"/>
              <a:ea typeface="+mn-ea"/>
              <a:cs typeface="+mn-cs"/>
            </a:rPr>
            <a:t>の過年災害の事業費が</a:t>
          </a:r>
          <a:r>
            <a:rPr kumimoji="1" lang="ja-JP" altLang="ja-JP" sz="1100">
              <a:solidFill>
                <a:schemeClr val="dk1"/>
              </a:solidFill>
              <a:effectLst/>
              <a:latin typeface="+mn-lt"/>
              <a:ea typeface="+mn-ea"/>
              <a:cs typeface="+mn-cs"/>
            </a:rPr>
            <a:t>増加したことから数値が上昇している。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島根県大田市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普通交付税が今後</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合併算定替えの縮減により減少することが見込まれ、実質単年度収支の比率は上昇していくことが予想される。</a:t>
          </a:r>
          <a:endParaRPr lang="ja-JP" altLang="ja-JP" sz="1400">
            <a:effectLst/>
          </a:endParaRPr>
        </a:p>
        <a:p>
          <a:r>
            <a:rPr kumimoji="1" lang="ja-JP" altLang="ja-JP" sz="1100">
              <a:solidFill>
                <a:schemeClr val="dk1"/>
              </a:solidFill>
              <a:effectLst/>
              <a:latin typeface="+mn-lt"/>
              <a:ea typeface="+mn-ea"/>
              <a:cs typeface="+mn-cs"/>
            </a:rPr>
            <a:t>　その一方で、財政調整基金の残高</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減少</a:t>
          </a:r>
          <a:r>
            <a:rPr kumimoji="1" lang="ja-JP" altLang="en-US" sz="1100">
              <a:solidFill>
                <a:schemeClr val="dk1"/>
              </a:solidFill>
              <a:effectLst/>
              <a:latin typeface="+mn-lt"/>
              <a:ea typeface="+mn-ea"/>
              <a:cs typeface="+mn-cs"/>
            </a:rPr>
            <a:t>傾向にあり</a:t>
          </a:r>
          <a:r>
            <a:rPr kumimoji="1" lang="ja-JP" altLang="ja-JP" sz="1100">
              <a:solidFill>
                <a:schemeClr val="dk1"/>
              </a:solidFill>
              <a:effectLst/>
              <a:latin typeface="+mn-lt"/>
              <a:ea typeface="+mn-ea"/>
              <a:cs typeface="+mn-cs"/>
            </a:rPr>
            <a:t>、中長期財政計画により将来の財政状況を把握した上で、事業の選択と集中をより徹底し、経費の削減を図りながら安定した財政運営に努めていく必要がある。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島根県大田市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mn-ea"/>
              <a:ea typeface="+mn-ea"/>
            </a:rPr>
            <a:t>　平成２８年度まで赤字であった住宅新築資金等貸付事業特別会計については、平成２９年度をもって会計を廃止する会計処理を行ったことから赤字が解消している。</a:t>
          </a:r>
          <a:endParaRPr kumimoji="1" lang="en-US" altLang="ja-JP" sz="1400">
            <a:latin typeface="+mn-ea"/>
            <a:ea typeface="+mn-ea"/>
          </a:endParaRPr>
        </a:p>
        <a:p>
          <a:r>
            <a:rPr kumimoji="1" lang="en-US" altLang="ja-JP" sz="1400">
              <a:latin typeface="+mn-ea"/>
              <a:ea typeface="+mn-ea"/>
            </a:rPr>
            <a:t> </a:t>
          </a:r>
          <a:r>
            <a:rPr kumimoji="1" lang="ja-JP" altLang="en-US" sz="1400" baseline="0">
              <a:latin typeface="+mn-ea"/>
              <a:ea typeface="+mn-ea"/>
            </a:rPr>
            <a:t> また、公営企業会計については水道事業会計が前年度比</a:t>
          </a:r>
          <a:r>
            <a:rPr kumimoji="1" lang="en-US" altLang="ja-JP" sz="1400" baseline="0">
              <a:latin typeface="+mn-ea"/>
              <a:ea typeface="+mn-ea"/>
            </a:rPr>
            <a:t>0.4%</a:t>
          </a:r>
          <a:r>
            <a:rPr kumimoji="1" lang="ja-JP" altLang="en-US" sz="1400" baseline="0">
              <a:latin typeface="+mn-ea"/>
              <a:ea typeface="+mn-ea"/>
            </a:rPr>
            <a:t>上昇し黒字が増加している。病院事業会計については黒字ではあるもののその黒字額は年々減少傾向にあり、平成２９年度においては前年度と比べ</a:t>
          </a:r>
          <a:r>
            <a:rPr kumimoji="1" lang="en-US" altLang="ja-JP" sz="1400" baseline="0">
              <a:latin typeface="+mn-ea"/>
              <a:ea typeface="+mn-ea"/>
            </a:rPr>
            <a:t>1.77%</a:t>
          </a:r>
          <a:r>
            <a:rPr kumimoji="1" lang="ja-JP" altLang="en-US" sz="1400" baseline="0">
              <a:latin typeface="+mn-ea"/>
              <a:ea typeface="+mn-ea"/>
            </a:rPr>
            <a:t>と減少していることから一層経営の健全化を図る必要がある。</a:t>
          </a:r>
          <a:endParaRPr kumimoji="1" lang="en-US" altLang="ja-JP" sz="1400">
            <a:latin typeface="+mn-ea"/>
            <a:ea typeface="+mn-ea"/>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70" customWidth="1"/>
    <col min="12" max="12" width="2.25" style="170" customWidth="1"/>
    <col min="13" max="17" width="2.375" style="170" customWidth="1"/>
    <col min="18" max="119" width="2.125" style="170" customWidth="1"/>
    <col min="120" max="16384" width="0" style="170" hidden="1"/>
  </cols>
  <sheetData>
    <row r="1" spans="1:119" ht="33" customHeight="1" x14ac:dyDescent="0.15">
      <c r="A1" s="168"/>
      <c r="B1" s="627" t="s">
        <v>73</v>
      </c>
      <c r="C1" s="627"/>
      <c r="D1" s="627"/>
      <c r="E1" s="627"/>
      <c r="F1" s="627"/>
      <c r="G1" s="627"/>
      <c r="H1" s="627"/>
      <c r="I1" s="627"/>
      <c r="J1" s="627"/>
      <c r="K1" s="627"/>
      <c r="L1" s="627"/>
      <c r="M1" s="627"/>
      <c r="N1" s="627"/>
      <c r="O1" s="627"/>
      <c r="P1" s="627"/>
      <c r="Q1" s="627"/>
      <c r="R1" s="627"/>
      <c r="S1" s="627"/>
      <c r="T1" s="627"/>
      <c r="U1" s="627"/>
      <c r="V1" s="627"/>
      <c r="W1" s="627"/>
      <c r="X1" s="627"/>
      <c r="Y1" s="627"/>
      <c r="Z1" s="627"/>
      <c r="AA1" s="627"/>
      <c r="AB1" s="627"/>
      <c r="AC1" s="627"/>
      <c r="AD1" s="627"/>
      <c r="AE1" s="627"/>
      <c r="AF1" s="627"/>
      <c r="AG1" s="627"/>
      <c r="AH1" s="627"/>
      <c r="AI1" s="627"/>
      <c r="AJ1" s="627"/>
      <c r="AK1" s="627"/>
      <c r="AL1" s="627"/>
      <c r="AM1" s="627"/>
      <c r="AN1" s="627"/>
      <c r="AO1" s="627"/>
      <c r="AP1" s="627"/>
      <c r="AQ1" s="627"/>
      <c r="AR1" s="627"/>
      <c r="AS1" s="627"/>
      <c r="AT1" s="627"/>
      <c r="AU1" s="627"/>
      <c r="AV1" s="627"/>
      <c r="AW1" s="627"/>
      <c r="AX1" s="627"/>
      <c r="AY1" s="627"/>
      <c r="AZ1" s="627"/>
      <c r="BA1" s="627"/>
      <c r="BB1" s="627"/>
      <c r="BC1" s="627"/>
      <c r="BD1" s="627"/>
      <c r="BE1" s="627"/>
      <c r="BF1" s="627"/>
      <c r="BG1" s="627"/>
      <c r="BH1" s="627"/>
      <c r="BI1" s="627"/>
      <c r="BJ1" s="627"/>
      <c r="BK1" s="627"/>
      <c r="BL1" s="627"/>
      <c r="BM1" s="627"/>
      <c r="BN1" s="627"/>
      <c r="BO1" s="627"/>
      <c r="BP1" s="627"/>
      <c r="BQ1" s="627"/>
      <c r="BR1" s="627"/>
      <c r="BS1" s="627"/>
      <c r="BT1" s="627"/>
      <c r="BU1" s="627"/>
      <c r="BV1" s="627"/>
      <c r="BW1" s="627"/>
      <c r="BX1" s="627"/>
      <c r="BY1" s="627"/>
      <c r="BZ1" s="627"/>
      <c r="CA1" s="627"/>
      <c r="CB1" s="627"/>
      <c r="CC1" s="627"/>
      <c r="CD1" s="627"/>
      <c r="CE1" s="627"/>
      <c r="CF1" s="627"/>
      <c r="CG1" s="627"/>
      <c r="CH1" s="627"/>
      <c r="CI1" s="627"/>
      <c r="CJ1" s="627"/>
      <c r="CK1" s="627"/>
      <c r="CL1" s="627"/>
      <c r="CM1" s="627"/>
      <c r="CN1" s="627"/>
      <c r="CO1" s="627"/>
      <c r="CP1" s="627"/>
      <c r="CQ1" s="627"/>
      <c r="CR1" s="627"/>
      <c r="CS1" s="627"/>
      <c r="CT1" s="627"/>
      <c r="CU1" s="627"/>
      <c r="CV1" s="627"/>
      <c r="CW1" s="627"/>
      <c r="CX1" s="627"/>
      <c r="CY1" s="627"/>
      <c r="CZ1" s="627"/>
      <c r="DA1" s="627"/>
      <c r="DB1" s="627"/>
      <c r="DC1" s="627"/>
      <c r="DD1" s="627"/>
      <c r="DE1" s="627"/>
      <c r="DF1" s="627"/>
      <c r="DG1" s="627"/>
      <c r="DH1" s="627"/>
      <c r="DI1" s="627"/>
      <c r="DJ1" s="169"/>
      <c r="DK1" s="169"/>
      <c r="DL1" s="169"/>
      <c r="DM1" s="169"/>
      <c r="DN1" s="169"/>
      <c r="DO1" s="169"/>
    </row>
    <row r="2" spans="1:119" ht="24.75" thickBot="1" x14ac:dyDescent="0.2">
      <c r="A2" s="168"/>
      <c r="B2" s="171" t="s">
        <v>74</v>
      </c>
      <c r="C2" s="171"/>
      <c r="D2" s="172"/>
      <c r="E2" s="168"/>
      <c r="F2" s="168"/>
      <c r="G2" s="168"/>
      <c r="H2" s="168"/>
      <c r="I2" s="168"/>
      <c r="J2" s="168"/>
      <c r="K2" s="168"/>
      <c r="L2" s="168"/>
      <c r="M2" s="168"/>
      <c r="N2" s="168"/>
      <c r="O2" s="168"/>
      <c r="P2" s="168"/>
      <c r="Q2" s="168"/>
      <c r="R2" s="168"/>
      <c r="S2" s="168"/>
      <c r="T2" s="168"/>
      <c r="U2" s="168"/>
      <c r="V2" s="168"/>
      <c r="W2" s="168"/>
      <c r="X2" s="168"/>
      <c r="Y2" s="168"/>
      <c r="Z2" s="168"/>
      <c r="AA2" s="168"/>
      <c r="AB2" s="168"/>
      <c r="AC2" s="168"/>
      <c r="AD2" s="168"/>
      <c r="AE2" s="168"/>
      <c r="AF2" s="168"/>
      <c r="AG2" s="168"/>
      <c r="AH2" s="168"/>
      <c r="AI2" s="168"/>
      <c r="AJ2" s="168"/>
      <c r="AK2" s="168"/>
      <c r="AL2" s="168"/>
      <c r="AM2" s="168"/>
      <c r="AN2" s="168"/>
      <c r="AO2" s="168"/>
      <c r="AP2" s="168"/>
      <c r="AQ2" s="168"/>
      <c r="AR2" s="168"/>
      <c r="AS2" s="168"/>
      <c r="AT2" s="168"/>
      <c r="AU2" s="168"/>
      <c r="AV2" s="168"/>
      <c r="AW2" s="168"/>
      <c r="AX2" s="168"/>
      <c r="AY2" s="168"/>
      <c r="AZ2" s="168"/>
      <c r="BA2" s="168"/>
      <c r="BB2" s="168"/>
      <c r="BC2" s="168"/>
      <c r="BD2" s="168"/>
      <c r="BE2" s="168"/>
      <c r="BF2" s="168"/>
      <c r="BG2" s="168"/>
      <c r="BH2" s="168"/>
      <c r="BI2" s="168"/>
      <c r="BJ2" s="168"/>
      <c r="BK2" s="168"/>
      <c r="BL2" s="168"/>
      <c r="BM2" s="168"/>
      <c r="BN2" s="168"/>
      <c r="BO2" s="168"/>
      <c r="BP2" s="168"/>
      <c r="BQ2" s="168"/>
      <c r="BR2" s="168"/>
      <c r="BS2" s="168"/>
      <c r="BT2" s="168"/>
      <c r="BU2" s="168"/>
      <c r="BV2" s="168"/>
      <c r="BW2" s="168"/>
      <c r="BX2" s="168"/>
      <c r="BY2" s="168"/>
      <c r="BZ2" s="168"/>
      <c r="CA2" s="168"/>
      <c r="CB2" s="168"/>
      <c r="CC2" s="168"/>
      <c r="CD2" s="168"/>
      <c r="CE2" s="168"/>
      <c r="CF2" s="168"/>
      <c r="CG2" s="168"/>
      <c r="CH2" s="168"/>
      <c r="CI2" s="168"/>
      <c r="CJ2" s="168"/>
      <c r="CK2" s="168"/>
      <c r="CL2" s="168"/>
      <c r="CM2" s="168"/>
      <c r="CN2" s="168"/>
      <c r="CO2" s="168"/>
      <c r="CP2" s="168"/>
      <c r="CQ2" s="168"/>
      <c r="CR2" s="168"/>
      <c r="CS2" s="168"/>
      <c r="CT2" s="168"/>
      <c r="CU2" s="168"/>
      <c r="CV2" s="168"/>
      <c r="CW2" s="168"/>
      <c r="CX2" s="168"/>
      <c r="CY2" s="168"/>
      <c r="CZ2" s="168"/>
      <c r="DA2" s="168"/>
      <c r="DB2" s="168"/>
      <c r="DC2" s="168"/>
      <c r="DD2" s="168"/>
      <c r="DE2" s="168"/>
      <c r="DF2" s="168"/>
      <c r="DG2" s="168"/>
      <c r="DH2" s="168"/>
      <c r="DI2" s="168"/>
      <c r="DJ2" s="168"/>
      <c r="DK2" s="168"/>
      <c r="DL2" s="168"/>
      <c r="DM2" s="168"/>
      <c r="DN2" s="168"/>
      <c r="DO2" s="168"/>
    </row>
    <row r="3" spans="1:119" ht="18.75" customHeight="1" thickBot="1" x14ac:dyDescent="0.2">
      <c r="A3" s="169"/>
      <c r="B3" s="628" t="s">
        <v>75</v>
      </c>
      <c r="C3" s="629"/>
      <c r="D3" s="629"/>
      <c r="E3" s="630"/>
      <c r="F3" s="630"/>
      <c r="G3" s="630"/>
      <c r="H3" s="630"/>
      <c r="I3" s="630"/>
      <c r="J3" s="630"/>
      <c r="K3" s="630"/>
      <c r="L3" s="630" t="s">
        <v>76</v>
      </c>
      <c r="M3" s="630"/>
      <c r="N3" s="630"/>
      <c r="O3" s="630"/>
      <c r="P3" s="630"/>
      <c r="Q3" s="630"/>
      <c r="R3" s="633"/>
      <c r="S3" s="633"/>
      <c r="T3" s="633"/>
      <c r="U3" s="633"/>
      <c r="V3" s="634"/>
      <c r="W3" s="527" t="s">
        <v>77</v>
      </c>
      <c r="X3" s="528"/>
      <c r="Y3" s="528"/>
      <c r="Z3" s="528"/>
      <c r="AA3" s="528"/>
      <c r="AB3" s="629"/>
      <c r="AC3" s="633" t="s">
        <v>78</v>
      </c>
      <c r="AD3" s="528"/>
      <c r="AE3" s="528"/>
      <c r="AF3" s="528"/>
      <c r="AG3" s="528"/>
      <c r="AH3" s="528"/>
      <c r="AI3" s="528"/>
      <c r="AJ3" s="528"/>
      <c r="AK3" s="528"/>
      <c r="AL3" s="595"/>
      <c r="AM3" s="527" t="s">
        <v>79</v>
      </c>
      <c r="AN3" s="528"/>
      <c r="AO3" s="528"/>
      <c r="AP3" s="528"/>
      <c r="AQ3" s="528"/>
      <c r="AR3" s="528"/>
      <c r="AS3" s="528"/>
      <c r="AT3" s="528"/>
      <c r="AU3" s="528"/>
      <c r="AV3" s="528"/>
      <c r="AW3" s="528"/>
      <c r="AX3" s="595"/>
      <c r="AY3" s="587" t="s">
        <v>1</v>
      </c>
      <c r="AZ3" s="588"/>
      <c r="BA3" s="588"/>
      <c r="BB3" s="588"/>
      <c r="BC3" s="588"/>
      <c r="BD3" s="588"/>
      <c r="BE3" s="588"/>
      <c r="BF3" s="588"/>
      <c r="BG3" s="588"/>
      <c r="BH3" s="588"/>
      <c r="BI3" s="588"/>
      <c r="BJ3" s="588"/>
      <c r="BK3" s="588"/>
      <c r="BL3" s="588"/>
      <c r="BM3" s="637"/>
      <c r="BN3" s="527" t="s">
        <v>80</v>
      </c>
      <c r="BO3" s="528"/>
      <c r="BP3" s="528"/>
      <c r="BQ3" s="528"/>
      <c r="BR3" s="528"/>
      <c r="BS3" s="528"/>
      <c r="BT3" s="528"/>
      <c r="BU3" s="595"/>
      <c r="BV3" s="527" t="s">
        <v>81</v>
      </c>
      <c r="BW3" s="528"/>
      <c r="BX3" s="528"/>
      <c r="BY3" s="528"/>
      <c r="BZ3" s="528"/>
      <c r="CA3" s="528"/>
      <c r="CB3" s="528"/>
      <c r="CC3" s="595"/>
      <c r="CD3" s="587" t="s">
        <v>1</v>
      </c>
      <c r="CE3" s="588"/>
      <c r="CF3" s="588"/>
      <c r="CG3" s="588"/>
      <c r="CH3" s="588"/>
      <c r="CI3" s="588"/>
      <c r="CJ3" s="588"/>
      <c r="CK3" s="588"/>
      <c r="CL3" s="588"/>
      <c r="CM3" s="588"/>
      <c r="CN3" s="588"/>
      <c r="CO3" s="588"/>
      <c r="CP3" s="588"/>
      <c r="CQ3" s="588"/>
      <c r="CR3" s="588"/>
      <c r="CS3" s="637"/>
      <c r="CT3" s="527" t="s">
        <v>82</v>
      </c>
      <c r="CU3" s="528"/>
      <c r="CV3" s="528"/>
      <c r="CW3" s="528"/>
      <c r="CX3" s="528"/>
      <c r="CY3" s="528"/>
      <c r="CZ3" s="528"/>
      <c r="DA3" s="595"/>
      <c r="DB3" s="527" t="s">
        <v>83</v>
      </c>
      <c r="DC3" s="528"/>
      <c r="DD3" s="528"/>
      <c r="DE3" s="528"/>
      <c r="DF3" s="528"/>
      <c r="DG3" s="528"/>
      <c r="DH3" s="528"/>
      <c r="DI3" s="595"/>
      <c r="DJ3" s="168"/>
      <c r="DK3" s="168"/>
      <c r="DL3" s="168"/>
      <c r="DM3" s="168"/>
      <c r="DN3" s="168"/>
      <c r="DO3" s="168"/>
    </row>
    <row r="4" spans="1:119" ht="18.75" customHeight="1" x14ac:dyDescent="0.15">
      <c r="A4" s="169"/>
      <c r="B4" s="603"/>
      <c r="C4" s="604"/>
      <c r="D4" s="604"/>
      <c r="E4" s="605"/>
      <c r="F4" s="605"/>
      <c r="G4" s="605"/>
      <c r="H4" s="605"/>
      <c r="I4" s="605"/>
      <c r="J4" s="605"/>
      <c r="K4" s="605"/>
      <c r="L4" s="605"/>
      <c r="M4" s="605"/>
      <c r="N4" s="605"/>
      <c r="O4" s="605"/>
      <c r="P4" s="605"/>
      <c r="Q4" s="605"/>
      <c r="R4" s="609"/>
      <c r="S4" s="609"/>
      <c r="T4" s="609"/>
      <c r="U4" s="609"/>
      <c r="V4" s="610"/>
      <c r="W4" s="596"/>
      <c r="X4" s="410"/>
      <c r="Y4" s="410"/>
      <c r="Z4" s="410"/>
      <c r="AA4" s="410"/>
      <c r="AB4" s="604"/>
      <c r="AC4" s="609"/>
      <c r="AD4" s="410"/>
      <c r="AE4" s="410"/>
      <c r="AF4" s="410"/>
      <c r="AG4" s="410"/>
      <c r="AH4" s="410"/>
      <c r="AI4" s="410"/>
      <c r="AJ4" s="410"/>
      <c r="AK4" s="410"/>
      <c r="AL4" s="597"/>
      <c r="AM4" s="554"/>
      <c r="AN4" s="464"/>
      <c r="AO4" s="464"/>
      <c r="AP4" s="464"/>
      <c r="AQ4" s="464"/>
      <c r="AR4" s="464"/>
      <c r="AS4" s="464"/>
      <c r="AT4" s="464"/>
      <c r="AU4" s="464"/>
      <c r="AV4" s="464"/>
      <c r="AW4" s="464"/>
      <c r="AX4" s="636"/>
      <c r="AY4" s="440" t="s">
        <v>84</v>
      </c>
      <c r="AZ4" s="441"/>
      <c r="BA4" s="441"/>
      <c r="BB4" s="441"/>
      <c r="BC4" s="441"/>
      <c r="BD4" s="441"/>
      <c r="BE4" s="441"/>
      <c r="BF4" s="441"/>
      <c r="BG4" s="441"/>
      <c r="BH4" s="441"/>
      <c r="BI4" s="441"/>
      <c r="BJ4" s="441"/>
      <c r="BK4" s="441"/>
      <c r="BL4" s="441"/>
      <c r="BM4" s="442"/>
      <c r="BN4" s="443">
        <v>24665604</v>
      </c>
      <c r="BO4" s="444"/>
      <c r="BP4" s="444"/>
      <c r="BQ4" s="444"/>
      <c r="BR4" s="444"/>
      <c r="BS4" s="444"/>
      <c r="BT4" s="444"/>
      <c r="BU4" s="445"/>
      <c r="BV4" s="443">
        <v>23646298</v>
      </c>
      <c r="BW4" s="444"/>
      <c r="BX4" s="444"/>
      <c r="BY4" s="444"/>
      <c r="BZ4" s="444"/>
      <c r="CA4" s="444"/>
      <c r="CB4" s="444"/>
      <c r="CC4" s="445"/>
      <c r="CD4" s="621" t="s">
        <v>85</v>
      </c>
      <c r="CE4" s="622"/>
      <c r="CF4" s="622"/>
      <c r="CG4" s="622"/>
      <c r="CH4" s="622"/>
      <c r="CI4" s="622"/>
      <c r="CJ4" s="622"/>
      <c r="CK4" s="622"/>
      <c r="CL4" s="622"/>
      <c r="CM4" s="622"/>
      <c r="CN4" s="622"/>
      <c r="CO4" s="622"/>
      <c r="CP4" s="622"/>
      <c r="CQ4" s="622"/>
      <c r="CR4" s="622"/>
      <c r="CS4" s="623"/>
      <c r="CT4" s="624">
        <v>2.1</v>
      </c>
      <c r="CU4" s="625"/>
      <c r="CV4" s="625"/>
      <c r="CW4" s="625"/>
      <c r="CX4" s="625"/>
      <c r="CY4" s="625"/>
      <c r="CZ4" s="625"/>
      <c r="DA4" s="626"/>
      <c r="DB4" s="624">
        <v>2.5</v>
      </c>
      <c r="DC4" s="625"/>
      <c r="DD4" s="625"/>
      <c r="DE4" s="625"/>
      <c r="DF4" s="625"/>
      <c r="DG4" s="625"/>
      <c r="DH4" s="625"/>
      <c r="DI4" s="626"/>
      <c r="DJ4" s="168"/>
      <c r="DK4" s="168"/>
      <c r="DL4" s="168"/>
      <c r="DM4" s="168"/>
      <c r="DN4" s="168"/>
      <c r="DO4" s="168"/>
    </row>
    <row r="5" spans="1:119" ht="18.75" customHeight="1" x14ac:dyDescent="0.15">
      <c r="A5" s="169"/>
      <c r="B5" s="631"/>
      <c r="C5" s="465"/>
      <c r="D5" s="465"/>
      <c r="E5" s="632"/>
      <c r="F5" s="632"/>
      <c r="G5" s="632"/>
      <c r="H5" s="632"/>
      <c r="I5" s="632"/>
      <c r="J5" s="632"/>
      <c r="K5" s="632"/>
      <c r="L5" s="632"/>
      <c r="M5" s="632"/>
      <c r="N5" s="632"/>
      <c r="O5" s="632"/>
      <c r="P5" s="632"/>
      <c r="Q5" s="632"/>
      <c r="R5" s="463"/>
      <c r="S5" s="463"/>
      <c r="T5" s="463"/>
      <c r="U5" s="463"/>
      <c r="V5" s="635"/>
      <c r="W5" s="554"/>
      <c r="X5" s="464"/>
      <c r="Y5" s="464"/>
      <c r="Z5" s="464"/>
      <c r="AA5" s="464"/>
      <c r="AB5" s="465"/>
      <c r="AC5" s="463"/>
      <c r="AD5" s="464"/>
      <c r="AE5" s="464"/>
      <c r="AF5" s="464"/>
      <c r="AG5" s="464"/>
      <c r="AH5" s="464"/>
      <c r="AI5" s="464"/>
      <c r="AJ5" s="464"/>
      <c r="AK5" s="464"/>
      <c r="AL5" s="636"/>
      <c r="AM5" s="517" t="s">
        <v>86</v>
      </c>
      <c r="AN5" s="422"/>
      <c r="AO5" s="422"/>
      <c r="AP5" s="422"/>
      <c r="AQ5" s="422"/>
      <c r="AR5" s="422"/>
      <c r="AS5" s="422"/>
      <c r="AT5" s="423"/>
      <c r="AU5" s="505" t="s">
        <v>87</v>
      </c>
      <c r="AV5" s="506"/>
      <c r="AW5" s="506"/>
      <c r="AX5" s="506"/>
      <c r="AY5" s="428" t="s">
        <v>88</v>
      </c>
      <c r="AZ5" s="429"/>
      <c r="BA5" s="429"/>
      <c r="BB5" s="429"/>
      <c r="BC5" s="429"/>
      <c r="BD5" s="429"/>
      <c r="BE5" s="429"/>
      <c r="BF5" s="429"/>
      <c r="BG5" s="429"/>
      <c r="BH5" s="429"/>
      <c r="BI5" s="429"/>
      <c r="BJ5" s="429"/>
      <c r="BK5" s="429"/>
      <c r="BL5" s="429"/>
      <c r="BM5" s="430"/>
      <c r="BN5" s="448">
        <v>24288029</v>
      </c>
      <c r="BO5" s="449"/>
      <c r="BP5" s="449"/>
      <c r="BQ5" s="449"/>
      <c r="BR5" s="449"/>
      <c r="BS5" s="449"/>
      <c r="BT5" s="449"/>
      <c r="BU5" s="450"/>
      <c r="BV5" s="448">
        <v>23223353</v>
      </c>
      <c r="BW5" s="449"/>
      <c r="BX5" s="449"/>
      <c r="BY5" s="449"/>
      <c r="BZ5" s="449"/>
      <c r="CA5" s="449"/>
      <c r="CB5" s="449"/>
      <c r="CC5" s="450"/>
      <c r="CD5" s="457" t="s">
        <v>89</v>
      </c>
      <c r="CE5" s="458"/>
      <c r="CF5" s="458"/>
      <c r="CG5" s="458"/>
      <c r="CH5" s="458"/>
      <c r="CI5" s="458"/>
      <c r="CJ5" s="458"/>
      <c r="CK5" s="458"/>
      <c r="CL5" s="458"/>
      <c r="CM5" s="458"/>
      <c r="CN5" s="458"/>
      <c r="CO5" s="458"/>
      <c r="CP5" s="458"/>
      <c r="CQ5" s="458"/>
      <c r="CR5" s="458"/>
      <c r="CS5" s="459"/>
      <c r="CT5" s="418">
        <v>98.3</v>
      </c>
      <c r="CU5" s="419"/>
      <c r="CV5" s="419"/>
      <c r="CW5" s="419"/>
      <c r="CX5" s="419"/>
      <c r="CY5" s="419"/>
      <c r="CZ5" s="419"/>
      <c r="DA5" s="420"/>
      <c r="DB5" s="418">
        <v>93.9</v>
      </c>
      <c r="DC5" s="419"/>
      <c r="DD5" s="419"/>
      <c r="DE5" s="419"/>
      <c r="DF5" s="419"/>
      <c r="DG5" s="419"/>
      <c r="DH5" s="419"/>
      <c r="DI5" s="420"/>
      <c r="DJ5" s="168"/>
      <c r="DK5" s="168"/>
      <c r="DL5" s="168"/>
      <c r="DM5" s="168"/>
      <c r="DN5" s="168"/>
      <c r="DO5" s="168"/>
    </row>
    <row r="6" spans="1:119" ht="18.75" customHeight="1" x14ac:dyDescent="0.15">
      <c r="A6" s="169"/>
      <c r="B6" s="601" t="s">
        <v>90</v>
      </c>
      <c r="C6" s="462"/>
      <c r="D6" s="462"/>
      <c r="E6" s="602"/>
      <c r="F6" s="602"/>
      <c r="G6" s="602"/>
      <c r="H6" s="602"/>
      <c r="I6" s="602"/>
      <c r="J6" s="602"/>
      <c r="K6" s="602"/>
      <c r="L6" s="602" t="s">
        <v>91</v>
      </c>
      <c r="M6" s="602"/>
      <c r="N6" s="602"/>
      <c r="O6" s="602"/>
      <c r="P6" s="602"/>
      <c r="Q6" s="602"/>
      <c r="R6" s="486"/>
      <c r="S6" s="486"/>
      <c r="T6" s="486"/>
      <c r="U6" s="486"/>
      <c r="V6" s="608"/>
      <c r="W6" s="539" t="s">
        <v>92</v>
      </c>
      <c r="X6" s="461"/>
      <c r="Y6" s="461"/>
      <c r="Z6" s="461"/>
      <c r="AA6" s="461"/>
      <c r="AB6" s="462"/>
      <c r="AC6" s="613" t="s">
        <v>93</v>
      </c>
      <c r="AD6" s="614"/>
      <c r="AE6" s="614"/>
      <c r="AF6" s="614"/>
      <c r="AG6" s="614"/>
      <c r="AH6" s="614"/>
      <c r="AI6" s="614"/>
      <c r="AJ6" s="614"/>
      <c r="AK6" s="614"/>
      <c r="AL6" s="615"/>
      <c r="AM6" s="517" t="s">
        <v>94</v>
      </c>
      <c r="AN6" s="422"/>
      <c r="AO6" s="422"/>
      <c r="AP6" s="422"/>
      <c r="AQ6" s="422"/>
      <c r="AR6" s="422"/>
      <c r="AS6" s="422"/>
      <c r="AT6" s="423"/>
      <c r="AU6" s="505" t="s">
        <v>95</v>
      </c>
      <c r="AV6" s="506"/>
      <c r="AW6" s="506"/>
      <c r="AX6" s="506"/>
      <c r="AY6" s="428" t="s">
        <v>96</v>
      </c>
      <c r="AZ6" s="429"/>
      <c r="BA6" s="429"/>
      <c r="BB6" s="429"/>
      <c r="BC6" s="429"/>
      <c r="BD6" s="429"/>
      <c r="BE6" s="429"/>
      <c r="BF6" s="429"/>
      <c r="BG6" s="429"/>
      <c r="BH6" s="429"/>
      <c r="BI6" s="429"/>
      <c r="BJ6" s="429"/>
      <c r="BK6" s="429"/>
      <c r="BL6" s="429"/>
      <c r="BM6" s="430"/>
      <c r="BN6" s="448">
        <v>377575</v>
      </c>
      <c r="BO6" s="449"/>
      <c r="BP6" s="449"/>
      <c r="BQ6" s="449"/>
      <c r="BR6" s="449"/>
      <c r="BS6" s="449"/>
      <c r="BT6" s="449"/>
      <c r="BU6" s="450"/>
      <c r="BV6" s="448">
        <v>422945</v>
      </c>
      <c r="BW6" s="449"/>
      <c r="BX6" s="449"/>
      <c r="BY6" s="449"/>
      <c r="BZ6" s="449"/>
      <c r="CA6" s="449"/>
      <c r="CB6" s="449"/>
      <c r="CC6" s="450"/>
      <c r="CD6" s="457" t="s">
        <v>97</v>
      </c>
      <c r="CE6" s="458"/>
      <c r="CF6" s="458"/>
      <c r="CG6" s="458"/>
      <c r="CH6" s="458"/>
      <c r="CI6" s="458"/>
      <c r="CJ6" s="458"/>
      <c r="CK6" s="458"/>
      <c r="CL6" s="458"/>
      <c r="CM6" s="458"/>
      <c r="CN6" s="458"/>
      <c r="CO6" s="458"/>
      <c r="CP6" s="458"/>
      <c r="CQ6" s="458"/>
      <c r="CR6" s="458"/>
      <c r="CS6" s="459"/>
      <c r="CT6" s="598">
        <v>102.6</v>
      </c>
      <c r="CU6" s="599"/>
      <c r="CV6" s="599"/>
      <c r="CW6" s="599"/>
      <c r="CX6" s="599"/>
      <c r="CY6" s="599"/>
      <c r="CZ6" s="599"/>
      <c r="DA6" s="600"/>
      <c r="DB6" s="598">
        <v>97.9</v>
      </c>
      <c r="DC6" s="599"/>
      <c r="DD6" s="599"/>
      <c r="DE6" s="599"/>
      <c r="DF6" s="599"/>
      <c r="DG6" s="599"/>
      <c r="DH6" s="599"/>
      <c r="DI6" s="600"/>
      <c r="DJ6" s="168"/>
      <c r="DK6" s="168"/>
      <c r="DL6" s="168"/>
      <c r="DM6" s="168"/>
      <c r="DN6" s="168"/>
      <c r="DO6" s="168"/>
    </row>
    <row r="7" spans="1:119" ht="18.75" customHeight="1" x14ac:dyDescent="0.15">
      <c r="A7" s="169"/>
      <c r="B7" s="603"/>
      <c r="C7" s="604"/>
      <c r="D7" s="604"/>
      <c r="E7" s="605"/>
      <c r="F7" s="605"/>
      <c r="G7" s="605"/>
      <c r="H7" s="605"/>
      <c r="I7" s="605"/>
      <c r="J7" s="605"/>
      <c r="K7" s="605"/>
      <c r="L7" s="605"/>
      <c r="M7" s="605"/>
      <c r="N7" s="605"/>
      <c r="O7" s="605"/>
      <c r="P7" s="605"/>
      <c r="Q7" s="605"/>
      <c r="R7" s="609"/>
      <c r="S7" s="609"/>
      <c r="T7" s="609"/>
      <c r="U7" s="609"/>
      <c r="V7" s="610"/>
      <c r="W7" s="596"/>
      <c r="X7" s="410"/>
      <c r="Y7" s="410"/>
      <c r="Z7" s="410"/>
      <c r="AA7" s="410"/>
      <c r="AB7" s="604"/>
      <c r="AC7" s="616"/>
      <c r="AD7" s="411"/>
      <c r="AE7" s="411"/>
      <c r="AF7" s="411"/>
      <c r="AG7" s="411"/>
      <c r="AH7" s="411"/>
      <c r="AI7" s="411"/>
      <c r="AJ7" s="411"/>
      <c r="AK7" s="411"/>
      <c r="AL7" s="617"/>
      <c r="AM7" s="517" t="s">
        <v>98</v>
      </c>
      <c r="AN7" s="422"/>
      <c r="AO7" s="422"/>
      <c r="AP7" s="422"/>
      <c r="AQ7" s="422"/>
      <c r="AR7" s="422"/>
      <c r="AS7" s="422"/>
      <c r="AT7" s="423"/>
      <c r="AU7" s="505" t="s">
        <v>95</v>
      </c>
      <c r="AV7" s="506"/>
      <c r="AW7" s="506"/>
      <c r="AX7" s="506"/>
      <c r="AY7" s="428" t="s">
        <v>99</v>
      </c>
      <c r="AZ7" s="429"/>
      <c r="BA7" s="429"/>
      <c r="BB7" s="429"/>
      <c r="BC7" s="429"/>
      <c r="BD7" s="429"/>
      <c r="BE7" s="429"/>
      <c r="BF7" s="429"/>
      <c r="BG7" s="429"/>
      <c r="BH7" s="429"/>
      <c r="BI7" s="429"/>
      <c r="BJ7" s="429"/>
      <c r="BK7" s="429"/>
      <c r="BL7" s="429"/>
      <c r="BM7" s="430"/>
      <c r="BN7" s="448">
        <v>95372</v>
      </c>
      <c r="BO7" s="449"/>
      <c r="BP7" s="449"/>
      <c r="BQ7" s="449"/>
      <c r="BR7" s="449"/>
      <c r="BS7" s="449"/>
      <c r="BT7" s="449"/>
      <c r="BU7" s="450"/>
      <c r="BV7" s="448">
        <v>81070</v>
      </c>
      <c r="BW7" s="449"/>
      <c r="BX7" s="449"/>
      <c r="BY7" s="449"/>
      <c r="BZ7" s="449"/>
      <c r="CA7" s="449"/>
      <c r="CB7" s="449"/>
      <c r="CC7" s="450"/>
      <c r="CD7" s="457" t="s">
        <v>100</v>
      </c>
      <c r="CE7" s="458"/>
      <c r="CF7" s="458"/>
      <c r="CG7" s="458"/>
      <c r="CH7" s="458"/>
      <c r="CI7" s="458"/>
      <c r="CJ7" s="458"/>
      <c r="CK7" s="458"/>
      <c r="CL7" s="458"/>
      <c r="CM7" s="458"/>
      <c r="CN7" s="458"/>
      <c r="CO7" s="458"/>
      <c r="CP7" s="458"/>
      <c r="CQ7" s="458"/>
      <c r="CR7" s="458"/>
      <c r="CS7" s="459"/>
      <c r="CT7" s="448">
        <v>13456925</v>
      </c>
      <c r="CU7" s="449"/>
      <c r="CV7" s="449"/>
      <c r="CW7" s="449"/>
      <c r="CX7" s="449"/>
      <c r="CY7" s="449"/>
      <c r="CZ7" s="449"/>
      <c r="DA7" s="450"/>
      <c r="DB7" s="448">
        <v>13937841</v>
      </c>
      <c r="DC7" s="449"/>
      <c r="DD7" s="449"/>
      <c r="DE7" s="449"/>
      <c r="DF7" s="449"/>
      <c r="DG7" s="449"/>
      <c r="DH7" s="449"/>
      <c r="DI7" s="450"/>
      <c r="DJ7" s="168"/>
      <c r="DK7" s="168"/>
      <c r="DL7" s="168"/>
      <c r="DM7" s="168"/>
      <c r="DN7" s="168"/>
      <c r="DO7" s="168"/>
    </row>
    <row r="8" spans="1:119" ht="18.75" customHeight="1" thickBot="1" x14ac:dyDescent="0.2">
      <c r="A8" s="169"/>
      <c r="B8" s="606"/>
      <c r="C8" s="540"/>
      <c r="D8" s="540"/>
      <c r="E8" s="607"/>
      <c r="F8" s="607"/>
      <c r="G8" s="607"/>
      <c r="H8" s="607"/>
      <c r="I8" s="607"/>
      <c r="J8" s="607"/>
      <c r="K8" s="607"/>
      <c r="L8" s="607"/>
      <c r="M8" s="607"/>
      <c r="N8" s="607"/>
      <c r="O8" s="607"/>
      <c r="P8" s="607"/>
      <c r="Q8" s="607"/>
      <c r="R8" s="611"/>
      <c r="S8" s="611"/>
      <c r="T8" s="611"/>
      <c r="U8" s="611"/>
      <c r="V8" s="612"/>
      <c r="W8" s="529"/>
      <c r="X8" s="530"/>
      <c r="Y8" s="530"/>
      <c r="Z8" s="530"/>
      <c r="AA8" s="530"/>
      <c r="AB8" s="540"/>
      <c r="AC8" s="618"/>
      <c r="AD8" s="619"/>
      <c r="AE8" s="619"/>
      <c r="AF8" s="619"/>
      <c r="AG8" s="619"/>
      <c r="AH8" s="619"/>
      <c r="AI8" s="619"/>
      <c r="AJ8" s="619"/>
      <c r="AK8" s="619"/>
      <c r="AL8" s="620"/>
      <c r="AM8" s="517" t="s">
        <v>101</v>
      </c>
      <c r="AN8" s="422"/>
      <c r="AO8" s="422"/>
      <c r="AP8" s="422"/>
      <c r="AQ8" s="422"/>
      <c r="AR8" s="422"/>
      <c r="AS8" s="422"/>
      <c r="AT8" s="423"/>
      <c r="AU8" s="505" t="s">
        <v>102</v>
      </c>
      <c r="AV8" s="506"/>
      <c r="AW8" s="506"/>
      <c r="AX8" s="506"/>
      <c r="AY8" s="428" t="s">
        <v>103</v>
      </c>
      <c r="AZ8" s="429"/>
      <c r="BA8" s="429"/>
      <c r="BB8" s="429"/>
      <c r="BC8" s="429"/>
      <c r="BD8" s="429"/>
      <c r="BE8" s="429"/>
      <c r="BF8" s="429"/>
      <c r="BG8" s="429"/>
      <c r="BH8" s="429"/>
      <c r="BI8" s="429"/>
      <c r="BJ8" s="429"/>
      <c r="BK8" s="429"/>
      <c r="BL8" s="429"/>
      <c r="BM8" s="430"/>
      <c r="BN8" s="448">
        <v>282203</v>
      </c>
      <c r="BO8" s="449"/>
      <c r="BP8" s="449"/>
      <c r="BQ8" s="449"/>
      <c r="BR8" s="449"/>
      <c r="BS8" s="449"/>
      <c r="BT8" s="449"/>
      <c r="BU8" s="450"/>
      <c r="BV8" s="448">
        <v>341875</v>
      </c>
      <c r="BW8" s="449"/>
      <c r="BX8" s="449"/>
      <c r="BY8" s="449"/>
      <c r="BZ8" s="449"/>
      <c r="CA8" s="449"/>
      <c r="CB8" s="449"/>
      <c r="CC8" s="450"/>
      <c r="CD8" s="457" t="s">
        <v>104</v>
      </c>
      <c r="CE8" s="458"/>
      <c r="CF8" s="458"/>
      <c r="CG8" s="458"/>
      <c r="CH8" s="458"/>
      <c r="CI8" s="458"/>
      <c r="CJ8" s="458"/>
      <c r="CK8" s="458"/>
      <c r="CL8" s="458"/>
      <c r="CM8" s="458"/>
      <c r="CN8" s="458"/>
      <c r="CO8" s="458"/>
      <c r="CP8" s="458"/>
      <c r="CQ8" s="458"/>
      <c r="CR8" s="458"/>
      <c r="CS8" s="459"/>
      <c r="CT8" s="561">
        <v>0.28000000000000003</v>
      </c>
      <c r="CU8" s="562"/>
      <c r="CV8" s="562"/>
      <c r="CW8" s="562"/>
      <c r="CX8" s="562"/>
      <c r="CY8" s="562"/>
      <c r="CZ8" s="562"/>
      <c r="DA8" s="563"/>
      <c r="DB8" s="561">
        <v>0.28000000000000003</v>
      </c>
      <c r="DC8" s="562"/>
      <c r="DD8" s="562"/>
      <c r="DE8" s="562"/>
      <c r="DF8" s="562"/>
      <c r="DG8" s="562"/>
      <c r="DH8" s="562"/>
      <c r="DI8" s="563"/>
      <c r="DJ8" s="168"/>
      <c r="DK8" s="168"/>
      <c r="DL8" s="168"/>
      <c r="DM8" s="168"/>
      <c r="DN8" s="168"/>
      <c r="DO8" s="168"/>
    </row>
    <row r="9" spans="1:119" ht="18.75" customHeight="1" thickBot="1" x14ac:dyDescent="0.2">
      <c r="A9" s="169"/>
      <c r="B9" s="587" t="s">
        <v>105</v>
      </c>
      <c r="C9" s="588"/>
      <c r="D9" s="588"/>
      <c r="E9" s="588"/>
      <c r="F9" s="588"/>
      <c r="G9" s="588"/>
      <c r="H9" s="588"/>
      <c r="I9" s="588"/>
      <c r="J9" s="588"/>
      <c r="K9" s="511"/>
      <c r="L9" s="589" t="s">
        <v>106</v>
      </c>
      <c r="M9" s="590"/>
      <c r="N9" s="590"/>
      <c r="O9" s="590"/>
      <c r="P9" s="590"/>
      <c r="Q9" s="591"/>
      <c r="R9" s="592">
        <v>35166</v>
      </c>
      <c r="S9" s="593"/>
      <c r="T9" s="593"/>
      <c r="U9" s="593"/>
      <c r="V9" s="594"/>
      <c r="W9" s="527" t="s">
        <v>107</v>
      </c>
      <c r="X9" s="528"/>
      <c r="Y9" s="528"/>
      <c r="Z9" s="528"/>
      <c r="AA9" s="528"/>
      <c r="AB9" s="528"/>
      <c r="AC9" s="528"/>
      <c r="AD9" s="528"/>
      <c r="AE9" s="528"/>
      <c r="AF9" s="528"/>
      <c r="AG9" s="528"/>
      <c r="AH9" s="528"/>
      <c r="AI9" s="528"/>
      <c r="AJ9" s="528"/>
      <c r="AK9" s="528"/>
      <c r="AL9" s="595"/>
      <c r="AM9" s="517" t="s">
        <v>108</v>
      </c>
      <c r="AN9" s="422"/>
      <c r="AO9" s="422"/>
      <c r="AP9" s="422"/>
      <c r="AQ9" s="422"/>
      <c r="AR9" s="422"/>
      <c r="AS9" s="422"/>
      <c r="AT9" s="423"/>
      <c r="AU9" s="505" t="s">
        <v>95</v>
      </c>
      <c r="AV9" s="506"/>
      <c r="AW9" s="506"/>
      <c r="AX9" s="506"/>
      <c r="AY9" s="428" t="s">
        <v>109</v>
      </c>
      <c r="AZ9" s="429"/>
      <c r="BA9" s="429"/>
      <c r="BB9" s="429"/>
      <c r="BC9" s="429"/>
      <c r="BD9" s="429"/>
      <c r="BE9" s="429"/>
      <c r="BF9" s="429"/>
      <c r="BG9" s="429"/>
      <c r="BH9" s="429"/>
      <c r="BI9" s="429"/>
      <c r="BJ9" s="429"/>
      <c r="BK9" s="429"/>
      <c r="BL9" s="429"/>
      <c r="BM9" s="430"/>
      <c r="BN9" s="448">
        <v>-59672</v>
      </c>
      <c r="BO9" s="449"/>
      <c r="BP9" s="449"/>
      <c r="BQ9" s="449"/>
      <c r="BR9" s="449"/>
      <c r="BS9" s="449"/>
      <c r="BT9" s="449"/>
      <c r="BU9" s="450"/>
      <c r="BV9" s="448">
        <v>64052</v>
      </c>
      <c r="BW9" s="449"/>
      <c r="BX9" s="449"/>
      <c r="BY9" s="449"/>
      <c r="BZ9" s="449"/>
      <c r="CA9" s="449"/>
      <c r="CB9" s="449"/>
      <c r="CC9" s="450"/>
      <c r="CD9" s="457" t="s">
        <v>110</v>
      </c>
      <c r="CE9" s="458"/>
      <c r="CF9" s="458"/>
      <c r="CG9" s="458"/>
      <c r="CH9" s="458"/>
      <c r="CI9" s="458"/>
      <c r="CJ9" s="458"/>
      <c r="CK9" s="458"/>
      <c r="CL9" s="458"/>
      <c r="CM9" s="458"/>
      <c r="CN9" s="458"/>
      <c r="CO9" s="458"/>
      <c r="CP9" s="458"/>
      <c r="CQ9" s="458"/>
      <c r="CR9" s="458"/>
      <c r="CS9" s="459"/>
      <c r="CT9" s="418">
        <v>20.8</v>
      </c>
      <c r="CU9" s="419"/>
      <c r="CV9" s="419"/>
      <c r="CW9" s="419"/>
      <c r="CX9" s="419"/>
      <c r="CY9" s="419"/>
      <c r="CZ9" s="419"/>
      <c r="DA9" s="420"/>
      <c r="DB9" s="418">
        <v>20.9</v>
      </c>
      <c r="DC9" s="419"/>
      <c r="DD9" s="419"/>
      <c r="DE9" s="419"/>
      <c r="DF9" s="419"/>
      <c r="DG9" s="419"/>
      <c r="DH9" s="419"/>
      <c r="DI9" s="420"/>
      <c r="DJ9" s="168"/>
      <c r="DK9" s="168"/>
      <c r="DL9" s="168"/>
      <c r="DM9" s="168"/>
      <c r="DN9" s="168"/>
      <c r="DO9" s="168"/>
    </row>
    <row r="10" spans="1:119" ht="18.75" customHeight="1" thickBot="1" x14ac:dyDescent="0.2">
      <c r="A10" s="169"/>
      <c r="B10" s="587"/>
      <c r="C10" s="588"/>
      <c r="D10" s="588"/>
      <c r="E10" s="588"/>
      <c r="F10" s="588"/>
      <c r="G10" s="588"/>
      <c r="H10" s="588"/>
      <c r="I10" s="588"/>
      <c r="J10" s="588"/>
      <c r="K10" s="511"/>
      <c r="L10" s="421" t="s">
        <v>111</v>
      </c>
      <c r="M10" s="422"/>
      <c r="N10" s="422"/>
      <c r="O10" s="422"/>
      <c r="P10" s="422"/>
      <c r="Q10" s="423"/>
      <c r="R10" s="424">
        <v>37996</v>
      </c>
      <c r="S10" s="425"/>
      <c r="T10" s="425"/>
      <c r="U10" s="425"/>
      <c r="V10" s="427"/>
      <c r="W10" s="596"/>
      <c r="X10" s="410"/>
      <c r="Y10" s="410"/>
      <c r="Z10" s="410"/>
      <c r="AA10" s="410"/>
      <c r="AB10" s="410"/>
      <c r="AC10" s="410"/>
      <c r="AD10" s="410"/>
      <c r="AE10" s="410"/>
      <c r="AF10" s="410"/>
      <c r="AG10" s="410"/>
      <c r="AH10" s="410"/>
      <c r="AI10" s="410"/>
      <c r="AJ10" s="410"/>
      <c r="AK10" s="410"/>
      <c r="AL10" s="597"/>
      <c r="AM10" s="517" t="s">
        <v>112</v>
      </c>
      <c r="AN10" s="422"/>
      <c r="AO10" s="422"/>
      <c r="AP10" s="422"/>
      <c r="AQ10" s="422"/>
      <c r="AR10" s="422"/>
      <c r="AS10" s="422"/>
      <c r="AT10" s="423"/>
      <c r="AU10" s="505" t="s">
        <v>113</v>
      </c>
      <c r="AV10" s="506"/>
      <c r="AW10" s="506"/>
      <c r="AX10" s="506"/>
      <c r="AY10" s="428" t="s">
        <v>114</v>
      </c>
      <c r="AZ10" s="429"/>
      <c r="BA10" s="429"/>
      <c r="BB10" s="429"/>
      <c r="BC10" s="429"/>
      <c r="BD10" s="429"/>
      <c r="BE10" s="429"/>
      <c r="BF10" s="429"/>
      <c r="BG10" s="429"/>
      <c r="BH10" s="429"/>
      <c r="BI10" s="429"/>
      <c r="BJ10" s="429"/>
      <c r="BK10" s="429"/>
      <c r="BL10" s="429"/>
      <c r="BM10" s="430"/>
      <c r="BN10" s="448">
        <v>43664</v>
      </c>
      <c r="BO10" s="449"/>
      <c r="BP10" s="449"/>
      <c r="BQ10" s="449"/>
      <c r="BR10" s="449"/>
      <c r="BS10" s="449"/>
      <c r="BT10" s="449"/>
      <c r="BU10" s="450"/>
      <c r="BV10" s="448">
        <v>1798</v>
      </c>
      <c r="BW10" s="449"/>
      <c r="BX10" s="449"/>
      <c r="BY10" s="449"/>
      <c r="BZ10" s="449"/>
      <c r="CA10" s="449"/>
      <c r="CB10" s="449"/>
      <c r="CC10" s="450"/>
      <c r="CD10" s="173" t="s">
        <v>115</v>
      </c>
      <c r="CE10" s="174"/>
      <c r="CF10" s="174"/>
      <c r="CG10" s="174"/>
      <c r="CH10" s="174"/>
      <c r="CI10" s="174"/>
      <c r="CJ10" s="174"/>
      <c r="CK10" s="174"/>
      <c r="CL10" s="174"/>
      <c r="CM10" s="174"/>
      <c r="CN10" s="174"/>
      <c r="CO10" s="174"/>
      <c r="CP10" s="174"/>
      <c r="CQ10" s="174"/>
      <c r="CR10" s="174"/>
      <c r="CS10" s="175"/>
      <c r="CT10" s="176"/>
      <c r="CU10" s="177"/>
      <c r="CV10" s="177"/>
      <c r="CW10" s="177"/>
      <c r="CX10" s="177"/>
      <c r="CY10" s="177"/>
      <c r="CZ10" s="177"/>
      <c r="DA10" s="178"/>
      <c r="DB10" s="176"/>
      <c r="DC10" s="177"/>
      <c r="DD10" s="177"/>
      <c r="DE10" s="177"/>
      <c r="DF10" s="177"/>
      <c r="DG10" s="177"/>
      <c r="DH10" s="177"/>
      <c r="DI10" s="178"/>
      <c r="DJ10" s="168"/>
      <c r="DK10" s="168"/>
      <c r="DL10" s="168"/>
      <c r="DM10" s="168"/>
      <c r="DN10" s="168"/>
      <c r="DO10" s="168"/>
    </row>
    <row r="11" spans="1:119" ht="18.75" customHeight="1" thickBot="1" x14ac:dyDescent="0.2">
      <c r="A11" s="169"/>
      <c r="B11" s="587"/>
      <c r="C11" s="588"/>
      <c r="D11" s="588"/>
      <c r="E11" s="588"/>
      <c r="F11" s="588"/>
      <c r="G11" s="588"/>
      <c r="H11" s="588"/>
      <c r="I11" s="588"/>
      <c r="J11" s="588"/>
      <c r="K11" s="511"/>
      <c r="L11" s="494" t="s">
        <v>116</v>
      </c>
      <c r="M11" s="495"/>
      <c r="N11" s="495"/>
      <c r="O11" s="495"/>
      <c r="P11" s="495"/>
      <c r="Q11" s="496"/>
      <c r="R11" s="584" t="s">
        <v>117</v>
      </c>
      <c r="S11" s="585"/>
      <c r="T11" s="585"/>
      <c r="U11" s="585"/>
      <c r="V11" s="586"/>
      <c r="W11" s="596"/>
      <c r="X11" s="410"/>
      <c r="Y11" s="410"/>
      <c r="Z11" s="410"/>
      <c r="AA11" s="410"/>
      <c r="AB11" s="410"/>
      <c r="AC11" s="410"/>
      <c r="AD11" s="410"/>
      <c r="AE11" s="410"/>
      <c r="AF11" s="410"/>
      <c r="AG11" s="410"/>
      <c r="AH11" s="410"/>
      <c r="AI11" s="410"/>
      <c r="AJ11" s="410"/>
      <c r="AK11" s="410"/>
      <c r="AL11" s="597"/>
      <c r="AM11" s="517" t="s">
        <v>118</v>
      </c>
      <c r="AN11" s="422"/>
      <c r="AO11" s="422"/>
      <c r="AP11" s="422"/>
      <c r="AQ11" s="422"/>
      <c r="AR11" s="422"/>
      <c r="AS11" s="422"/>
      <c r="AT11" s="423"/>
      <c r="AU11" s="505" t="s">
        <v>119</v>
      </c>
      <c r="AV11" s="506"/>
      <c r="AW11" s="506"/>
      <c r="AX11" s="506"/>
      <c r="AY11" s="428" t="s">
        <v>120</v>
      </c>
      <c r="AZ11" s="429"/>
      <c r="BA11" s="429"/>
      <c r="BB11" s="429"/>
      <c r="BC11" s="429"/>
      <c r="BD11" s="429"/>
      <c r="BE11" s="429"/>
      <c r="BF11" s="429"/>
      <c r="BG11" s="429"/>
      <c r="BH11" s="429"/>
      <c r="BI11" s="429"/>
      <c r="BJ11" s="429"/>
      <c r="BK11" s="429"/>
      <c r="BL11" s="429"/>
      <c r="BM11" s="430"/>
      <c r="BN11" s="448">
        <v>0</v>
      </c>
      <c r="BO11" s="449"/>
      <c r="BP11" s="449"/>
      <c r="BQ11" s="449"/>
      <c r="BR11" s="449"/>
      <c r="BS11" s="449"/>
      <c r="BT11" s="449"/>
      <c r="BU11" s="450"/>
      <c r="BV11" s="448">
        <v>0</v>
      </c>
      <c r="BW11" s="449"/>
      <c r="BX11" s="449"/>
      <c r="BY11" s="449"/>
      <c r="BZ11" s="449"/>
      <c r="CA11" s="449"/>
      <c r="CB11" s="449"/>
      <c r="CC11" s="450"/>
      <c r="CD11" s="457" t="s">
        <v>121</v>
      </c>
      <c r="CE11" s="458"/>
      <c r="CF11" s="458"/>
      <c r="CG11" s="458"/>
      <c r="CH11" s="458"/>
      <c r="CI11" s="458"/>
      <c r="CJ11" s="458"/>
      <c r="CK11" s="458"/>
      <c r="CL11" s="458"/>
      <c r="CM11" s="458"/>
      <c r="CN11" s="458"/>
      <c r="CO11" s="458"/>
      <c r="CP11" s="458"/>
      <c r="CQ11" s="458"/>
      <c r="CR11" s="458"/>
      <c r="CS11" s="459"/>
      <c r="CT11" s="561" t="s">
        <v>122</v>
      </c>
      <c r="CU11" s="562"/>
      <c r="CV11" s="562"/>
      <c r="CW11" s="562"/>
      <c r="CX11" s="562"/>
      <c r="CY11" s="562"/>
      <c r="CZ11" s="562"/>
      <c r="DA11" s="563"/>
      <c r="DB11" s="561" t="s">
        <v>122</v>
      </c>
      <c r="DC11" s="562"/>
      <c r="DD11" s="562"/>
      <c r="DE11" s="562"/>
      <c r="DF11" s="562"/>
      <c r="DG11" s="562"/>
      <c r="DH11" s="562"/>
      <c r="DI11" s="563"/>
      <c r="DJ11" s="168"/>
      <c r="DK11" s="168"/>
      <c r="DL11" s="168"/>
      <c r="DM11" s="168"/>
      <c r="DN11" s="168"/>
      <c r="DO11" s="168"/>
    </row>
    <row r="12" spans="1:119" ht="18.75" customHeight="1" x14ac:dyDescent="0.15">
      <c r="A12" s="169"/>
      <c r="B12" s="564" t="s">
        <v>123</v>
      </c>
      <c r="C12" s="565"/>
      <c r="D12" s="565"/>
      <c r="E12" s="565"/>
      <c r="F12" s="565"/>
      <c r="G12" s="565"/>
      <c r="H12" s="565"/>
      <c r="I12" s="565"/>
      <c r="J12" s="565"/>
      <c r="K12" s="566"/>
      <c r="L12" s="573" t="s">
        <v>124</v>
      </c>
      <c r="M12" s="574"/>
      <c r="N12" s="574"/>
      <c r="O12" s="574"/>
      <c r="P12" s="574"/>
      <c r="Q12" s="575"/>
      <c r="R12" s="576">
        <v>35549</v>
      </c>
      <c r="S12" s="577"/>
      <c r="T12" s="577"/>
      <c r="U12" s="577"/>
      <c r="V12" s="578"/>
      <c r="W12" s="579" t="s">
        <v>1</v>
      </c>
      <c r="X12" s="506"/>
      <c r="Y12" s="506"/>
      <c r="Z12" s="506"/>
      <c r="AA12" s="506"/>
      <c r="AB12" s="580"/>
      <c r="AC12" s="505" t="s">
        <v>125</v>
      </c>
      <c r="AD12" s="506"/>
      <c r="AE12" s="506"/>
      <c r="AF12" s="506"/>
      <c r="AG12" s="580"/>
      <c r="AH12" s="505" t="s">
        <v>126</v>
      </c>
      <c r="AI12" s="506"/>
      <c r="AJ12" s="506"/>
      <c r="AK12" s="506"/>
      <c r="AL12" s="581"/>
      <c r="AM12" s="517" t="s">
        <v>127</v>
      </c>
      <c r="AN12" s="422"/>
      <c r="AO12" s="422"/>
      <c r="AP12" s="422"/>
      <c r="AQ12" s="422"/>
      <c r="AR12" s="422"/>
      <c r="AS12" s="422"/>
      <c r="AT12" s="423"/>
      <c r="AU12" s="505" t="s">
        <v>119</v>
      </c>
      <c r="AV12" s="506"/>
      <c r="AW12" s="506"/>
      <c r="AX12" s="506"/>
      <c r="AY12" s="428" t="s">
        <v>128</v>
      </c>
      <c r="AZ12" s="429"/>
      <c r="BA12" s="429"/>
      <c r="BB12" s="429"/>
      <c r="BC12" s="429"/>
      <c r="BD12" s="429"/>
      <c r="BE12" s="429"/>
      <c r="BF12" s="429"/>
      <c r="BG12" s="429"/>
      <c r="BH12" s="429"/>
      <c r="BI12" s="429"/>
      <c r="BJ12" s="429"/>
      <c r="BK12" s="429"/>
      <c r="BL12" s="429"/>
      <c r="BM12" s="430"/>
      <c r="BN12" s="448">
        <v>0</v>
      </c>
      <c r="BO12" s="449"/>
      <c r="BP12" s="449"/>
      <c r="BQ12" s="449"/>
      <c r="BR12" s="449"/>
      <c r="BS12" s="449"/>
      <c r="BT12" s="449"/>
      <c r="BU12" s="450"/>
      <c r="BV12" s="448">
        <v>120000</v>
      </c>
      <c r="BW12" s="449"/>
      <c r="BX12" s="449"/>
      <c r="BY12" s="449"/>
      <c r="BZ12" s="449"/>
      <c r="CA12" s="449"/>
      <c r="CB12" s="449"/>
      <c r="CC12" s="450"/>
      <c r="CD12" s="457" t="s">
        <v>129</v>
      </c>
      <c r="CE12" s="458"/>
      <c r="CF12" s="458"/>
      <c r="CG12" s="458"/>
      <c r="CH12" s="458"/>
      <c r="CI12" s="458"/>
      <c r="CJ12" s="458"/>
      <c r="CK12" s="458"/>
      <c r="CL12" s="458"/>
      <c r="CM12" s="458"/>
      <c r="CN12" s="458"/>
      <c r="CO12" s="458"/>
      <c r="CP12" s="458"/>
      <c r="CQ12" s="458"/>
      <c r="CR12" s="458"/>
      <c r="CS12" s="459"/>
      <c r="CT12" s="561" t="s">
        <v>130</v>
      </c>
      <c r="CU12" s="562"/>
      <c r="CV12" s="562"/>
      <c r="CW12" s="562"/>
      <c r="CX12" s="562"/>
      <c r="CY12" s="562"/>
      <c r="CZ12" s="562"/>
      <c r="DA12" s="563"/>
      <c r="DB12" s="561" t="s">
        <v>122</v>
      </c>
      <c r="DC12" s="562"/>
      <c r="DD12" s="562"/>
      <c r="DE12" s="562"/>
      <c r="DF12" s="562"/>
      <c r="DG12" s="562"/>
      <c r="DH12" s="562"/>
      <c r="DI12" s="563"/>
      <c r="DJ12" s="168"/>
      <c r="DK12" s="168"/>
      <c r="DL12" s="168"/>
      <c r="DM12" s="168"/>
      <c r="DN12" s="168"/>
      <c r="DO12" s="168"/>
    </row>
    <row r="13" spans="1:119" ht="18.75" customHeight="1" x14ac:dyDescent="0.15">
      <c r="A13" s="169"/>
      <c r="B13" s="567"/>
      <c r="C13" s="568"/>
      <c r="D13" s="568"/>
      <c r="E13" s="568"/>
      <c r="F13" s="568"/>
      <c r="G13" s="568"/>
      <c r="H13" s="568"/>
      <c r="I13" s="568"/>
      <c r="J13" s="568"/>
      <c r="K13" s="569"/>
      <c r="L13" s="179"/>
      <c r="M13" s="548" t="s">
        <v>131</v>
      </c>
      <c r="N13" s="549"/>
      <c r="O13" s="549"/>
      <c r="P13" s="549"/>
      <c r="Q13" s="550"/>
      <c r="R13" s="551">
        <v>35162</v>
      </c>
      <c r="S13" s="552"/>
      <c r="T13" s="552"/>
      <c r="U13" s="552"/>
      <c r="V13" s="553"/>
      <c r="W13" s="539" t="s">
        <v>132</v>
      </c>
      <c r="X13" s="461"/>
      <c r="Y13" s="461"/>
      <c r="Z13" s="461"/>
      <c r="AA13" s="461"/>
      <c r="AB13" s="462"/>
      <c r="AC13" s="424">
        <v>1678</v>
      </c>
      <c r="AD13" s="425"/>
      <c r="AE13" s="425"/>
      <c r="AF13" s="425"/>
      <c r="AG13" s="426"/>
      <c r="AH13" s="424">
        <v>1985</v>
      </c>
      <c r="AI13" s="425"/>
      <c r="AJ13" s="425"/>
      <c r="AK13" s="425"/>
      <c r="AL13" s="427"/>
      <c r="AM13" s="517" t="s">
        <v>133</v>
      </c>
      <c r="AN13" s="422"/>
      <c r="AO13" s="422"/>
      <c r="AP13" s="422"/>
      <c r="AQ13" s="422"/>
      <c r="AR13" s="422"/>
      <c r="AS13" s="422"/>
      <c r="AT13" s="423"/>
      <c r="AU13" s="505" t="s">
        <v>113</v>
      </c>
      <c r="AV13" s="506"/>
      <c r="AW13" s="506"/>
      <c r="AX13" s="506"/>
      <c r="AY13" s="428" t="s">
        <v>134</v>
      </c>
      <c r="AZ13" s="429"/>
      <c r="BA13" s="429"/>
      <c r="BB13" s="429"/>
      <c r="BC13" s="429"/>
      <c r="BD13" s="429"/>
      <c r="BE13" s="429"/>
      <c r="BF13" s="429"/>
      <c r="BG13" s="429"/>
      <c r="BH13" s="429"/>
      <c r="BI13" s="429"/>
      <c r="BJ13" s="429"/>
      <c r="BK13" s="429"/>
      <c r="BL13" s="429"/>
      <c r="BM13" s="430"/>
      <c r="BN13" s="448">
        <v>-16008</v>
      </c>
      <c r="BO13" s="449"/>
      <c r="BP13" s="449"/>
      <c r="BQ13" s="449"/>
      <c r="BR13" s="449"/>
      <c r="BS13" s="449"/>
      <c r="BT13" s="449"/>
      <c r="BU13" s="450"/>
      <c r="BV13" s="448">
        <v>-54150</v>
      </c>
      <c r="BW13" s="449"/>
      <c r="BX13" s="449"/>
      <c r="BY13" s="449"/>
      <c r="BZ13" s="449"/>
      <c r="CA13" s="449"/>
      <c r="CB13" s="449"/>
      <c r="CC13" s="450"/>
      <c r="CD13" s="457" t="s">
        <v>135</v>
      </c>
      <c r="CE13" s="458"/>
      <c r="CF13" s="458"/>
      <c r="CG13" s="458"/>
      <c r="CH13" s="458"/>
      <c r="CI13" s="458"/>
      <c r="CJ13" s="458"/>
      <c r="CK13" s="458"/>
      <c r="CL13" s="458"/>
      <c r="CM13" s="458"/>
      <c r="CN13" s="458"/>
      <c r="CO13" s="458"/>
      <c r="CP13" s="458"/>
      <c r="CQ13" s="458"/>
      <c r="CR13" s="458"/>
      <c r="CS13" s="459"/>
      <c r="CT13" s="418">
        <v>13.6</v>
      </c>
      <c r="CU13" s="419"/>
      <c r="CV13" s="419"/>
      <c r="CW13" s="419"/>
      <c r="CX13" s="419"/>
      <c r="CY13" s="419"/>
      <c r="CZ13" s="419"/>
      <c r="DA13" s="420"/>
      <c r="DB13" s="418">
        <v>13.3</v>
      </c>
      <c r="DC13" s="419"/>
      <c r="DD13" s="419"/>
      <c r="DE13" s="419"/>
      <c r="DF13" s="419"/>
      <c r="DG13" s="419"/>
      <c r="DH13" s="419"/>
      <c r="DI13" s="420"/>
      <c r="DJ13" s="168"/>
      <c r="DK13" s="168"/>
      <c r="DL13" s="168"/>
      <c r="DM13" s="168"/>
      <c r="DN13" s="168"/>
      <c r="DO13" s="168"/>
    </row>
    <row r="14" spans="1:119" ht="18.75" customHeight="1" thickBot="1" x14ac:dyDescent="0.2">
      <c r="A14" s="169"/>
      <c r="B14" s="567"/>
      <c r="C14" s="568"/>
      <c r="D14" s="568"/>
      <c r="E14" s="568"/>
      <c r="F14" s="568"/>
      <c r="G14" s="568"/>
      <c r="H14" s="568"/>
      <c r="I14" s="568"/>
      <c r="J14" s="568"/>
      <c r="K14" s="569"/>
      <c r="L14" s="541" t="s">
        <v>136</v>
      </c>
      <c r="M14" s="582"/>
      <c r="N14" s="582"/>
      <c r="O14" s="582"/>
      <c r="P14" s="582"/>
      <c r="Q14" s="583"/>
      <c r="R14" s="551">
        <v>36100</v>
      </c>
      <c r="S14" s="552"/>
      <c r="T14" s="552"/>
      <c r="U14" s="552"/>
      <c r="V14" s="553"/>
      <c r="W14" s="554"/>
      <c r="X14" s="464"/>
      <c r="Y14" s="464"/>
      <c r="Z14" s="464"/>
      <c r="AA14" s="464"/>
      <c r="AB14" s="465"/>
      <c r="AC14" s="544">
        <v>10.1</v>
      </c>
      <c r="AD14" s="545"/>
      <c r="AE14" s="545"/>
      <c r="AF14" s="545"/>
      <c r="AG14" s="546"/>
      <c r="AH14" s="544">
        <v>11.1</v>
      </c>
      <c r="AI14" s="545"/>
      <c r="AJ14" s="545"/>
      <c r="AK14" s="545"/>
      <c r="AL14" s="547"/>
      <c r="AM14" s="517"/>
      <c r="AN14" s="422"/>
      <c r="AO14" s="422"/>
      <c r="AP14" s="422"/>
      <c r="AQ14" s="422"/>
      <c r="AR14" s="422"/>
      <c r="AS14" s="422"/>
      <c r="AT14" s="423"/>
      <c r="AU14" s="505"/>
      <c r="AV14" s="506"/>
      <c r="AW14" s="506"/>
      <c r="AX14" s="506"/>
      <c r="AY14" s="428"/>
      <c r="AZ14" s="429"/>
      <c r="BA14" s="429"/>
      <c r="BB14" s="429"/>
      <c r="BC14" s="429"/>
      <c r="BD14" s="429"/>
      <c r="BE14" s="429"/>
      <c r="BF14" s="429"/>
      <c r="BG14" s="429"/>
      <c r="BH14" s="429"/>
      <c r="BI14" s="429"/>
      <c r="BJ14" s="429"/>
      <c r="BK14" s="429"/>
      <c r="BL14" s="429"/>
      <c r="BM14" s="430"/>
      <c r="BN14" s="448"/>
      <c r="BO14" s="449"/>
      <c r="BP14" s="449"/>
      <c r="BQ14" s="449"/>
      <c r="BR14" s="449"/>
      <c r="BS14" s="449"/>
      <c r="BT14" s="449"/>
      <c r="BU14" s="450"/>
      <c r="BV14" s="448"/>
      <c r="BW14" s="449"/>
      <c r="BX14" s="449"/>
      <c r="BY14" s="449"/>
      <c r="BZ14" s="449"/>
      <c r="CA14" s="449"/>
      <c r="CB14" s="449"/>
      <c r="CC14" s="450"/>
      <c r="CD14" s="454" t="s">
        <v>137</v>
      </c>
      <c r="CE14" s="455"/>
      <c r="CF14" s="455"/>
      <c r="CG14" s="455"/>
      <c r="CH14" s="455"/>
      <c r="CI14" s="455"/>
      <c r="CJ14" s="455"/>
      <c r="CK14" s="455"/>
      <c r="CL14" s="455"/>
      <c r="CM14" s="455"/>
      <c r="CN14" s="455"/>
      <c r="CO14" s="455"/>
      <c r="CP14" s="455"/>
      <c r="CQ14" s="455"/>
      <c r="CR14" s="455"/>
      <c r="CS14" s="456"/>
      <c r="CT14" s="555">
        <v>94</v>
      </c>
      <c r="CU14" s="556"/>
      <c r="CV14" s="556"/>
      <c r="CW14" s="556"/>
      <c r="CX14" s="556"/>
      <c r="CY14" s="556"/>
      <c r="CZ14" s="556"/>
      <c r="DA14" s="557"/>
      <c r="DB14" s="555">
        <v>90.1</v>
      </c>
      <c r="DC14" s="556"/>
      <c r="DD14" s="556"/>
      <c r="DE14" s="556"/>
      <c r="DF14" s="556"/>
      <c r="DG14" s="556"/>
      <c r="DH14" s="556"/>
      <c r="DI14" s="557"/>
      <c r="DJ14" s="168"/>
      <c r="DK14" s="168"/>
      <c r="DL14" s="168"/>
      <c r="DM14" s="168"/>
      <c r="DN14" s="168"/>
      <c r="DO14" s="168"/>
    </row>
    <row r="15" spans="1:119" ht="18.75" customHeight="1" x14ac:dyDescent="0.15">
      <c r="A15" s="169"/>
      <c r="B15" s="567"/>
      <c r="C15" s="568"/>
      <c r="D15" s="568"/>
      <c r="E15" s="568"/>
      <c r="F15" s="568"/>
      <c r="G15" s="568"/>
      <c r="H15" s="568"/>
      <c r="I15" s="568"/>
      <c r="J15" s="568"/>
      <c r="K15" s="569"/>
      <c r="L15" s="179"/>
      <c r="M15" s="548" t="s">
        <v>138</v>
      </c>
      <c r="N15" s="549"/>
      <c r="O15" s="549"/>
      <c r="P15" s="549"/>
      <c r="Q15" s="550"/>
      <c r="R15" s="551">
        <v>35760</v>
      </c>
      <c r="S15" s="552"/>
      <c r="T15" s="552"/>
      <c r="U15" s="552"/>
      <c r="V15" s="553"/>
      <c r="W15" s="539" t="s">
        <v>139</v>
      </c>
      <c r="X15" s="461"/>
      <c r="Y15" s="461"/>
      <c r="Z15" s="461"/>
      <c r="AA15" s="461"/>
      <c r="AB15" s="462"/>
      <c r="AC15" s="424">
        <v>4276</v>
      </c>
      <c r="AD15" s="425"/>
      <c r="AE15" s="425"/>
      <c r="AF15" s="425"/>
      <c r="AG15" s="426"/>
      <c r="AH15" s="424">
        <v>4765</v>
      </c>
      <c r="AI15" s="425"/>
      <c r="AJ15" s="425"/>
      <c r="AK15" s="425"/>
      <c r="AL15" s="427"/>
      <c r="AM15" s="517"/>
      <c r="AN15" s="422"/>
      <c r="AO15" s="422"/>
      <c r="AP15" s="422"/>
      <c r="AQ15" s="422"/>
      <c r="AR15" s="422"/>
      <c r="AS15" s="422"/>
      <c r="AT15" s="423"/>
      <c r="AU15" s="505"/>
      <c r="AV15" s="506"/>
      <c r="AW15" s="506"/>
      <c r="AX15" s="506"/>
      <c r="AY15" s="440" t="s">
        <v>140</v>
      </c>
      <c r="AZ15" s="441"/>
      <c r="BA15" s="441"/>
      <c r="BB15" s="441"/>
      <c r="BC15" s="441"/>
      <c r="BD15" s="441"/>
      <c r="BE15" s="441"/>
      <c r="BF15" s="441"/>
      <c r="BG15" s="441"/>
      <c r="BH15" s="441"/>
      <c r="BI15" s="441"/>
      <c r="BJ15" s="441"/>
      <c r="BK15" s="441"/>
      <c r="BL15" s="441"/>
      <c r="BM15" s="442"/>
      <c r="BN15" s="443">
        <v>3345752</v>
      </c>
      <c r="BO15" s="444"/>
      <c r="BP15" s="444"/>
      <c r="BQ15" s="444"/>
      <c r="BR15" s="444"/>
      <c r="BS15" s="444"/>
      <c r="BT15" s="444"/>
      <c r="BU15" s="445"/>
      <c r="BV15" s="443">
        <v>3355949</v>
      </c>
      <c r="BW15" s="444"/>
      <c r="BX15" s="444"/>
      <c r="BY15" s="444"/>
      <c r="BZ15" s="444"/>
      <c r="CA15" s="444"/>
      <c r="CB15" s="444"/>
      <c r="CC15" s="445"/>
      <c r="CD15" s="558" t="s">
        <v>141</v>
      </c>
      <c r="CE15" s="559"/>
      <c r="CF15" s="559"/>
      <c r="CG15" s="559"/>
      <c r="CH15" s="559"/>
      <c r="CI15" s="559"/>
      <c r="CJ15" s="559"/>
      <c r="CK15" s="559"/>
      <c r="CL15" s="559"/>
      <c r="CM15" s="559"/>
      <c r="CN15" s="559"/>
      <c r="CO15" s="559"/>
      <c r="CP15" s="559"/>
      <c r="CQ15" s="559"/>
      <c r="CR15" s="559"/>
      <c r="CS15" s="560"/>
      <c r="CT15" s="180"/>
      <c r="CU15" s="181"/>
      <c r="CV15" s="181"/>
      <c r="CW15" s="181"/>
      <c r="CX15" s="181"/>
      <c r="CY15" s="181"/>
      <c r="CZ15" s="181"/>
      <c r="DA15" s="182"/>
      <c r="DB15" s="180"/>
      <c r="DC15" s="181"/>
      <c r="DD15" s="181"/>
      <c r="DE15" s="181"/>
      <c r="DF15" s="181"/>
      <c r="DG15" s="181"/>
      <c r="DH15" s="181"/>
      <c r="DI15" s="182"/>
      <c r="DJ15" s="168"/>
      <c r="DK15" s="168"/>
      <c r="DL15" s="168"/>
      <c r="DM15" s="168"/>
      <c r="DN15" s="168"/>
      <c r="DO15" s="168"/>
    </row>
    <row r="16" spans="1:119" ht="18.75" customHeight="1" x14ac:dyDescent="0.15">
      <c r="A16" s="169"/>
      <c r="B16" s="567"/>
      <c r="C16" s="568"/>
      <c r="D16" s="568"/>
      <c r="E16" s="568"/>
      <c r="F16" s="568"/>
      <c r="G16" s="568"/>
      <c r="H16" s="568"/>
      <c r="I16" s="568"/>
      <c r="J16" s="568"/>
      <c r="K16" s="569"/>
      <c r="L16" s="541" t="s">
        <v>142</v>
      </c>
      <c r="M16" s="542"/>
      <c r="N16" s="542"/>
      <c r="O16" s="542"/>
      <c r="P16" s="542"/>
      <c r="Q16" s="543"/>
      <c r="R16" s="536" t="s">
        <v>143</v>
      </c>
      <c r="S16" s="537"/>
      <c r="T16" s="537"/>
      <c r="U16" s="537"/>
      <c r="V16" s="538"/>
      <c r="W16" s="554"/>
      <c r="X16" s="464"/>
      <c r="Y16" s="464"/>
      <c r="Z16" s="464"/>
      <c r="AA16" s="464"/>
      <c r="AB16" s="465"/>
      <c r="AC16" s="544">
        <v>25.7</v>
      </c>
      <c r="AD16" s="545"/>
      <c r="AE16" s="545"/>
      <c r="AF16" s="545"/>
      <c r="AG16" s="546"/>
      <c r="AH16" s="544">
        <v>26.6</v>
      </c>
      <c r="AI16" s="545"/>
      <c r="AJ16" s="545"/>
      <c r="AK16" s="545"/>
      <c r="AL16" s="547"/>
      <c r="AM16" s="517"/>
      <c r="AN16" s="422"/>
      <c r="AO16" s="422"/>
      <c r="AP16" s="422"/>
      <c r="AQ16" s="422"/>
      <c r="AR16" s="422"/>
      <c r="AS16" s="422"/>
      <c r="AT16" s="423"/>
      <c r="AU16" s="505"/>
      <c r="AV16" s="506"/>
      <c r="AW16" s="506"/>
      <c r="AX16" s="506"/>
      <c r="AY16" s="428" t="s">
        <v>144</v>
      </c>
      <c r="AZ16" s="429"/>
      <c r="BA16" s="429"/>
      <c r="BB16" s="429"/>
      <c r="BC16" s="429"/>
      <c r="BD16" s="429"/>
      <c r="BE16" s="429"/>
      <c r="BF16" s="429"/>
      <c r="BG16" s="429"/>
      <c r="BH16" s="429"/>
      <c r="BI16" s="429"/>
      <c r="BJ16" s="429"/>
      <c r="BK16" s="429"/>
      <c r="BL16" s="429"/>
      <c r="BM16" s="430"/>
      <c r="BN16" s="448">
        <v>11610145</v>
      </c>
      <c r="BO16" s="449"/>
      <c r="BP16" s="449"/>
      <c r="BQ16" s="449"/>
      <c r="BR16" s="449"/>
      <c r="BS16" s="449"/>
      <c r="BT16" s="449"/>
      <c r="BU16" s="450"/>
      <c r="BV16" s="448">
        <v>11882965</v>
      </c>
      <c r="BW16" s="449"/>
      <c r="BX16" s="449"/>
      <c r="BY16" s="449"/>
      <c r="BZ16" s="449"/>
      <c r="CA16" s="449"/>
      <c r="CB16" s="449"/>
      <c r="CC16" s="450"/>
      <c r="CD16" s="183"/>
      <c r="CE16" s="446"/>
      <c r="CF16" s="446"/>
      <c r="CG16" s="446"/>
      <c r="CH16" s="446"/>
      <c r="CI16" s="446"/>
      <c r="CJ16" s="446"/>
      <c r="CK16" s="446"/>
      <c r="CL16" s="446"/>
      <c r="CM16" s="446"/>
      <c r="CN16" s="446"/>
      <c r="CO16" s="446"/>
      <c r="CP16" s="446"/>
      <c r="CQ16" s="446"/>
      <c r="CR16" s="446"/>
      <c r="CS16" s="447"/>
      <c r="CT16" s="418"/>
      <c r="CU16" s="419"/>
      <c r="CV16" s="419"/>
      <c r="CW16" s="419"/>
      <c r="CX16" s="419"/>
      <c r="CY16" s="419"/>
      <c r="CZ16" s="419"/>
      <c r="DA16" s="420"/>
      <c r="DB16" s="418"/>
      <c r="DC16" s="419"/>
      <c r="DD16" s="419"/>
      <c r="DE16" s="419"/>
      <c r="DF16" s="419"/>
      <c r="DG16" s="419"/>
      <c r="DH16" s="419"/>
      <c r="DI16" s="420"/>
      <c r="DJ16" s="168"/>
      <c r="DK16" s="168"/>
      <c r="DL16" s="168"/>
      <c r="DM16" s="168"/>
      <c r="DN16" s="168"/>
      <c r="DO16" s="168"/>
    </row>
    <row r="17" spans="1:119" ht="18.75" customHeight="1" thickBot="1" x14ac:dyDescent="0.2">
      <c r="A17" s="169"/>
      <c r="B17" s="570"/>
      <c r="C17" s="571"/>
      <c r="D17" s="571"/>
      <c r="E17" s="571"/>
      <c r="F17" s="571"/>
      <c r="G17" s="571"/>
      <c r="H17" s="571"/>
      <c r="I17" s="571"/>
      <c r="J17" s="571"/>
      <c r="K17" s="572"/>
      <c r="L17" s="184"/>
      <c r="M17" s="533" t="s">
        <v>145</v>
      </c>
      <c r="N17" s="534"/>
      <c r="O17" s="534"/>
      <c r="P17" s="534"/>
      <c r="Q17" s="535"/>
      <c r="R17" s="536" t="s">
        <v>146</v>
      </c>
      <c r="S17" s="537"/>
      <c r="T17" s="537"/>
      <c r="U17" s="537"/>
      <c r="V17" s="538"/>
      <c r="W17" s="539" t="s">
        <v>147</v>
      </c>
      <c r="X17" s="461"/>
      <c r="Y17" s="461"/>
      <c r="Z17" s="461"/>
      <c r="AA17" s="461"/>
      <c r="AB17" s="462"/>
      <c r="AC17" s="424">
        <v>10657</v>
      </c>
      <c r="AD17" s="425"/>
      <c r="AE17" s="425"/>
      <c r="AF17" s="425"/>
      <c r="AG17" s="426"/>
      <c r="AH17" s="424">
        <v>11130</v>
      </c>
      <c r="AI17" s="425"/>
      <c r="AJ17" s="425"/>
      <c r="AK17" s="425"/>
      <c r="AL17" s="427"/>
      <c r="AM17" s="517"/>
      <c r="AN17" s="422"/>
      <c r="AO17" s="422"/>
      <c r="AP17" s="422"/>
      <c r="AQ17" s="422"/>
      <c r="AR17" s="422"/>
      <c r="AS17" s="422"/>
      <c r="AT17" s="423"/>
      <c r="AU17" s="505"/>
      <c r="AV17" s="506"/>
      <c r="AW17" s="506"/>
      <c r="AX17" s="506"/>
      <c r="AY17" s="428" t="s">
        <v>148</v>
      </c>
      <c r="AZ17" s="429"/>
      <c r="BA17" s="429"/>
      <c r="BB17" s="429"/>
      <c r="BC17" s="429"/>
      <c r="BD17" s="429"/>
      <c r="BE17" s="429"/>
      <c r="BF17" s="429"/>
      <c r="BG17" s="429"/>
      <c r="BH17" s="429"/>
      <c r="BI17" s="429"/>
      <c r="BJ17" s="429"/>
      <c r="BK17" s="429"/>
      <c r="BL17" s="429"/>
      <c r="BM17" s="430"/>
      <c r="BN17" s="448">
        <v>4206539</v>
      </c>
      <c r="BO17" s="449"/>
      <c r="BP17" s="449"/>
      <c r="BQ17" s="449"/>
      <c r="BR17" s="449"/>
      <c r="BS17" s="449"/>
      <c r="BT17" s="449"/>
      <c r="BU17" s="450"/>
      <c r="BV17" s="448">
        <v>4219413</v>
      </c>
      <c r="BW17" s="449"/>
      <c r="BX17" s="449"/>
      <c r="BY17" s="449"/>
      <c r="BZ17" s="449"/>
      <c r="CA17" s="449"/>
      <c r="CB17" s="449"/>
      <c r="CC17" s="450"/>
      <c r="CD17" s="183"/>
      <c r="CE17" s="446"/>
      <c r="CF17" s="446"/>
      <c r="CG17" s="446"/>
      <c r="CH17" s="446"/>
      <c r="CI17" s="446"/>
      <c r="CJ17" s="446"/>
      <c r="CK17" s="446"/>
      <c r="CL17" s="446"/>
      <c r="CM17" s="446"/>
      <c r="CN17" s="446"/>
      <c r="CO17" s="446"/>
      <c r="CP17" s="446"/>
      <c r="CQ17" s="446"/>
      <c r="CR17" s="446"/>
      <c r="CS17" s="447"/>
      <c r="CT17" s="418"/>
      <c r="CU17" s="419"/>
      <c r="CV17" s="419"/>
      <c r="CW17" s="419"/>
      <c r="CX17" s="419"/>
      <c r="CY17" s="419"/>
      <c r="CZ17" s="419"/>
      <c r="DA17" s="420"/>
      <c r="DB17" s="418"/>
      <c r="DC17" s="419"/>
      <c r="DD17" s="419"/>
      <c r="DE17" s="419"/>
      <c r="DF17" s="419"/>
      <c r="DG17" s="419"/>
      <c r="DH17" s="419"/>
      <c r="DI17" s="420"/>
      <c r="DJ17" s="168"/>
      <c r="DK17" s="168"/>
      <c r="DL17" s="168"/>
      <c r="DM17" s="168"/>
      <c r="DN17" s="168"/>
      <c r="DO17" s="168"/>
    </row>
    <row r="18" spans="1:119" ht="18.75" customHeight="1" thickBot="1" x14ac:dyDescent="0.2">
      <c r="A18" s="169"/>
      <c r="B18" s="510" t="s">
        <v>149</v>
      </c>
      <c r="C18" s="511"/>
      <c r="D18" s="511"/>
      <c r="E18" s="512"/>
      <c r="F18" s="512"/>
      <c r="G18" s="512"/>
      <c r="H18" s="512"/>
      <c r="I18" s="512"/>
      <c r="J18" s="512"/>
      <c r="K18" s="512"/>
      <c r="L18" s="513">
        <v>435.71</v>
      </c>
      <c r="M18" s="513"/>
      <c r="N18" s="513"/>
      <c r="O18" s="513"/>
      <c r="P18" s="513"/>
      <c r="Q18" s="513"/>
      <c r="R18" s="514"/>
      <c r="S18" s="514"/>
      <c r="T18" s="514"/>
      <c r="U18" s="514"/>
      <c r="V18" s="515"/>
      <c r="W18" s="529"/>
      <c r="X18" s="530"/>
      <c r="Y18" s="530"/>
      <c r="Z18" s="530"/>
      <c r="AA18" s="530"/>
      <c r="AB18" s="540"/>
      <c r="AC18" s="412">
        <v>64.2</v>
      </c>
      <c r="AD18" s="413"/>
      <c r="AE18" s="413"/>
      <c r="AF18" s="413"/>
      <c r="AG18" s="516"/>
      <c r="AH18" s="412">
        <v>62.2</v>
      </c>
      <c r="AI18" s="413"/>
      <c r="AJ18" s="413"/>
      <c r="AK18" s="413"/>
      <c r="AL18" s="414"/>
      <c r="AM18" s="517"/>
      <c r="AN18" s="422"/>
      <c r="AO18" s="422"/>
      <c r="AP18" s="422"/>
      <c r="AQ18" s="422"/>
      <c r="AR18" s="422"/>
      <c r="AS18" s="422"/>
      <c r="AT18" s="423"/>
      <c r="AU18" s="505"/>
      <c r="AV18" s="506"/>
      <c r="AW18" s="506"/>
      <c r="AX18" s="506"/>
      <c r="AY18" s="428" t="s">
        <v>150</v>
      </c>
      <c r="AZ18" s="429"/>
      <c r="BA18" s="429"/>
      <c r="BB18" s="429"/>
      <c r="BC18" s="429"/>
      <c r="BD18" s="429"/>
      <c r="BE18" s="429"/>
      <c r="BF18" s="429"/>
      <c r="BG18" s="429"/>
      <c r="BH18" s="429"/>
      <c r="BI18" s="429"/>
      <c r="BJ18" s="429"/>
      <c r="BK18" s="429"/>
      <c r="BL18" s="429"/>
      <c r="BM18" s="430"/>
      <c r="BN18" s="448">
        <v>13584653</v>
      </c>
      <c r="BO18" s="449"/>
      <c r="BP18" s="449"/>
      <c r="BQ18" s="449"/>
      <c r="BR18" s="449"/>
      <c r="BS18" s="449"/>
      <c r="BT18" s="449"/>
      <c r="BU18" s="450"/>
      <c r="BV18" s="448">
        <v>13367036</v>
      </c>
      <c r="BW18" s="449"/>
      <c r="BX18" s="449"/>
      <c r="BY18" s="449"/>
      <c r="BZ18" s="449"/>
      <c r="CA18" s="449"/>
      <c r="CB18" s="449"/>
      <c r="CC18" s="450"/>
      <c r="CD18" s="183"/>
      <c r="CE18" s="446"/>
      <c r="CF18" s="446"/>
      <c r="CG18" s="446"/>
      <c r="CH18" s="446"/>
      <c r="CI18" s="446"/>
      <c r="CJ18" s="446"/>
      <c r="CK18" s="446"/>
      <c r="CL18" s="446"/>
      <c r="CM18" s="446"/>
      <c r="CN18" s="446"/>
      <c r="CO18" s="446"/>
      <c r="CP18" s="446"/>
      <c r="CQ18" s="446"/>
      <c r="CR18" s="446"/>
      <c r="CS18" s="447"/>
      <c r="CT18" s="418"/>
      <c r="CU18" s="419"/>
      <c r="CV18" s="419"/>
      <c r="CW18" s="419"/>
      <c r="CX18" s="419"/>
      <c r="CY18" s="419"/>
      <c r="CZ18" s="419"/>
      <c r="DA18" s="420"/>
      <c r="DB18" s="418"/>
      <c r="DC18" s="419"/>
      <c r="DD18" s="419"/>
      <c r="DE18" s="419"/>
      <c r="DF18" s="419"/>
      <c r="DG18" s="419"/>
      <c r="DH18" s="419"/>
      <c r="DI18" s="420"/>
      <c r="DJ18" s="168"/>
      <c r="DK18" s="168"/>
      <c r="DL18" s="168"/>
      <c r="DM18" s="168"/>
      <c r="DN18" s="168"/>
      <c r="DO18" s="168"/>
    </row>
    <row r="19" spans="1:119" ht="18.75" customHeight="1" thickBot="1" x14ac:dyDescent="0.2">
      <c r="A19" s="169"/>
      <c r="B19" s="510" t="s">
        <v>151</v>
      </c>
      <c r="C19" s="511"/>
      <c r="D19" s="511"/>
      <c r="E19" s="512"/>
      <c r="F19" s="512"/>
      <c r="G19" s="512"/>
      <c r="H19" s="512"/>
      <c r="I19" s="512"/>
      <c r="J19" s="512"/>
      <c r="K19" s="512"/>
      <c r="L19" s="518">
        <v>81</v>
      </c>
      <c r="M19" s="518"/>
      <c r="N19" s="518"/>
      <c r="O19" s="518"/>
      <c r="P19" s="518"/>
      <c r="Q19" s="518"/>
      <c r="R19" s="519"/>
      <c r="S19" s="519"/>
      <c r="T19" s="519"/>
      <c r="U19" s="519"/>
      <c r="V19" s="520"/>
      <c r="W19" s="527"/>
      <c r="X19" s="528"/>
      <c r="Y19" s="528"/>
      <c r="Z19" s="528"/>
      <c r="AA19" s="528"/>
      <c r="AB19" s="528"/>
      <c r="AC19" s="531"/>
      <c r="AD19" s="531"/>
      <c r="AE19" s="531"/>
      <c r="AF19" s="531"/>
      <c r="AG19" s="531"/>
      <c r="AH19" s="531"/>
      <c r="AI19" s="531"/>
      <c r="AJ19" s="531"/>
      <c r="AK19" s="531"/>
      <c r="AL19" s="532"/>
      <c r="AM19" s="517"/>
      <c r="AN19" s="422"/>
      <c r="AO19" s="422"/>
      <c r="AP19" s="422"/>
      <c r="AQ19" s="422"/>
      <c r="AR19" s="422"/>
      <c r="AS19" s="422"/>
      <c r="AT19" s="423"/>
      <c r="AU19" s="505"/>
      <c r="AV19" s="506"/>
      <c r="AW19" s="506"/>
      <c r="AX19" s="506"/>
      <c r="AY19" s="428" t="s">
        <v>152</v>
      </c>
      <c r="AZ19" s="429"/>
      <c r="BA19" s="429"/>
      <c r="BB19" s="429"/>
      <c r="BC19" s="429"/>
      <c r="BD19" s="429"/>
      <c r="BE19" s="429"/>
      <c r="BF19" s="429"/>
      <c r="BG19" s="429"/>
      <c r="BH19" s="429"/>
      <c r="BI19" s="429"/>
      <c r="BJ19" s="429"/>
      <c r="BK19" s="429"/>
      <c r="BL19" s="429"/>
      <c r="BM19" s="430"/>
      <c r="BN19" s="448">
        <v>16368005</v>
      </c>
      <c r="BO19" s="449"/>
      <c r="BP19" s="449"/>
      <c r="BQ19" s="449"/>
      <c r="BR19" s="449"/>
      <c r="BS19" s="449"/>
      <c r="BT19" s="449"/>
      <c r="BU19" s="450"/>
      <c r="BV19" s="448">
        <v>16670612</v>
      </c>
      <c r="BW19" s="449"/>
      <c r="BX19" s="449"/>
      <c r="BY19" s="449"/>
      <c r="BZ19" s="449"/>
      <c r="CA19" s="449"/>
      <c r="CB19" s="449"/>
      <c r="CC19" s="450"/>
      <c r="CD19" s="183"/>
      <c r="CE19" s="446"/>
      <c r="CF19" s="446"/>
      <c r="CG19" s="446"/>
      <c r="CH19" s="446"/>
      <c r="CI19" s="446"/>
      <c r="CJ19" s="446"/>
      <c r="CK19" s="446"/>
      <c r="CL19" s="446"/>
      <c r="CM19" s="446"/>
      <c r="CN19" s="446"/>
      <c r="CO19" s="446"/>
      <c r="CP19" s="446"/>
      <c r="CQ19" s="446"/>
      <c r="CR19" s="446"/>
      <c r="CS19" s="447"/>
      <c r="CT19" s="418"/>
      <c r="CU19" s="419"/>
      <c r="CV19" s="419"/>
      <c r="CW19" s="419"/>
      <c r="CX19" s="419"/>
      <c r="CY19" s="419"/>
      <c r="CZ19" s="419"/>
      <c r="DA19" s="420"/>
      <c r="DB19" s="418"/>
      <c r="DC19" s="419"/>
      <c r="DD19" s="419"/>
      <c r="DE19" s="419"/>
      <c r="DF19" s="419"/>
      <c r="DG19" s="419"/>
      <c r="DH19" s="419"/>
      <c r="DI19" s="420"/>
      <c r="DJ19" s="168"/>
      <c r="DK19" s="168"/>
      <c r="DL19" s="168"/>
      <c r="DM19" s="168"/>
      <c r="DN19" s="168"/>
      <c r="DO19" s="168"/>
    </row>
    <row r="20" spans="1:119" ht="18.75" customHeight="1" thickBot="1" x14ac:dyDescent="0.2">
      <c r="A20" s="169"/>
      <c r="B20" s="510" t="s">
        <v>153</v>
      </c>
      <c r="C20" s="511"/>
      <c r="D20" s="511"/>
      <c r="E20" s="512"/>
      <c r="F20" s="512"/>
      <c r="G20" s="512"/>
      <c r="H20" s="512"/>
      <c r="I20" s="512"/>
      <c r="J20" s="512"/>
      <c r="K20" s="512"/>
      <c r="L20" s="518">
        <v>13613</v>
      </c>
      <c r="M20" s="518"/>
      <c r="N20" s="518"/>
      <c r="O20" s="518"/>
      <c r="P20" s="518"/>
      <c r="Q20" s="518"/>
      <c r="R20" s="519"/>
      <c r="S20" s="519"/>
      <c r="T20" s="519"/>
      <c r="U20" s="519"/>
      <c r="V20" s="520"/>
      <c r="W20" s="529"/>
      <c r="X20" s="530"/>
      <c r="Y20" s="530"/>
      <c r="Z20" s="530"/>
      <c r="AA20" s="530"/>
      <c r="AB20" s="530"/>
      <c r="AC20" s="521"/>
      <c r="AD20" s="521"/>
      <c r="AE20" s="521"/>
      <c r="AF20" s="521"/>
      <c r="AG20" s="521"/>
      <c r="AH20" s="521"/>
      <c r="AI20" s="521"/>
      <c r="AJ20" s="521"/>
      <c r="AK20" s="521"/>
      <c r="AL20" s="522"/>
      <c r="AM20" s="523"/>
      <c r="AN20" s="495"/>
      <c r="AO20" s="495"/>
      <c r="AP20" s="495"/>
      <c r="AQ20" s="495"/>
      <c r="AR20" s="495"/>
      <c r="AS20" s="495"/>
      <c r="AT20" s="496"/>
      <c r="AU20" s="524"/>
      <c r="AV20" s="525"/>
      <c r="AW20" s="525"/>
      <c r="AX20" s="526"/>
      <c r="AY20" s="428"/>
      <c r="AZ20" s="429"/>
      <c r="BA20" s="429"/>
      <c r="BB20" s="429"/>
      <c r="BC20" s="429"/>
      <c r="BD20" s="429"/>
      <c r="BE20" s="429"/>
      <c r="BF20" s="429"/>
      <c r="BG20" s="429"/>
      <c r="BH20" s="429"/>
      <c r="BI20" s="429"/>
      <c r="BJ20" s="429"/>
      <c r="BK20" s="429"/>
      <c r="BL20" s="429"/>
      <c r="BM20" s="430"/>
      <c r="BN20" s="448"/>
      <c r="BO20" s="449"/>
      <c r="BP20" s="449"/>
      <c r="BQ20" s="449"/>
      <c r="BR20" s="449"/>
      <c r="BS20" s="449"/>
      <c r="BT20" s="449"/>
      <c r="BU20" s="450"/>
      <c r="BV20" s="448"/>
      <c r="BW20" s="449"/>
      <c r="BX20" s="449"/>
      <c r="BY20" s="449"/>
      <c r="BZ20" s="449"/>
      <c r="CA20" s="449"/>
      <c r="CB20" s="449"/>
      <c r="CC20" s="450"/>
      <c r="CD20" s="183"/>
      <c r="CE20" s="446"/>
      <c r="CF20" s="446"/>
      <c r="CG20" s="446"/>
      <c r="CH20" s="446"/>
      <c r="CI20" s="446"/>
      <c r="CJ20" s="446"/>
      <c r="CK20" s="446"/>
      <c r="CL20" s="446"/>
      <c r="CM20" s="446"/>
      <c r="CN20" s="446"/>
      <c r="CO20" s="446"/>
      <c r="CP20" s="446"/>
      <c r="CQ20" s="446"/>
      <c r="CR20" s="446"/>
      <c r="CS20" s="447"/>
      <c r="CT20" s="418"/>
      <c r="CU20" s="419"/>
      <c r="CV20" s="419"/>
      <c r="CW20" s="419"/>
      <c r="CX20" s="419"/>
      <c r="CY20" s="419"/>
      <c r="CZ20" s="419"/>
      <c r="DA20" s="420"/>
      <c r="DB20" s="418"/>
      <c r="DC20" s="419"/>
      <c r="DD20" s="419"/>
      <c r="DE20" s="419"/>
      <c r="DF20" s="419"/>
      <c r="DG20" s="419"/>
      <c r="DH20" s="419"/>
      <c r="DI20" s="420"/>
      <c r="DJ20" s="168"/>
      <c r="DK20" s="168"/>
      <c r="DL20" s="168"/>
      <c r="DM20" s="168"/>
      <c r="DN20" s="168"/>
      <c r="DO20" s="168"/>
    </row>
    <row r="21" spans="1:119" ht="18.75" customHeight="1" x14ac:dyDescent="0.15">
      <c r="A21" s="169"/>
      <c r="B21" s="507" t="s">
        <v>154</v>
      </c>
      <c r="C21" s="508"/>
      <c r="D21" s="508"/>
      <c r="E21" s="508"/>
      <c r="F21" s="508"/>
      <c r="G21" s="508"/>
      <c r="H21" s="508"/>
      <c r="I21" s="508"/>
      <c r="J21" s="508"/>
      <c r="K21" s="508"/>
      <c r="L21" s="508"/>
      <c r="M21" s="508"/>
      <c r="N21" s="508"/>
      <c r="O21" s="508"/>
      <c r="P21" s="508"/>
      <c r="Q21" s="508"/>
      <c r="R21" s="508"/>
      <c r="S21" s="508"/>
      <c r="T21" s="508"/>
      <c r="U21" s="508"/>
      <c r="V21" s="508"/>
      <c r="W21" s="508"/>
      <c r="X21" s="508"/>
      <c r="Y21" s="508"/>
      <c r="Z21" s="508"/>
      <c r="AA21" s="508"/>
      <c r="AB21" s="508"/>
      <c r="AC21" s="508"/>
      <c r="AD21" s="508"/>
      <c r="AE21" s="508"/>
      <c r="AF21" s="508"/>
      <c r="AG21" s="508"/>
      <c r="AH21" s="508"/>
      <c r="AI21" s="508"/>
      <c r="AJ21" s="508"/>
      <c r="AK21" s="508"/>
      <c r="AL21" s="508"/>
      <c r="AM21" s="508"/>
      <c r="AN21" s="508"/>
      <c r="AO21" s="508"/>
      <c r="AP21" s="508"/>
      <c r="AQ21" s="508"/>
      <c r="AR21" s="508"/>
      <c r="AS21" s="508"/>
      <c r="AT21" s="508"/>
      <c r="AU21" s="508"/>
      <c r="AV21" s="508"/>
      <c r="AW21" s="508"/>
      <c r="AX21" s="509"/>
      <c r="AY21" s="428"/>
      <c r="AZ21" s="429"/>
      <c r="BA21" s="429"/>
      <c r="BB21" s="429"/>
      <c r="BC21" s="429"/>
      <c r="BD21" s="429"/>
      <c r="BE21" s="429"/>
      <c r="BF21" s="429"/>
      <c r="BG21" s="429"/>
      <c r="BH21" s="429"/>
      <c r="BI21" s="429"/>
      <c r="BJ21" s="429"/>
      <c r="BK21" s="429"/>
      <c r="BL21" s="429"/>
      <c r="BM21" s="430"/>
      <c r="BN21" s="448"/>
      <c r="BO21" s="449"/>
      <c r="BP21" s="449"/>
      <c r="BQ21" s="449"/>
      <c r="BR21" s="449"/>
      <c r="BS21" s="449"/>
      <c r="BT21" s="449"/>
      <c r="BU21" s="450"/>
      <c r="BV21" s="448"/>
      <c r="BW21" s="449"/>
      <c r="BX21" s="449"/>
      <c r="BY21" s="449"/>
      <c r="BZ21" s="449"/>
      <c r="CA21" s="449"/>
      <c r="CB21" s="449"/>
      <c r="CC21" s="450"/>
      <c r="CD21" s="183"/>
      <c r="CE21" s="446"/>
      <c r="CF21" s="446"/>
      <c r="CG21" s="446"/>
      <c r="CH21" s="446"/>
      <c r="CI21" s="446"/>
      <c r="CJ21" s="446"/>
      <c r="CK21" s="446"/>
      <c r="CL21" s="446"/>
      <c r="CM21" s="446"/>
      <c r="CN21" s="446"/>
      <c r="CO21" s="446"/>
      <c r="CP21" s="446"/>
      <c r="CQ21" s="446"/>
      <c r="CR21" s="446"/>
      <c r="CS21" s="447"/>
      <c r="CT21" s="418"/>
      <c r="CU21" s="419"/>
      <c r="CV21" s="419"/>
      <c r="CW21" s="419"/>
      <c r="CX21" s="419"/>
      <c r="CY21" s="419"/>
      <c r="CZ21" s="419"/>
      <c r="DA21" s="420"/>
      <c r="DB21" s="418"/>
      <c r="DC21" s="419"/>
      <c r="DD21" s="419"/>
      <c r="DE21" s="419"/>
      <c r="DF21" s="419"/>
      <c r="DG21" s="419"/>
      <c r="DH21" s="419"/>
      <c r="DI21" s="420"/>
      <c r="DJ21" s="168"/>
      <c r="DK21" s="168"/>
      <c r="DL21" s="168"/>
      <c r="DM21" s="168"/>
      <c r="DN21" s="168"/>
      <c r="DO21" s="168"/>
    </row>
    <row r="22" spans="1:119" ht="18.75" customHeight="1" thickBot="1" x14ac:dyDescent="0.2">
      <c r="A22" s="169"/>
      <c r="B22" s="477" t="s">
        <v>155</v>
      </c>
      <c r="C22" s="478"/>
      <c r="D22" s="479"/>
      <c r="E22" s="486" t="s">
        <v>1</v>
      </c>
      <c r="F22" s="461"/>
      <c r="G22" s="461"/>
      <c r="H22" s="461"/>
      <c r="I22" s="461"/>
      <c r="J22" s="461"/>
      <c r="K22" s="462"/>
      <c r="L22" s="486" t="s">
        <v>156</v>
      </c>
      <c r="M22" s="461"/>
      <c r="N22" s="461"/>
      <c r="O22" s="461"/>
      <c r="P22" s="462"/>
      <c r="Q22" s="471" t="s">
        <v>157</v>
      </c>
      <c r="R22" s="472"/>
      <c r="S22" s="472"/>
      <c r="T22" s="472"/>
      <c r="U22" s="472"/>
      <c r="V22" s="487"/>
      <c r="W22" s="489" t="s">
        <v>158</v>
      </c>
      <c r="X22" s="478"/>
      <c r="Y22" s="479"/>
      <c r="Z22" s="486" t="s">
        <v>1</v>
      </c>
      <c r="AA22" s="461"/>
      <c r="AB22" s="461"/>
      <c r="AC22" s="461"/>
      <c r="AD22" s="461"/>
      <c r="AE22" s="461"/>
      <c r="AF22" s="461"/>
      <c r="AG22" s="462"/>
      <c r="AH22" s="460" t="s">
        <v>159</v>
      </c>
      <c r="AI22" s="461"/>
      <c r="AJ22" s="461"/>
      <c r="AK22" s="461"/>
      <c r="AL22" s="462"/>
      <c r="AM22" s="460" t="s">
        <v>160</v>
      </c>
      <c r="AN22" s="466"/>
      <c r="AO22" s="466"/>
      <c r="AP22" s="466"/>
      <c r="AQ22" s="466"/>
      <c r="AR22" s="467"/>
      <c r="AS22" s="471" t="s">
        <v>157</v>
      </c>
      <c r="AT22" s="472"/>
      <c r="AU22" s="472"/>
      <c r="AV22" s="472"/>
      <c r="AW22" s="472"/>
      <c r="AX22" s="473"/>
      <c r="AY22" s="415"/>
      <c r="AZ22" s="416"/>
      <c r="BA22" s="416"/>
      <c r="BB22" s="416"/>
      <c r="BC22" s="416"/>
      <c r="BD22" s="416"/>
      <c r="BE22" s="416"/>
      <c r="BF22" s="416"/>
      <c r="BG22" s="416"/>
      <c r="BH22" s="416"/>
      <c r="BI22" s="416"/>
      <c r="BJ22" s="416"/>
      <c r="BK22" s="416"/>
      <c r="BL22" s="416"/>
      <c r="BM22" s="417"/>
      <c r="BN22" s="451"/>
      <c r="BO22" s="452"/>
      <c r="BP22" s="452"/>
      <c r="BQ22" s="452"/>
      <c r="BR22" s="452"/>
      <c r="BS22" s="452"/>
      <c r="BT22" s="452"/>
      <c r="BU22" s="453"/>
      <c r="BV22" s="451"/>
      <c r="BW22" s="452"/>
      <c r="BX22" s="452"/>
      <c r="BY22" s="452"/>
      <c r="BZ22" s="452"/>
      <c r="CA22" s="452"/>
      <c r="CB22" s="452"/>
      <c r="CC22" s="453"/>
      <c r="CD22" s="183"/>
      <c r="CE22" s="446"/>
      <c r="CF22" s="446"/>
      <c r="CG22" s="446"/>
      <c r="CH22" s="446"/>
      <c r="CI22" s="446"/>
      <c r="CJ22" s="446"/>
      <c r="CK22" s="446"/>
      <c r="CL22" s="446"/>
      <c r="CM22" s="446"/>
      <c r="CN22" s="446"/>
      <c r="CO22" s="446"/>
      <c r="CP22" s="446"/>
      <c r="CQ22" s="446"/>
      <c r="CR22" s="446"/>
      <c r="CS22" s="447"/>
      <c r="CT22" s="418"/>
      <c r="CU22" s="419"/>
      <c r="CV22" s="419"/>
      <c r="CW22" s="419"/>
      <c r="CX22" s="419"/>
      <c r="CY22" s="419"/>
      <c r="CZ22" s="419"/>
      <c r="DA22" s="420"/>
      <c r="DB22" s="418"/>
      <c r="DC22" s="419"/>
      <c r="DD22" s="419"/>
      <c r="DE22" s="419"/>
      <c r="DF22" s="419"/>
      <c r="DG22" s="419"/>
      <c r="DH22" s="419"/>
      <c r="DI22" s="420"/>
      <c r="DJ22" s="168"/>
      <c r="DK22" s="168"/>
      <c r="DL22" s="168"/>
      <c r="DM22" s="168"/>
      <c r="DN22" s="168"/>
      <c r="DO22" s="168"/>
    </row>
    <row r="23" spans="1:119" ht="18.75" customHeight="1" x14ac:dyDescent="0.15">
      <c r="A23" s="169"/>
      <c r="B23" s="480"/>
      <c r="C23" s="481"/>
      <c r="D23" s="482"/>
      <c r="E23" s="463"/>
      <c r="F23" s="464"/>
      <c r="G23" s="464"/>
      <c r="H23" s="464"/>
      <c r="I23" s="464"/>
      <c r="J23" s="464"/>
      <c r="K23" s="465"/>
      <c r="L23" s="463"/>
      <c r="M23" s="464"/>
      <c r="N23" s="464"/>
      <c r="O23" s="464"/>
      <c r="P23" s="465"/>
      <c r="Q23" s="474"/>
      <c r="R23" s="475"/>
      <c r="S23" s="475"/>
      <c r="T23" s="475"/>
      <c r="U23" s="475"/>
      <c r="V23" s="488"/>
      <c r="W23" s="490"/>
      <c r="X23" s="481"/>
      <c r="Y23" s="482"/>
      <c r="Z23" s="463"/>
      <c r="AA23" s="464"/>
      <c r="AB23" s="464"/>
      <c r="AC23" s="464"/>
      <c r="AD23" s="464"/>
      <c r="AE23" s="464"/>
      <c r="AF23" s="464"/>
      <c r="AG23" s="465"/>
      <c r="AH23" s="463"/>
      <c r="AI23" s="464"/>
      <c r="AJ23" s="464"/>
      <c r="AK23" s="464"/>
      <c r="AL23" s="465"/>
      <c r="AM23" s="468"/>
      <c r="AN23" s="469"/>
      <c r="AO23" s="469"/>
      <c r="AP23" s="469"/>
      <c r="AQ23" s="469"/>
      <c r="AR23" s="470"/>
      <c r="AS23" s="474"/>
      <c r="AT23" s="475"/>
      <c r="AU23" s="475"/>
      <c r="AV23" s="475"/>
      <c r="AW23" s="475"/>
      <c r="AX23" s="476"/>
      <c r="AY23" s="440" t="s">
        <v>161</v>
      </c>
      <c r="AZ23" s="441"/>
      <c r="BA23" s="441"/>
      <c r="BB23" s="441"/>
      <c r="BC23" s="441"/>
      <c r="BD23" s="441"/>
      <c r="BE23" s="441"/>
      <c r="BF23" s="441"/>
      <c r="BG23" s="441"/>
      <c r="BH23" s="441"/>
      <c r="BI23" s="441"/>
      <c r="BJ23" s="441"/>
      <c r="BK23" s="441"/>
      <c r="BL23" s="441"/>
      <c r="BM23" s="442"/>
      <c r="BN23" s="448">
        <v>30885268</v>
      </c>
      <c r="BO23" s="449"/>
      <c r="BP23" s="449"/>
      <c r="BQ23" s="449"/>
      <c r="BR23" s="449"/>
      <c r="BS23" s="449"/>
      <c r="BT23" s="449"/>
      <c r="BU23" s="450"/>
      <c r="BV23" s="448">
        <v>31909372</v>
      </c>
      <c r="BW23" s="449"/>
      <c r="BX23" s="449"/>
      <c r="BY23" s="449"/>
      <c r="BZ23" s="449"/>
      <c r="CA23" s="449"/>
      <c r="CB23" s="449"/>
      <c r="CC23" s="450"/>
      <c r="CD23" s="183"/>
      <c r="CE23" s="446"/>
      <c r="CF23" s="446"/>
      <c r="CG23" s="446"/>
      <c r="CH23" s="446"/>
      <c r="CI23" s="446"/>
      <c r="CJ23" s="446"/>
      <c r="CK23" s="446"/>
      <c r="CL23" s="446"/>
      <c r="CM23" s="446"/>
      <c r="CN23" s="446"/>
      <c r="CO23" s="446"/>
      <c r="CP23" s="446"/>
      <c r="CQ23" s="446"/>
      <c r="CR23" s="446"/>
      <c r="CS23" s="447"/>
      <c r="CT23" s="418"/>
      <c r="CU23" s="419"/>
      <c r="CV23" s="419"/>
      <c r="CW23" s="419"/>
      <c r="CX23" s="419"/>
      <c r="CY23" s="419"/>
      <c r="CZ23" s="419"/>
      <c r="DA23" s="420"/>
      <c r="DB23" s="418"/>
      <c r="DC23" s="419"/>
      <c r="DD23" s="419"/>
      <c r="DE23" s="419"/>
      <c r="DF23" s="419"/>
      <c r="DG23" s="419"/>
      <c r="DH23" s="419"/>
      <c r="DI23" s="420"/>
      <c r="DJ23" s="168"/>
      <c r="DK23" s="168"/>
      <c r="DL23" s="168"/>
      <c r="DM23" s="168"/>
      <c r="DN23" s="168"/>
      <c r="DO23" s="168"/>
    </row>
    <row r="24" spans="1:119" ht="18.75" customHeight="1" thickBot="1" x14ac:dyDescent="0.2">
      <c r="A24" s="169"/>
      <c r="B24" s="480"/>
      <c r="C24" s="481"/>
      <c r="D24" s="482"/>
      <c r="E24" s="421" t="s">
        <v>162</v>
      </c>
      <c r="F24" s="422"/>
      <c r="G24" s="422"/>
      <c r="H24" s="422"/>
      <c r="I24" s="422"/>
      <c r="J24" s="422"/>
      <c r="K24" s="423"/>
      <c r="L24" s="424">
        <v>1</v>
      </c>
      <c r="M24" s="425"/>
      <c r="N24" s="425"/>
      <c r="O24" s="425"/>
      <c r="P24" s="426"/>
      <c r="Q24" s="424">
        <v>7800</v>
      </c>
      <c r="R24" s="425"/>
      <c r="S24" s="425"/>
      <c r="T24" s="425"/>
      <c r="U24" s="425"/>
      <c r="V24" s="426"/>
      <c r="W24" s="490"/>
      <c r="X24" s="481"/>
      <c r="Y24" s="482"/>
      <c r="Z24" s="421" t="s">
        <v>163</v>
      </c>
      <c r="AA24" s="422"/>
      <c r="AB24" s="422"/>
      <c r="AC24" s="422"/>
      <c r="AD24" s="422"/>
      <c r="AE24" s="422"/>
      <c r="AF24" s="422"/>
      <c r="AG24" s="423"/>
      <c r="AH24" s="424">
        <v>425</v>
      </c>
      <c r="AI24" s="425"/>
      <c r="AJ24" s="425"/>
      <c r="AK24" s="425"/>
      <c r="AL24" s="426"/>
      <c r="AM24" s="424">
        <v>1372325</v>
      </c>
      <c r="AN24" s="425"/>
      <c r="AO24" s="425"/>
      <c r="AP24" s="425"/>
      <c r="AQ24" s="425"/>
      <c r="AR24" s="426"/>
      <c r="AS24" s="424">
        <v>3229</v>
      </c>
      <c r="AT24" s="425"/>
      <c r="AU24" s="425"/>
      <c r="AV24" s="425"/>
      <c r="AW24" s="425"/>
      <c r="AX24" s="427"/>
      <c r="AY24" s="415" t="s">
        <v>164</v>
      </c>
      <c r="AZ24" s="416"/>
      <c r="BA24" s="416"/>
      <c r="BB24" s="416"/>
      <c r="BC24" s="416"/>
      <c r="BD24" s="416"/>
      <c r="BE24" s="416"/>
      <c r="BF24" s="416"/>
      <c r="BG24" s="416"/>
      <c r="BH24" s="416"/>
      <c r="BI24" s="416"/>
      <c r="BJ24" s="416"/>
      <c r="BK24" s="416"/>
      <c r="BL24" s="416"/>
      <c r="BM24" s="417"/>
      <c r="BN24" s="448">
        <v>24019645</v>
      </c>
      <c r="BO24" s="449"/>
      <c r="BP24" s="449"/>
      <c r="BQ24" s="449"/>
      <c r="BR24" s="449"/>
      <c r="BS24" s="449"/>
      <c r="BT24" s="449"/>
      <c r="BU24" s="450"/>
      <c r="BV24" s="448">
        <v>25275427</v>
      </c>
      <c r="BW24" s="449"/>
      <c r="BX24" s="449"/>
      <c r="BY24" s="449"/>
      <c r="BZ24" s="449"/>
      <c r="CA24" s="449"/>
      <c r="CB24" s="449"/>
      <c r="CC24" s="450"/>
      <c r="CD24" s="183"/>
      <c r="CE24" s="446"/>
      <c r="CF24" s="446"/>
      <c r="CG24" s="446"/>
      <c r="CH24" s="446"/>
      <c r="CI24" s="446"/>
      <c r="CJ24" s="446"/>
      <c r="CK24" s="446"/>
      <c r="CL24" s="446"/>
      <c r="CM24" s="446"/>
      <c r="CN24" s="446"/>
      <c r="CO24" s="446"/>
      <c r="CP24" s="446"/>
      <c r="CQ24" s="446"/>
      <c r="CR24" s="446"/>
      <c r="CS24" s="447"/>
      <c r="CT24" s="418"/>
      <c r="CU24" s="419"/>
      <c r="CV24" s="419"/>
      <c r="CW24" s="419"/>
      <c r="CX24" s="419"/>
      <c r="CY24" s="419"/>
      <c r="CZ24" s="419"/>
      <c r="DA24" s="420"/>
      <c r="DB24" s="418"/>
      <c r="DC24" s="419"/>
      <c r="DD24" s="419"/>
      <c r="DE24" s="419"/>
      <c r="DF24" s="419"/>
      <c r="DG24" s="419"/>
      <c r="DH24" s="419"/>
      <c r="DI24" s="420"/>
      <c r="DJ24" s="168"/>
      <c r="DK24" s="168"/>
      <c r="DL24" s="168"/>
      <c r="DM24" s="168"/>
      <c r="DN24" s="168"/>
      <c r="DO24" s="168"/>
    </row>
    <row r="25" spans="1:119" s="168" customFormat="1" ht="18.75" customHeight="1" x14ac:dyDescent="0.15">
      <c r="A25" s="169"/>
      <c r="B25" s="480"/>
      <c r="C25" s="481"/>
      <c r="D25" s="482"/>
      <c r="E25" s="421" t="s">
        <v>165</v>
      </c>
      <c r="F25" s="422"/>
      <c r="G25" s="422"/>
      <c r="H25" s="422"/>
      <c r="I25" s="422"/>
      <c r="J25" s="422"/>
      <c r="K25" s="423"/>
      <c r="L25" s="424">
        <v>1</v>
      </c>
      <c r="M25" s="425"/>
      <c r="N25" s="425"/>
      <c r="O25" s="425"/>
      <c r="P25" s="426"/>
      <c r="Q25" s="424">
        <v>6600</v>
      </c>
      <c r="R25" s="425"/>
      <c r="S25" s="425"/>
      <c r="T25" s="425"/>
      <c r="U25" s="425"/>
      <c r="V25" s="426"/>
      <c r="W25" s="490"/>
      <c r="X25" s="481"/>
      <c r="Y25" s="482"/>
      <c r="Z25" s="421" t="s">
        <v>166</v>
      </c>
      <c r="AA25" s="422"/>
      <c r="AB25" s="422"/>
      <c r="AC25" s="422"/>
      <c r="AD25" s="422"/>
      <c r="AE25" s="422"/>
      <c r="AF25" s="422"/>
      <c r="AG25" s="423"/>
      <c r="AH25" s="424">
        <v>82</v>
      </c>
      <c r="AI25" s="425"/>
      <c r="AJ25" s="425"/>
      <c r="AK25" s="425"/>
      <c r="AL25" s="426"/>
      <c r="AM25" s="424">
        <v>231240</v>
      </c>
      <c r="AN25" s="425"/>
      <c r="AO25" s="425"/>
      <c r="AP25" s="425"/>
      <c r="AQ25" s="425"/>
      <c r="AR25" s="426"/>
      <c r="AS25" s="424">
        <v>2820</v>
      </c>
      <c r="AT25" s="425"/>
      <c r="AU25" s="425"/>
      <c r="AV25" s="425"/>
      <c r="AW25" s="425"/>
      <c r="AX25" s="427"/>
      <c r="AY25" s="440" t="s">
        <v>167</v>
      </c>
      <c r="AZ25" s="441"/>
      <c r="BA25" s="441"/>
      <c r="BB25" s="441"/>
      <c r="BC25" s="441"/>
      <c r="BD25" s="441"/>
      <c r="BE25" s="441"/>
      <c r="BF25" s="441"/>
      <c r="BG25" s="441"/>
      <c r="BH25" s="441"/>
      <c r="BI25" s="441"/>
      <c r="BJ25" s="441"/>
      <c r="BK25" s="441"/>
      <c r="BL25" s="441"/>
      <c r="BM25" s="442"/>
      <c r="BN25" s="443">
        <v>2172522</v>
      </c>
      <c r="BO25" s="444"/>
      <c r="BP25" s="444"/>
      <c r="BQ25" s="444"/>
      <c r="BR25" s="444"/>
      <c r="BS25" s="444"/>
      <c r="BT25" s="444"/>
      <c r="BU25" s="445"/>
      <c r="BV25" s="443">
        <v>2892576</v>
      </c>
      <c r="BW25" s="444"/>
      <c r="BX25" s="444"/>
      <c r="BY25" s="444"/>
      <c r="BZ25" s="444"/>
      <c r="CA25" s="444"/>
      <c r="CB25" s="444"/>
      <c r="CC25" s="445"/>
      <c r="CD25" s="183"/>
      <c r="CE25" s="446"/>
      <c r="CF25" s="446"/>
      <c r="CG25" s="446"/>
      <c r="CH25" s="446"/>
      <c r="CI25" s="446"/>
      <c r="CJ25" s="446"/>
      <c r="CK25" s="446"/>
      <c r="CL25" s="446"/>
      <c r="CM25" s="446"/>
      <c r="CN25" s="446"/>
      <c r="CO25" s="446"/>
      <c r="CP25" s="446"/>
      <c r="CQ25" s="446"/>
      <c r="CR25" s="446"/>
      <c r="CS25" s="447"/>
      <c r="CT25" s="418"/>
      <c r="CU25" s="419"/>
      <c r="CV25" s="419"/>
      <c r="CW25" s="419"/>
      <c r="CX25" s="419"/>
      <c r="CY25" s="419"/>
      <c r="CZ25" s="419"/>
      <c r="DA25" s="420"/>
      <c r="DB25" s="418"/>
      <c r="DC25" s="419"/>
      <c r="DD25" s="419"/>
      <c r="DE25" s="419"/>
      <c r="DF25" s="419"/>
      <c r="DG25" s="419"/>
      <c r="DH25" s="419"/>
      <c r="DI25" s="420"/>
    </row>
    <row r="26" spans="1:119" s="168" customFormat="1" ht="18.75" customHeight="1" x14ac:dyDescent="0.15">
      <c r="A26" s="169"/>
      <c r="B26" s="480"/>
      <c r="C26" s="481"/>
      <c r="D26" s="482"/>
      <c r="E26" s="421" t="s">
        <v>168</v>
      </c>
      <c r="F26" s="422"/>
      <c r="G26" s="422"/>
      <c r="H26" s="422"/>
      <c r="I26" s="422"/>
      <c r="J26" s="422"/>
      <c r="K26" s="423"/>
      <c r="L26" s="424">
        <v>1</v>
      </c>
      <c r="M26" s="425"/>
      <c r="N26" s="425"/>
      <c r="O26" s="425"/>
      <c r="P26" s="426"/>
      <c r="Q26" s="424">
        <v>5500</v>
      </c>
      <c r="R26" s="425"/>
      <c r="S26" s="425"/>
      <c r="T26" s="425"/>
      <c r="U26" s="425"/>
      <c r="V26" s="426"/>
      <c r="W26" s="490"/>
      <c r="X26" s="481"/>
      <c r="Y26" s="482"/>
      <c r="Z26" s="421" t="s">
        <v>169</v>
      </c>
      <c r="AA26" s="503"/>
      <c r="AB26" s="503"/>
      <c r="AC26" s="503"/>
      <c r="AD26" s="503"/>
      <c r="AE26" s="503"/>
      <c r="AF26" s="503"/>
      <c r="AG26" s="504"/>
      <c r="AH26" s="424">
        <v>7</v>
      </c>
      <c r="AI26" s="425"/>
      <c r="AJ26" s="425"/>
      <c r="AK26" s="425"/>
      <c r="AL26" s="426"/>
      <c r="AM26" s="424">
        <v>22162</v>
      </c>
      <c r="AN26" s="425"/>
      <c r="AO26" s="425"/>
      <c r="AP26" s="425"/>
      <c r="AQ26" s="425"/>
      <c r="AR26" s="426"/>
      <c r="AS26" s="424">
        <v>3166</v>
      </c>
      <c r="AT26" s="425"/>
      <c r="AU26" s="425"/>
      <c r="AV26" s="425"/>
      <c r="AW26" s="425"/>
      <c r="AX26" s="427"/>
      <c r="AY26" s="457" t="s">
        <v>170</v>
      </c>
      <c r="AZ26" s="458"/>
      <c r="BA26" s="458"/>
      <c r="BB26" s="458"/>
      <c r="BC26" s="458"/>
      <c r="BD26" s="458"/>
      <c r="BE26" s="458"/>
      <c r="BF26" s="458"/>
      <c r="BG26" s="458"/>
      <c r="BH26" s="458"/>
      <c r="BI26" s="458"/>
      <c r="BJ26" s="458"/>
      <c r="BK26" s="458"/>
      <c r="BL26" s="458"/>
      <c r="BM26" s="459"/>
      <c r="BN26" s="448" t="s">
        <v>122</v>
      </c>
      <c r="BO26" s="449"/>
      <c r="BP26" s="449"/>
      <c r="BQ26" s="449"/>
      <c r="BR26" s="449"/>
      <c r="BS26" s="449"/>
      <c r="BT26" s="449"/>
      <c r="BU26" s="450"/>
      <c r="BV26" s="448" t="s">
        <v>171</v>
      </c>
      <c r="BW26" s="449"/>
      <c r="BX26" s="449"/>
      <c r="BY26" s="449"/>
      <c r="BZ26" s="449"/>
      <c r="CA26" s="449"/>
      <c r="CB26" s="449"/>
      <c r="CC26" s="450"/>
      <c r="CD26" s="183"/>
      <c r="CE26" s="446"/>
      <c r="CF26" s="446"/>
      <c r="CG26" s="446"/>
      <c r="CH26" s="446"/>
      <c r="CI26" s="446"/>
      <c r="CJ26" s="446"/>
      <c r="CK26" s="446"/>
      <c r="CL26" s="446"/>
      <c r="CM26" s="446"/>
      <c r="CN26" s="446"/>
      <c r="CO26" s="446"/>
      <c r="CP26" s="446"/>
      <c r="CQ26" s="446"/>
      <c r="CR26" s="446"/>
      <c r="CS26" s="447"/>
      <c r="CT26" s="418"/>
      <c r="CU26" s="419"/>
      <c r="CV26" s="419"/>
      <c r="CW26" s="419"/>
      <c r="CX26" s="419"/>
      <c r="CY26" s="419"/>
      <c r="CZ26" s="419"/>
      <c r="DA26" s="420"/>
      <c r="DB26" s="418"/>
      <c r="DC26" s="419"/>
      <c r="DD26" s="419"/>
      <c r="DE26" s="419"/>
      <c r="DF26" s="419"/>
      <c r="DG26" s="419"/>
      <c r="DH26" s="419"/>
      <c r="DI26" s="420"/>
    </row>
    <row r="27" spans="1:119" ht="18.75" customHeight="1" thickBot="1" x14ac:dyDescent="0.2">
      <c r="A27" s="169"/>
      <c r="B27" s="480"/>
      <c r="C27" s="481"/>
      <c r="D27" s="482"/>
      <c r="E27" s="421" t="s">
        <v>172</v>
      </c>
      <c r="F27" s="422"/>
      <c r="G27" s="422"/>
      <c r="H27" s="422"/>
      <c r="I27" s="422"/>
      <c r="J27" s="422"/>
      <c r="K27" s="423"/>
      <c r="L27" s="424">
        <v>1</v>
      </c>
      <c r="M27" s="425"/>
      <c r="N27" s="425"/>
      <c r="O27" s="425"/>
      <c r="P27" s="426"/>
      <c r="Q27" s="424">
        <v>3900</v>
      </c>
      <c r="R27" s="425"/>
      <c r="S27" s="425"/>
      <c r="T27" s="425"/>
      <c r="U27" s="425"/>
      <c r="V27" s="426"/>
      <c r="W27" s="490"/>
      <c r="X27" s="481"/>
      <c r="Y27" s="482"/>
      <c r="Z27" s="421" t="s">
        <v>173</v>
      </c>
      <c r="AA27" s="422"/>
      <c r="AB27" s="422"/>
      <c r="AC27" s="422"/>
      <c r="AD27" s="422"/>
      <c r="AE27" s="422"/>
      <c r="AF27" s="422"/>
      <c r="AG27" s="423"/>
      <c r="AH27" s="424">
        <v>10</v>
      </c>
      <c r="AI27" s="425"/>
      <c r="AJ27" s="425"/>
      <c r="AK27" s="425"/>
      <c r="AL27" s="426"/>
      <c r="AM27" s="424">
        <v>37834</v>
      </c>
      <c r="AN27" s="425"/>
      <c r="AO27" s="425"/>
      <c r="AP27" s="425"/>
      <c r="AQ27" s="425"/>
      <c r="AR27" s="426"/>
      <c r="AS27" s="424">
        <v>3783</v>
      </c>
      <c r="AT27" s="425"/>
      <c r="AU27" s="425"/>
      <c r="AV27" s="425"/>
      <c r="AW27" s="425"/>
      <c r="AX27" s="427"/>
      <c r="AY27" s="454" t="s">
        <v>174</v>
      </c>
      <c r="AZ27" s="455"/>
      <c r="BA27" s="455"/>
      <c r="BB27" s="455"/>
      <c r="BC27" s="455"/>
      <c r="BD27" s="455"/>
      <c r="BE27" s="455"/>
      <c r="BF27" s="455"/>
      <c r="BG27" s="455"/>
      <c r="BH27" s="455"/>
      <c r="BI27" s="455"/>
      <c r="BJ27" s="455"/>
      <c r="BK27" s="455"/>
      <c r="BL27" s="455"/>
      <c r="BM27" s="456"/>
      <c r="BN27" s="451">
        <v>1289202</v>
      </c>
      <c r="BO27" s="452"/>
      <c r="BP27" s="452"/>
      <c r="BQ27" s="452"/>
      <c r="BR27" s="452"/>
      <c r="BS27" s="452"/>
      <c r="BT27" s="452"/>
      <c r="BU27" s="453"/>
      <c r="BV27" s="451">
        <v>1284018</v>
      </c>
      <c r="BW27" s="452"/>
      <c r="BX27" s="452"/>
      <c r="BY27" s="452"/>
      <c r="BZ27" s="452"/>
      <c r="CA27" s="452"/>
      <c r="CB27" s="452"/>
      <c r="CC27" s="453"/>
      <c r="CD27" s="185"/>
      <c r="CE27" s="446"/>
      <c r="CF27" s="446"/>
      <c r="CG27" s="446"/>
      <c r="CH27" s="446"/>
      <c r="CI27" s="446"/>
      <c r="CJ27" s="446"/>
      <c r="CK27" s="446"/>
      <c r="CL27" s="446"/>
      <c r="CM27" s="446"/>
      <c r="CN27" s="446"/>
      <c r="CO27" s="446"/>
      <c r="CP27" s="446"/>
      <c r="CQ27" s="446"/>
      <c r="CR27" s="446"/>
      <c r="CS27" s="447"/>
      <c r="CT27" s="418"/>
      <c r="CU27" s="419"/>
      <c r="CV27" s="419"/>
      <c r="CW27" s="419"/>
      <c r="CX27" s="419"/>
      <c r="CY27" s="419"/>
      <c r="CZ27" s="419"/>
      <c r="DA27" s="420"/>
      <c r="DB27" s="418"/>
      <c r="DC27" s="419"/>
      <c r="DD27" s="419"/>
      <c r="DE27" s="419"/>
      <c r="DF27" s="419"/>
      <c r="DG27" s="419"/>
      <c r="DH27" s="419"/>
      <c r="DI27" s="420"/>
      <c r="DJ27" s="168"/>
      <c r="DK27" s="168"/>
      <c r="DL27" s="168"/>
      <c r="DM27" s="168"/>
      <c r="DN27" s="168"/>
      <c r="DO27" s="168"/>
    </row>
    <row r="28" spans="1:119" ht="18.75" customHeight="1" x14ac:dyDescent="0.15">
      <c r="A28" s="169"/>
      <c r="B28" s="480"/>
      <c r="C28" s="481"/>
      <c r="D28" s="482"/>
      <c r="E28" s="421" t="s">
        <v>175</v>
      </c>
      <c r="F28" s="422"/>
      <c r="G28" s="422"/>
      <c r="H28" s="422"/>
      <c r="I28" s="422"/>
      <c r="J28" s="422"/>
      <c r="K28" s="423"/>
      <c r="L28" s="424">
        <v>1</v>
      </c>
      <c r="M28" s="425"/>
      <c r="N28" s="425"/>
      <c r="O28" s="425"/>
      <c r="P28" s="426"/>
      <c r="Q28" s="424">
        <v>3300</v>
      </c>
      <c r="R28" s="425"/>
      <c r="S28" s="425"/>
      <c r="T28" s="425"/>
      <c r="U28" s="425"/>
      <c r="V28" s="426"/>
      <c r="W28" s="490"/>
      <c r="X28" s="481"/>
      <c r="Y28" s="482"/>
      <c r="Z28" s="421" t="s">
        <v>176</v>
      </c>
      <c r="AA28" s="422"/>
      <c r="AB28" s="422"/>
      <c r="AC28" s="422"/>
      <c r="AD28" s="422"/>
      <c r="AE28" s="422"/>
      <c r="AF28" s="422"/>
      <c r="AG28" s="423"/>
      <c r="AH28" s="424" t="s">
        <v>177</v>
      </c>
      <c r="AI28" s="425"/>
      <c r="AJ28" s="425"/>
      <c r="AK28" s="425"/>
      <c r="AL28" s="426"/>
      <c r="AM28" s="424" t="s">
        <v>130</v>
      </c>
      <c r="AN28" s="425"/>
      <c r="AO28" s="425"/>
      <c r="AP28" s="425"/>
      <c r="AQ28" s="425"/>
      <c r="AR28" s="426"/>
      <c r="AS28" s="424" t="s">
        <v>130</v>
      </c>
      <c r="AT28" s="425"/>
      <c r="AU28" s="425"/>
      <c r="AV28" s="425"/>
      <c r="AW28" s="425"/>
      <c r="AX28" s="427"/>
      <c r="AY28" s="431" t="s">
        <v>178</v>
      </c>
      <c r="AZ28" s="432"/>
      <c r="BA28" s="432"/>
      <c r="BB28" s="433"/>
      <c r="BC28" s="440" t="s">
        <v>41</v>
      </c>
      <c r="BD28" s="441"/>
      <c r="BE28" s="441"/>
      <c r="BF28" s="441"/>
      <c r="BG28" s="441"/>
      <c r="BH28" s="441"/>
      <c r="BI28" s="441"/>
      <c r="BJ28" s="441"/>
      <c r="BK28" s="441"/>
      <c r="BL28" s="441"/>
      <c r="BM28" s="442"/>
      <c r="BN28" s="443">
        <v>1783844</v>
      </c>
      <c r="BO28" s="444"/>
      <c r="BP28" s="444"/>
      <c r="BQ28" s="444"/>
      <c r="BR28" s="444"/>
      <c r="BS28" s="444"/>
      <c r="BT28" s="444"/>
      <c r="BU28" s="445"/>
      <c r="BV28" s="443">
        <v>1740180</v>
      </c>
      <c r="BW28" s="444"/>
      <c r="BX28" s="444"/>
      <c r="BY28" s="444"/>
      <c r="BZ28" s="444"/>
      <c r="CA28" s="444"/>
      <c r="CB28" s="444"/>
      <c r="CC28" s="445"/>
      <c r="CD28" s="183"/>
      <c r="CE28" s="446"/>
      <c r="CF28" s="446"/>
      <c r="CG28" s="446"/>
      <c r="CH28" s="446"/>
      <c r="CI28" s="446"/>
      <c r="CJ28" s="446"/>
      <c r="CK28" s="446"/>
      <c r="CL28" s="446"/>
      <c r="CM28" s="446"/>
      <c r="CN28" s="446"/>
      <c r="CO28" s="446"/>
      <c r="CP28" s="446"/>
      <c r="CQ28" s="446"/>
      <c r="CR28" s="446"/>
      <c r="CS28" s="447"/>
      <c r="CT28" s="418"/>
      <c r="CU28" s="419"/>
      <c r="CV28" s="419"/>
      <c r="CW28" s="419"/>
      <c r="CX28" s="419"/>
      <c r="CY28" s="419"/>
      <c r="CZ28" s="419"/>
      <c r="DA28" s="420"/>
      <c r="DB28" s="418"/>
      <c r="DC28" s="419"/>
      <c r="DD28" s="419"/>
      <c r="DE28" s="419"/>
      <c r="DF28" s="419"/>
      <c r="DG28" s="419"/>
      <c r="DH28" s="419"/>
      <c r="DI28" s="420"/>
      <c r="DJ28" s="168"/>
      <c r="DK28" s="168"/>
      <c r="DL28" s="168"/>
      <c r="DM28" s="168"/>
      <c r="DN28" s="168"/>
      <c r="DO28" s="168"/>
    </row>
    <row r="29" spans="1:119" ht="18.75" customHeight="1" x14ac:dyDescent="0.15">
      <c r="A29" s="169"/>
      <c r="B29" s="480"/>
      <c r="C29" s="481"/>
      <c r="D29" s="482"/>
      <c r="E29" s="421" t="s">
        <v>179</v>
      </c>
      <c r="F29" s="422"/>
      <c r="G29" s="422"/>
      <c r="H29" s="422"/>
      <c r="I29" s="422"/>
      <c r="J29" s="422"/>
      <c r="K29" s="423"/>
      <c r="L29" s="424">
        <v>18</v>
      </c>
      <c r="M29" s="425"/>
      <c r="N29" s="425"/>
      <c r="O29" s="425"/>
      <c r="P29" s="426"/>
      <c r="Q29" s="424">
        <v>3100</v>
      </c>
      <c r="R29" s="425"/>
      <c r="S29" s="425"/>
      <c r="T29" s="425"/>
      <c r="U29" s="425"/>
      <c r="V29" s="426"/>
      <c r="W29" s="491"/>
      <c r="X29" s="492"/>
      <c r="Y29" s="493"/>
      <c r="Z29" s="421" t="s">
        <v>180</v>
      </c>
      <c r="AA29" s="422"/>
      <c r="AB29" s="422"/>
      <c r="AC29" s="422"/>
      <c r="AD29" s="422"/>
      <c r="AE29" s="422"/>
      <c r="AF29" s="422"/>
      <c r="AG29" s="423"/>
      <c r="AH29" s="424">
        <v>435</v>
      </c>
      <c r="AI29" s="425"/>
      <c r="AJ29" s="425"/>
      <c r="AK29" s="425"/>
      <c r="AL29" s="426"/>
      <c r="AM29" s="424">
        <v>1410159</v>
      </c>
      <c r="AN29" s="425"/>
      <c r="AO29" s="425"/>
      <c r="AP29" s="425"/>
      <c r="AQ29" s="425"/>
      <c r="AR29" s="426"/>
      <c r="AS29" s="424">
        <v>3242</v>
      </c>
      <c r="AT29" s="425"/>
      <c r="AU29" s="425"/>
      <c r="AV29" s="425"/>
      <c r="AW29" s="425"/>
      <c r="AX29" s="427"/>
      <c r="AY29" s="434"/>
      <c r="AZ29" s="435"/>
      <c r="BA29" s="435"/>
      <c r="BB29" s="436"/>
      <c r="BC29" s="428" t="s">
        <v>181</v>
      </c>
      <c r="BD29" s="429"/>
      <c r="BE29" s="429"/>
      <c r="BF29" s="429"/>
      <c r="BG29" s="429"/>
      <c r="BH29" s="429"/>
      <c r="BI29" s="429"/>
      <c r="BJ29" s="429"/>
      <c r="BK29" s="429"/>
      <c r="BL29" s="429"/>
      <c r="BM29" s="430"/>
      <c r="BN29" s="448">
        <v>2329975</v>
      </c>
      <c r="BO29" s="449"/>
      <c r="BP29" s="449"/>
      <c r="BQ29" s="449"/>
      <c r="BR29" s="449"/>
      <c r="BS29" s="449"/>
      <c r="BT29" s="449"/>
      <c r="BU29" s="450"/>
      <c r="BV29" s="448">
        <v>2872469</v>
      </c>
      <c r="BW29" s="449"/>
      <c r="BX29" s="449"/>
      <c r="BY29" s="449"/>
      <c r="BZ29" s="449"/>
      <c r="CA29" s="449"/>
      <c r="CB29" s="449"/>
      <c r="CC29" s="450"/>
      <c r="CD29" s="185"/>
      <c r="CE29" s="446"/>
      <c r="CF29" s="446"/>
      <c r="CG29" s="446"/>
      <c r="CH29" s="446"/>
      <c r="CI29" s="446"/>
      <c r="CJ29" s="446"/>
      <c r="CK29" s="446"/>
      <c r="CL29" s="446"/>
      <c r="CM29" s="446"/>
      <c r="CN29" s="446"/>
      <c r="CO29" s="446"/>
      <c r="CP29" s="446"/>
      <c r="CQ29" s="446"/>
      <c r="CR29" s="446"/>
      <c r="CS29" s="447"/>
      <c r="CT29" s="418"/>
      <c r="CU29" s="419"/>
      <c r="CV29" s="419"/>
      <c r="CW29" s="419"/>
      <c r="CX29" s="419"/>
      <c r="CY29" s="419"/>
      <c r="CZ29" s="419"/>
      <c r="DA29" s="420"/>
      <c r="DB29" s="418"/>
      <c r="DC29" s="419"/>
      <c r="DD29" s="419"/>
      <c r="DE29" s="419"/>
      <c r="DF29" s="419"/>
      <c r="DG29" s="419"/>
      <c r="DH29" s="419"/>
      <c r="DI29" s="420"/>
      <c r="DJ29" s="168"/>
      <c r="DK29" s="168"/>
      <c r="DL29" s="168"/>
      <c r="DM29" s="168"/>
      <c r="DN29" s="168"/>
      <c r="DO29" s="168"/>
    </row>
    <row r="30" spans="1:119" ht="18.75" customHeight="1" thickBot="1" x14ac:dyDescent="0.2">
      <c r="A30" s="169"/>
      <c r="B30" s="483"/>
      <c r="C30" s="484"/>
      <c r="D30" s="485"/>
      <c r="E30" s="494"/>
      <c r="F30" s="495"/>
      <c r="G30" s="495"/>
      <c r="H30" s="495"/>
      <c r="I30" s="495"/>
      <c r="J30" s="495"/>
      <c r="K30" s="496"/>
      <c r="L30" s="497"/>
      <c r="M30" s="498"/>
      <c r="N30" s="498"/>
      <c r="O30" s="498"/>
      <c r="P30" s="499"/>
      <c r="Q30" s="497"/>
      <c r="R30" s="498"/>
      <c r="S30" s="498"/>
      <c r="T30" s="498"/>
      <c r="U30" s="498"/>
      <c r="V30" s="499"/>
      <c r="W30" s="500" t="s">
        <v>182</v>
      </c>
      <c r="X30" s="501"/>
      <c r="Y30" s="501"/>
      <c r="Z30" s="501"/>
      <c r="AA30" s="501"/>
      <c r="AB30" s="501"/>
      <c r="AC30" s="501"/>
      <c r="AD30" s="501"/>
      <c r="AE30" s="501"/>
      <c r="AF30" s="501"/>
      <c r="AG30" s="502"/>
      <c r="AH30" s="412">
        <v>97.7</v>
      </c>
      <c r="AI30" s="413"/>
      <c r="AJ30" s="413"/>
      <c r="AK30" s="413"/>
      <c r="AL30" s="413"/>
      <c r="AM30" s="413"/>
      <c r="AN30" s="413"/>
      <c r="AO30" s="413"/>
      <c r="AP30" s="413"/>
      <c r="AQ30" s="413"/>
      <c r="AR30" s="413"/>
      <c r="AS30" s="413"/>
      <c r="AT30" s="413"/>
      <c r="AU30" s="413"/>
      <c r="AV30" s="413"/>
      <c r="AW30" s="413"/>
      <c r="AX30" s="414"/>
      <c r="AY30" s="437"/>
      <c r="AZ30" s="438"/>
      <c r="BA30" s="438"/>
      <c r="BB30" s="439"/>
      <c r="BC30" s="415" t="s">
        <v>43</v>
      </c>
      <c r="BD30" s="416"/>
      <c r="BE30" s="416"/>
      <c r="BF30" s="416"/>
      <c r="BG30" s="416"/>
      <c r="BH30" s="416"/>
      <c r="BI30" s="416"/>
      <c r="BJ30" s="416"/>
      <c r="BK30" s="416"/>
      <c r="BL30" s="416"/>
      <c r="BM30" s="417"/>
      <c r="BN30" s="451">
        <v>3431247</v>
      </c>
      <c r="BO30" s="452"/>
      <c r="BP30" s="452"/>
      <c r="BQ30" s="452"/>
      <c r="BR30" s="452"/>
      <c r="BS30" s="452"/>
      <c r="BT30" s="452"/>
      <c r="BU30" s="453"/>
      <c r="BV30" s="451">
        <v>3118515</v>
      </c>
      <c r="BW30" s="452"/>
      <c r="BX30" s="452"/>
      <c r="BY30" s="452"/>
      <c r="BZ30" s="452"/>
      <c r="CA30" s="452"/>
      <c r="CB30" s="452"/>
      <c r="CC30" s="453"/>
      <c r="CD30" s="186"/>
      <c r="CE30" s="187"/>
      <c r="CF30" s="187"/>
      <c r="CG30" s="187"/>
      <c r="CH30" s="187"/>
      <c r="CI30" s="187"/>
      <c r="CJ30" s="187"/>
      <c r="CK30" s="187"/>
      <c r="CL30" s="187"/>
      <c r="CM30" s="187"/>
      <c r="CN30" s="187"/>
      <c r="CO30" s="187"/>
      <c r="CP30" s="187"/>
      <c r="CQ30" s="187"/>
      <c r="CR30" s="187"/>
      <c r="CS30" s="188"/>
      <c r="CT30" s="189"/>
      <c r="CU30" s="190"/>
      <c r="CV30" s="190"/>
      <c r="CW30" s="190"/>
      <c r="CX30" s="190"/>
      <c r="CY30" s="190"/>
      <c r="CZ30" s="190"/>
      <c r="DA30" s="191"/>
      <c r="DB30" s="189"/>
      <c r="DC30" s="190"/>
      <c r="DD30" s="190"/>
      <c r="DE30" s="190"/>
      <c r="DF30" s="190"/>
      <c r="DG30" s="190"/>
      <c r="DH30" s="190"/>
      <c r="DI30" s="191"/>
      <c r="DJ30" s="168"/>
      <c r="DK30" s="168"/>
      <c r="DL30" s="168"/>
      <c r="DM30" s="168"/>
      <c r="DN30" s="168"/>
      <c r="DO30" s="168"/>
    </row>
    <row r="31" spans="1:119" ht="13.5" customHeight="1" x14ac:dyDescent="0.15">
      <c r="A31" s="169"/>
      <c r="B31" s="192"/>
      <c r="C31" s="193"/>
      <c r="D31" s="193"/>
      <c r="E31" s="193"/>
      <c r="F31" s="193"/>
      <c r="G31" s="193"/>
      <c r="H31" s="193"/>
      <c r="I31" s="193"/>
      <c r="J31" s="193"/>
      <c r="K31" s="193"/>
      <c r="L31" s="193"/>
      <c r="M31" s="193"/>
      <c r="N31" s="193"/>
      <c r="O31" s="193"/>
      <c r="P31" s="193"/>
      <c r="Q31" s="193"/>
      <c r="R31" s="193"/>
      <c r="S31" s="193"/>
      <c r="T31" s="193"/>
      <c r="U31" s="193"/>
      <c r="V31" s="193"/>
      <c r="W31" s="193"/>
      <c r="X31" s="193"/>
      <c r="Y31" s="193"/>
      <c r="Z31" s="193"/>
      <c r="AA31" s="193"/>
      <c r="AB31" s="193"/>
      <c r="AC31" s="193"/>
      <c r="AD31" s="193"/>
      <c r="AE31" s="193"/>
      <c r="AF31" s="193"/>
      <c r="AG31" s="193"/>
      <c r="AH31" s="193"/>
      <c r="AI31" s="193"/>
      <c r="AJ31" s="193"/>
      <c r="AK31" s="193"/>
      <c r="AL31" s="193"/>
      <c r="AM31" s="193"/>
      <c r="AN31" s="193"/>
      <c r="AO31" s="193"/>
      <c r="AP31" s="193"/>
      <c r="AQ31" s="193"/>
      <c r="AR31" s="193"/>
      <c r="AS31" s="193"/>
      <c r="AT31" s="193"/>
      <c r="AU31" s="193"/>
      <c r="AV31" s="193"/>
      <c r="AW31" s="193"/>
      <c r="AX31" s="193"/>
      <c r="AY31" s="193"/>
      <c r="AZ31" s="193"/>
      <c r="BA31" s="193"/>
      <c r="BB31" s="193"/>
      <c r="BC31" s="193"/>
      <c r="BD31" s="193"/>
      <c r="BE31" s="193"/>
      <c r="BF31" s="193"/>
      <c r="BG31" s="193"/>
      <c r="BH31" s="193"/>
      <c r="BI31" s="193"/>
      <c r="BJ31" s="193"/>
      <c r="BK31" s="193"/>
      <c r="BL31" s="193"/>
      <c r="BM31" s="193"/>
      <c r="BN31" s="193"/>
      <c r="BO31" s="193"/>
      <c r="BP31" s="193"/>
      <c r="BQ31" s="193"/>
      <c r="BR31" s="193"/>
      <c r="BS31" s="193"/>
      <c r="BT31" s="193"/>
      <c r="BU31" s="193"/>
      <c r="BV31" s="193"/>
      <c r="BW31" s="193"/>
      <c r="BX31" s="193"/>
      <c r="BY31" s="193"/>
      <c r="BZ31" s="193"/>
      <c r="CA31" s="193"/>
      <c r="CB31" s="193"/>
      <c r="CC31" s="193"/>
      <c r="CD31" s="193"/>
      <c r="CE31" s="193"/>
      <c r="CF31" s="193"/>
      <c r="CG31" s="193"/>
      <c r="CH31" s="193"/>
      <c r="CI31" s="193"/>
      <c r="CJ31" s="193"/>
      <c r="CK31" s="193"/>
      <c r="CL31" s="193"/>
      <c r="CM31" s="193"/>
      <c r="CN31" s="193"/>
      <c r="CO31" s="193"/>
      <c r="CP31" s="193"/>
      <c r="CQ31" s="193"/>
      <c r="CR31" s="193"/>
      <c r="CS31" s="193"/>
      <c r="CT31" s="193"/>
      <c r="CU31" s="193"/>
      <c r="CV31" s="193"/>
      <c r="CW31" s="193"/>
      <c r="CX31" s="193"/>
      <c r="CY31" s="193"/>
      <c r="CZ31" s="193"/>
      <c r="DA31" s="193"/>
      <c r="DB31" s="193"/>
      <c r="DC31" s="193"/>
      <c r="DD31" s="193"/>
      <c r="DE31" s="193"/>
      <c r="DF31" s="193"/>
      <c r="DG31" s="193"/>
      <c r="DH31" s="193"/>
      <c r="DI31" s="194"/>
      <c r="DJ31" s="168"/>
      <c r="DK31" s="168"/>
      <c r="DL31" s="168"/>
      <c r="DM31" s="168"/>
      <c r="DN31" s="168"/>
      <c r="DO31" s="168"/>
    </row>
    <row r="32" spans="1:119" ht="13.5" customHeight="1" x14ac:dyDescent="0.15">
      <c r="A32" s="169"/>
      <c r="B32" s="195"/>
      <c r="C32" s="196" t="s">
        <v>183</v>
      </c>
      <c r="D32" s="196"/>
      <c r="E32" s="196"/>
      <c r="F32" s="193"/>
      <c r="G32" s="193"/>
      <c r="H32" s="193"/>
      <c r="I32" s="193"/>
      <c r="J32" s="193"/>
      <c r="K32" s="193"/>
      <c r="L32" s="193"/>
      <c r="M32" s="193"/>
      <c r="N32" s="193"/>
      <c r="O32" s="193"/>
      <c r="P32" s="193"/>
      <c r="Q32" s="193"/>
      <c r="R32" s="193"/>
      <c r="S32" s="193"/>
      <c r="T32" s="193"/>
      <c r="U32" s="193" t="s">
        <v>184</v>
      </c>
      <c r="V32" s="193"/>
      <c r="W32" s="193"/>
      <c r="X32" s="193"/>
      <c r="Y32" s="193"/>
      <c r="Z32" s="193"/>
      <c r="AA32" s="193"/>
      <c r="AB32" s="193"/>
      <c r="AC32" s="193"/>
      <c r="AD32" s="193"/>
      <c r="AE32" s="193"/>
      <c r="AF32" s="193"/>
      <c r="AG32" s="193"/>
      <c r="AH32" s="193"/>
      <c r="AI32" s="193"/>
      <c r="AJ32" s="193"/>
      <c r="AK32" s="193"/>
      <c r="AL32" s="193"/>
      <c r="AM32" s="197" t="s">
        <v>185</v>
      </c>
      <c r="AN32" s="193"/>
      <c r="AO32" s="193"/>
      <c r="AP32" s="193"/>
      <c r="AQ32" s="193"/>
      <c r="AR32" s="193"/>
      <c r="AS32" s="197"/>
      <c r="AT32" s="197"/>
      <c r="AU32" s="197"/>
      <c r="AV32" s="197"/>
      <c r="AW32" s="197"/>
      <c r="AX32" s="197"/>
      <c r="AY32" s="197"/>
      <c r="AZ32" s="197"/>
      <c r="BA32" s="197"/>
      <c r="BB32" s="193"/>
      <c r="BC32" s="197"/>
      <c r="BD32" s="193"/>
      <c r="BE32" s="197" t="s">
        <v>186</v>
      </c>
      <c r="BF32" s="193"/>
      <c r="BG32" s="193"/>
      <c r="BH32" s="193"/>
      <c r="BI32" s="193"/>
      <c r="BJ32" s="197"/>
      <c r="BK32" s="197"/>
      <c r="BL32" s="197"/>
      <c r="BM32" s="197"/>
      <c r="BN32" s="197"/>
      <c r="BO32" s="197"/>
      <c r="BP32" s="197"/>
      <c r="BQ32" s="197"/>
      <c r="BR32" s="193"/>
      <c r="BS32" s="193"/>
      <c r="BT32" s="193"/>
      <c r="BU32" s="193"/>
      <c r="BV32" s="193"/>
      <c r="BW32" s="193" t="s">
        <v>187</v>
      </c>
      <c r="BX32" s="193"/>
      <c r="BY32" s="193"/>
      <c r="BZ32" s="193"/>
      <c r="CA32" s="193"/>
      <c r="CB32" s="197"/>
      <c r="CC32" s="197"/>
      <c r="CD32" s="197"/>
      <c r="CE32" s="197"/>
      <c r="CF32" s="197"/>
      <c r="CG32" s="197"/>
      <c r="CH32" s="197"/>
      <c r="CI32" s="197"/>
      <c r="CJ32" s="197"/>
      <c r="CK32" s="197"/>
      <c r="CL32" s="197"/>
      <c r="CM32" s="197"/>
      <c r="CN32" s="197"/>
      <c r="CO32" s="197" t="s">
        <v>188</v>
      </c>
      <c r="CP32" s="197"/>
      <c r="CQ32" s="197"/>
      <c r="CR32" s="197"/>
      <c r="CS32" s="197"/>
      <c r="CT32" s="197"/>
      <c r="CU32" s="197"/>
      <c r="CV32" s="197"/>
      <c r="CW32" s="197"/>
      <c r="CX32" s="197"/>
      <c r="CY32" s="197"/>
      <c r="CZ32" s="197"/>
      <c r="DA32" s="197"/>
      <c r="DB32" s="197"/>
      <c r="DC32" s="197"/>
      <c r="DD32" s="197"/>
      <c r="DE32" s="197"/>
      <c r="DF32" s="197"/>
      <c r="DG32" s="197"/>
      <c r="DH32" s="197"/>
      <c r="DI32" s="194"/>
      <c r="DJ32" s="168"/>
      <c r="DK32" s="168"/>
      <c r="DL32" s="168"/>
      <c r="DM32" s="168"/>
      <c r="DN32" s="168"/>
      <c r="DO32" s="168"/>
    </row>
    <row r="33" spans="1:119" ht="13.5" customHeight="1" x14ac:dyDescent="0.15">
      <c r="A33" s="169"/>
      <c r="B33" s="195"/>
      <c r="C33" s="411" t="s">
        <v>189</v>
      </c>
      <c r="D33" s="411"/>
      <c r="E33" s="410" t="s">
        <v>190</v>
      </c>
      <c r="F33" s="410"/>
      <c r="G33" s="410"/>
      <c r="H33" s="410"/>
      <c r="I33" s="410"/>
      <c r="J33" s="410"/>
      <c r="K33" s="410"/>
      <c r="L33" s="410"/>
      <c r="M33" s="410"/>
      <c r="N33" s="410"/>
      <c r="O33" s="410"/>
      <c r="P33" s="410"/>
      <c r="Q33" s="410"/>
      <c r="R33" s="410"/>
      <c r="S33" s="410"/>
      <c r="T33" s="198"/>
      <c r="U33" s="411" t="s">
        <v>191</v>
      </c>
      <c r="V33" s="411"/>
      <c r="W33" s="410" t="s">
        <v>192</v>
      </c>
      <c r="X33" s="410"/>
      <c r="Y33" s="410"/>
      <c r="Z33" s="410"/>
      <c r="AA33" s="410"/>
      <c r="AB33" s="410"/>
      <c r="AC33" s="410"/>
      <c r="AD33" s="410"/>
      <c r="AE33" s="410"/>
      <c r="AF33" s="410"/>
      <c r="AG33" s="410"/>
      <c r="AH33" s="410"/>
      <c r="AI33" s="410"/>
      <c r="AJ33" s="410"/>
      <c r="AK33" s="410"/>
      <c r="AL33" s="198"/>
      <c r="AM33" s="411" t="s">
        <v>191</v>
      </c>
      <c r="AN33" s="411"/>
      <c r="AO33" s="410" t="s">
        <v>193</v>
      </c>
      <c r="AP33" s="410"/>
      <c r="AQ33" s="410"/>
      <c r="AR33" s="410"/>
      <c r="AS33" s="410"/>
      <c r="AT33" s="410"/>
      <c r="AU33" s="410"/>
      <c r="AV33" s="410"/>
      <c r="AW33" s="410"/>
      <c r="AX33" s="410"/>
      <c r="AY33" s="410"/>
      <c r="AZ33" s="410"/>
      <c r="BA33" s="410"/>
      <c r="BB33" s="410"/>
      <c r="BC33" s="410"/>
      <c r="BD33" s="199"/>
      <c r="BE33" s="410" t="s">
        <v>194</v>
      </c>
      <c r="BF33" s="410"/>
      <c r="BG33" s="410" t="s">
        <v>195</v>
      </c>
      <c r="BH33" s="410"/>
      <c r="BI33" s="410"/>
      <c r="BJ33" s="410"/>
      <c r="BK33" s="410"/>
      <c r="BL33" s="410"/>
      <c r="BM33" s="410"/>
      <c r="BN33" s="410"/>
      <c r="BO33" s="410"/>
      <c r="BP33" s="410"/>
      <c r="BQ33" s="410"/>
      <c r="BR33" s="410"/>
      <c r="BS33" s="410"/>
      <c r="BT33" s="410"/>
      <c r="BU33" s="410"/>
      <c r="BV33" s="199"/>
      <c r="BW33" s="411" t="s">
        <v>194</v>
      </c>
      <c r="BX33" s="411"/>
      <c r="BY33" s="410" t="s">
        <v>196</v>
      </c>
      <c r="BZ33" s="410"/>
      <c r="CA33" s="410"/>
      <c r="CB33" s="410"/>
      <c r="CC33" s="410"/>
      <c r="CD33" s="410"/>
      <c r="CE33" s="410"/>
      <c r="CF33" s="410"/>
      <c r="CG33" s="410"/>
      <c r="CH33" s="410"/>
      <c r="CI33" s="410"/>
      <c r="CJ33" s="410"/>
      <c r="CK33" s="410"/>
      <c r="CL33" s="410"/>
      <c r="CM33" s="410"/>
      <c r="CN33" s="198"/>
      <c r="CO33" s="411" t="s">
        <v>197</v>
      </c>
      <c r="CP33" s="411"/>
      <c r="CQ33" s="410" t="s">
        <v>198</v>
      </c>
      <c r="CR33" s="410"/>
      <c r="CS33" s="410"/>
      <c r="CT33" s="410"/>
      <c r="CU33" s="410"/>
      <c r="CV33" s="410"/>
      <c r="CW33" s="410"/>
      <c r="CX33" s="410"/>
      <c r="CY33" s="410"/>
      <c r="CZ33" s="410"/>
      <c r="DA33" s="410"/>
      <c r="DB33" s="410"/>
      <c r="DC33" s="410"/>
      <c r="DD33" s="410"/>
      <c r="DE33" s="410"/>
      <c r="DF33" s="198"/>
      <c r="DG33" s="409" t="s">
        <v>199</v>
      </c>
      <c r="DH33" s="409"/>
      <c r="DI33" s="200"/>
      <c r="DJ33" s="168"/>
      <c r="DK33" s="168"/>
      <c r="DL33" s="168"/>
      <c r="DM33" s="168"/>
      <c r="DN33" s="168"/>
      <c r="DO33" s="168"/>
    </row>
    <row r="34" spans="1:119" ht="32.25" customHeight="1" x14ac:dyDescent="0.15">
      <c r="A34" s="169"/>
      <c r="B34" s="195"/>
      <c r="C34" s="407">
        <f>IF(E34="","",1)</f>
        <v>1</v>
      </c>
      <c r="D34" s="407"/>
      <c r="E34" s="406" t="str">
        <f>IF('各会計、関係団体の財政状況及び健全化判断比率'!B7="","",'各会計、関係団体の財政状況及び健全化判断比率'!B7)</f>
        <v>一般会計</v>
      </c>
      <c r="F34" s="406"/>
      <c r="G34" s="406"/>
      <c r="H34" s="406"/>
      <c r="I34" s="406"/>
      <c r="J34" s="406"/>
      <c r="K34" s="406"/>
      <c r="L34" s="406"/>
      <c r="M34" s="406"/>
      <c r="N34" s="406"/>
      <c r="O34" s="406"/>
      <c r="P34" s="406"/>
      <c r="Q34" s="406"/>
      <c r="R34" s="406"/>
      <c r="S34" s="406"/>
      <c r="T34" s="196"/>
      <c r="U34" s="407">
        <f>IF(W34="","",MAX(C34:D43)+1)</f>
        <v>5</v>
      </c>
      <c r="V34" s="407"/>
      <c r="W34" s="406" t="str">
        <f>IF('各会計、関係団体の財政状況及び健全化判断比率'!B28="","",'各会計、関係団体の財政状況及び健全化判断比率'!B28)</f>
        <v>国民健康保険事業特別会計</v>
      </c>
      <c r="X34" s="406"/>
      <c r="Y34" s="406"/>
      <c r="Z34" s="406"/>
      <c r="AA34" s="406"/>
      <c r="AB34" s="406"/>
      <c r="AC34" s="406"/>
      <c r="AD34" s="406"/>
      <c r="AE34" s="406"/>
      <c r="AF34" s="406"/>
      <c r="AG34" s="406"/>
      <c r="AH34" s="406"/>
      <c r="AI34" s="406"/>
      <c r="AJ34" s="406"/>
      <c r="AK34" s="406"/>
      <c r="AL34" s="196"/>
      <c r="AM34" s="407">
        <f>IF(AO34="","",MAX(C34:D43,U34:V43)+1)</f>
        <v>9</v>
      </c>
      <c r="AN34" s="407"/>
      <c r="AO34" s="406" t="str">
        <f>IF('各会計、関係団体の財政状況及び健全化判断比率'!B32="","",'各会計、関係団体の財政状況及び健全化判断比率'!B32)</f>
        <v>大田市水道事業会計</v>
      </c>
      <c r="AP34" s="406"/>
      <c r="AQ34" s="406"/>
      <c r="AR34" s="406"/>
      <c r="AS34" s="406"/>
      <c r="AT34" s="406"/>
      <c r="AU34" s="406"/>
      <c r="AV34" s="406"/>
      <c r="AW34" s="406"/>
      <c r="AX34" s="406"/>
      <c r="AY34" s="406"/>
      <c r="AZ34" s="406"/>
      <c r="BA34" s="406"/>
      <c r="BB34" s="406"/>
      <c r="BC34" s="406"/>
      <c r="BD34" s="196"/>
      <c r="BE34" s="407">
        <f>IF(BG34="","",MAX(C34:D43,U34:V43,AM34:AN43)+1)</f>
        <v>11</v>
      </c>
      <c r="BF34" s="407"/>
      <c r="BG34" s="406" t="str">
        <f>IF('各会計、関係団体の財政状況及び健全化判断比率'!B34="","",'各会計、関係団体の財政状況及び健全化判断比率'!B34)</f>
        <v>生活排水処理事業特別会計</v>
      </c>
      <c r="BH34" s="406"/>
      <c r="BI34" s="406"/>
      <c r="BJ34" s="406"/>
      <c r="BK34" s="406"/>
      <c r="BL34" s="406"/>
      <c r="BM34" s="406"/>
      <c r="BN34" s="406"/>
      <c r="BO34" s="406"/>
      <c r="BP34" s="406"/>
      <c r="BQ34" s="406"/>
      <c r="BR34" s="406"/>
      <c r="BS34" s="406"/>
      <c r="BT34" s="406"/>
      <c r="BU34" s="406"/>
      <c r="BV34" s="196"/>
      <c r="BW34" s="407">
        <f>IF(BY34="","",MAX(C34:D43,U34:V43,AM34:AN43,BE34:BF43)+1)</f>
        <v>14</v>
      </c>
      <c r="BX34" s="407"/>
      <c r="BY34" s="406" t="str">
        <f>IF('各会計、関係団体の財政状況及び健全化判断比率'!B68="","",'各会計、関係団体の財政状況及び健全化判断比率'!B68)</f>
        <v>島根県市町村総合事務組合（普通会計）</v>
      </c>
      <c r="BZ34" s="406"/>
      <c r="CA34" s="406"/>
      <c r="CB34" s="406"/>
      <c r="CC34" s="406"/>
      <c r="CD34" s="406"/>
      <c r="CE34" s="406"/>
      <c r="CF34" s="406"/>
      <c r="CG34" s="406"/>
      <c r="CH34" s="406"/>
      <c r="CI34" s="406"/>
      <c r="CJ34" s="406"/>
      <c r="CK34" s="406"/>
      <c r="CL34" s="406"/>
      <c r="CM34" s="406"/>
      <c r="CN34" s="196"/>
      <c r="CO34" s="407">
        <f>IF(CQ34="","",MAX(C34:D43,U34:V43,AM34:AN43,BE34:BF43,BW34:BX43)+1)</f>
        <v>17</v>
      </c>
      <c r="CP34" s="407"/>
      <c r="CQ34" s="406" t="str">
        <f>IF('各会計、関係団体の財政状況及び健全化判断比率'!BS7="","",'各会計、関係団体の財政状況及び健全化判断比率'!BS7)</f>
        <v>(公財)大田市体育・公園・文化事業団</v>
      </c>
      <c r="CR34" s="406"/>
      <c r="CS34" s="406"/>
      <c r="CT34" s="406"/>
      <c r="CU34" s="406"/>
      <c r="CV34" s="406"/>
      <c r="CW34" s="406"/>
      <c r="CX34" s="406"/>
      <c r="CY34" s="406"/>
      <c r="CZ34" s="406"/>
      <c r="DA34" s="406"/>
      <c r="DB34" s="406"/>
      <c r="DC34" s="406"/>
      <c r="DD34" s="406"/>
      <c r="DE34" s="406"/>
      <c r="DF34" s="193"/>
      <c r="DG34" s="408" t="str">
        <f>IF('各会計、関係団体の財政状況及び健全化判断比率'!BR7="","",'各会計、関係団体の財政状況及び健全化判断比率'!BR7)</f>
        <v/>
      </c>
      <c r="DH34" s="408"/>
      <c r="DI34" s="200"/>
      <c r="DJ34" s="168"/>
      <c r="DK34" s="168"/>
      <c r="DL34" s="168"/>
      <c r="DM34" s="168"/>
      <c r="DN34" s="168"/>
      <c r="DO34" s="168"/>
    </row>
    <row r="35" spans="1:119" ht="32.25" customHeight="1" x14ac:dyDescent="0.15">
      <c r="A35" s="169"/>
      <c r="B35" s="195"/>
      <c r="C35" s="407">
        <f>IF(E35="","",C34+1)</f>
        <v>2</v>
      </c>
      <c r="D35" s="407"/>
      <c r="E35" s="406" t="str">
        <f>IF('各会計、関係団体の財政状況及び健全化判断比率'!B8="","",'各会計、関係団体の財政状況及び健全化判断比率'!B8)</f>
        <v>住宅新築資金等貸付事業特別会計</v>
      </c>
      <c r="F35" s="406"/>
      <c r="G35" s="406"/>
      <c r="H35" s="406"/>
      <c r="I35" s="406"/>
      <c r="J35" s="406"/>
      <c r="K35" s="406"/>
      <c r="L35" s="406"/>
      <c r="M35" s="406"/>
      <c r="N35" s="406"/>
      <c r="O35" s="406"/>
      <c r="P35" s="406"/>
      <c r="Q35" s="406"/>
      <c r="R35" s="406"/>
      <c r="S35" s="406"/>
      <c r="T35" s="196"/>
      <c r="U35" s="407">
        <f>IF(W35="","",U34+1)</f>
        <v>6</v>
      </c>
      <c r="V35" s="407"/>
      <c r="W35" s="406" t="str">
        <f>IF('各会計、関係団体の財政状況及び健全化判断比率'!B29="","",'各会計、関係団体の財政状況及び健全化判断比率'!B29)</f>
        <v>国民健康保険診療所事業特別会計</v>
      </c>
      <c r="X35" s="406"/>
      <c r="Y35" s="406"/>
      <c r="Z35" s="406"/>
      <c r="AA35" s="406"/>
      <c r="AB35" s="406"/>
      <c r="AC35" s="406"/>
      <c r="AD35" s="406"/>
      <c r="AE35" s="406"/>
      <c r="AF35" s="406"/>
      <c r="AG35" s="406"/>
      <c r="AH35" s="406"/>
      <c r="AI35" s="406"/>
      <c r="AJ35" s="406"/>
      <c r="AK35" s="406"/>
      <c r="AL35" s="196"/>
      <c r="AM35" s="407">
        <f t="shared" ref="AM35:AM43" si="0">IF(AO35="","",AM34+1)</f>
        <v>10</v>
      </c>
      <c r="AN35" s="407"/>
      <c r="AO35" s="406" t="str">
        <f>IF('各会計、関係団体の財政状況及び健全化判断比率'!B33="","",'各会計、関係団体の財政状況及び健全化判断比率'!B33)</f>
        <v>大田市病院事業会計</v>
      </c>
      <c r="AP35" s="406"/>
      <c r="AQ35" s="406"/>
      <c r="AR35" s="406"/>
      <c r="AS35" s="406"/>
      <c r="AT35" s="406"/>
      <c r="AU35" s="406"/>
      <c r="AV35" s="406"/>
      <c r="AW35" s="406"/>
      <c r="AX35" s="406"/>
      <c r="AY35" s="406"/>
      <c r="AZ35" s="406"/>
      <c r="BA35" s="406"/>
      <c r="BB35" s="406"/>
      <c r="BC35" s="406"/>
      <c r="BD35" s="196"/>
      <c r="BE35" s="407">
        <f t="shared" ref="BE35:BE43" si="1">IF(BG35="","",BE34+1)</f>
        <v>12</v>
      </c>
      <c r="BF35" s="407"/>
      <c r="BG35" s="406" t="str">
        <f>IF('各会計、関係団体の財政状況及び健全化判断比率'!B35="","",'各会計、関係団体の財政状況及び健全化判断比率'!B35)</f>
        <v>農業集落排水事業特別会計</v>
      </c>
      <c r="BH35" s="406"/>
      <c r="BI35" s="406"/>
      <c r="BJ35" s="406"/>
      <c r="BK35" s="406"/>
      <c r="BL35" s="406"/>
      <c r="BM35" s="406"/>
      <c r="BN35" s="406"/>
      <c r="BO35" s="406"/>
      <c r="BP35" s="406"/>
      <c r="BQ35" s="406"/>
      <c r="BR35" s="406"/>
      <c r="BS35" s="406"/>
      <c r="BT35" s="406"/>
      <c r="BU35" s="406"/>
      <c r="BV35" s="196"/>
      <c r="BW35" s="407">
        <f t="shared" ref="BW35:BW43" si="2">IF(BY35="","",BW34+1)</f>
        <v>15</v>
      </c>
      <c r="BX35" s="407"/>
      <c r="BY35" s="406" t="str">
        <f>IF('各会計、関係団体の財政状況及び健全化判断比率'!B69="","",'各会計、関係団体の財政状況及び健全化判断比率'!B69)</f>
        <v>島根県後期高齢者医療広域連合（普通会計）</v>
      </c>
      <c r="BZ35" s="406"/>
      <c r="CA35" s="406"/>
      <c r="CB35" s="406"/>
      <c r="CC35" s="406"/>
      <c r="CD35" s="406"/>
      <c r="CE35" s="406"/>
      <c r="CF35" s="406"/>
      <c r="CG35" s="406"/>
      <c r="CH35" s="406"/>
      <c r="CI35" s="406"/>
      <c r="CJ35" s="406"/>
      <c r="CK35" s="406"/>
      <c r="CL35" s="406"/>
      <c r="CM35" s="406"/>
      <c r="CN35" s="196"/>
      <c r="CO35" s="407">
        <f t="shared" ref="CO35:CO43" si="3">IF(CQ35="","",CO34+1)</f>
        <v>18</v>
      </c>
      <c r="CP35" s="407"/>
      <c r="CQ35" s="406" t="str">
        <f>IF('各会計、関係団体の財政状況及び健全化判断比率'!BS8="","",'各会計、関係団体の財政状況及び健全化判断比率'!BS8)</f>
        <v>(株)大田ふるさとセンター</v>
      </c>
      <c r="CR35" s="406"/>
      <c r="CS35" s="406"/>
      <c r="CT35" s="406"/>
      <c r="CU35" s="406"/>
      <c r="CV35" s="406"/>
      <c r="CW35" s="406"/>
      <c r="CX35" s="406"/>
      <c r="CY35" s="406"/>
      <c r="CZ35" s="406"/>
      <c r="DA35" s="406"/>
      <c r="DB35" s="406"/>
      <c r="DC35" s="406"/>
      <c r="DD35" s="406"/>
      <c r="DE35" s="406"/>
      <c r="DF35" s="193"/>
      <c r="DG35" s="408" t="str">
        <f>IF('各会計、関係団体の財政状況及び健全化判断比率'!BR8="","",'各会計、関係団体の財政状況及び健全化判断比率'!BR8)</f>
        <v/>
      </c>
      <c r="DH35" s="408"/>
      <c r="DI35" s="200"/>
      <c r="DJ35" s="168"/>
      <c r="DK35" s="168"/>
      <c r="DL35" s="168"/>
      <c r="DM35" s="168"/>
      <c r="DN35" s="168"/>
      <c r="DO35" s="168"/>
    </row>
    <row r="36" spans="1:119" ht="32.25" customHeight="1" x14ac:dyDescent="0.15">
      <c r="A36" s="169"/>
      <c r="B36" s="195"/>
      <c r="C36" s="407">
        <f>IF(E36="","",C35+1)</f>
        <v>3</v>
      </c>
      <c r="D36" s="407"/>
      <c r="E36" s="406" t="str">
        <f>IF('各会計、関係団体の財政状況及び健全化判断比率'!B9="","",'各会計、関係団体の財政状況及び健全化判断比率'!B9)</f>
        <v>大田市駅周辺土地区画整理事業特別会計</v>
      </c>
      <c r="F36" s="406"/>
      <c r="G36" s="406"/>
      <c r="H36" s="406"/>
      <c r="I36" s="406"/>
      <c r="J36" s="406"/>
      <c r="K36" s="406"/>
      <c r="L36" s="406"/>
      <c r="M36" s="406"/>
      <c r="N36" s="406"/>
      <c r="O36" s="406"/>
      <c r="P36" s="406"/>
      <c r="Q36" s="406"/>
      <c r="R36" s="406"/>
      <c r="S36" s="406"/>
      <c r="T36" s="196"/>
      <c r="U36" s="407">
        <f t="shared" ref="U36:U43" si="4">IF(W36="","",U35+1)</f>
        <v>7</v>
      </c>
      <c r="V36" s="407"/>
      <c r="W36" s="406" t="str">
        <f>IF('各会計、関係団体の財政状況及び健全化判断比率'!B30="","",'各会計、関係団体の財政状況及び健全化判断比率'!B30)</f>
        <v>後期高齢者医療事業特別会計</v>
      </c>
      <c r="X36" s="406"/>
      <c r="Y36" s="406"/>
      <c r="Z36" s="406"/>
      <c r="AA36" s="406"/>
      <c r="AB36" s="406"/>
      <c r="AC36" s="406"/>
      <c r="AD36" s="406"/>
      <c r="AE36" s="406"/>
      <c r="AF36" s="406"/>
      <c r="AG36" s="406"/>
      <c r="AH36" s="406"/>
      <c r="AI36" s="406"/>
      <c r="AJ36" s="406"/>
      <c r="AK36" s="406"/>
      <c r="AL36" s="196"/>
      <c r="AM36" s="407" t="str">
        <f t="shared" si="0"/>
        <v/>
      </c>
      <c r="AN36" s="407"/>
      <c r="AO36" s="406"/>
      <c r="AP36" s="406"/>
      <c r="AQ36" s="406"/>
      <c r="AR36" s="406"/>
      <c r="AS36" s="406"/>
      <c r="AT36" s="406"/>
      <c r="AU36" s="406"/>
      <c r="AV36" s="406"/>
      <c r="AW36" s="406"/>
      <c r="AX36" s="406"/>
      <c r="AY36" s="406"/>
      <c r="AZ36" s="406"/>
      <c r="BA36" s="406"/>
      <c r="BB36" s="406"/>
      <c r="BC36" s="406"/>
      <c r="BD36" s="196"/>
      <c r="BE36" s="407">
        <f t="shared" si="1"/>
        <v>13</v>
      </c>
      <c r="BF36" s="407"/>
      <c r="BG36" s="406" t="str">
        <f>IF('各会計、関係団体の財政状況及び健全化判断比率'!B36="","",'各会計、関係団体の財政状況及び健全化判断比率'!B36)</f>
        <v>下水道事業特別会計</v>
      </c>
      <c r="BH36" s="406"/>
      <c r="BI36" s="406"/>
      <c r="BJ36" s="406"/>
      <c r="BK36" s="406"/>
      <c r="BL36" s="406"/>
      <c r="BM36" s="406"/>
      <c r="BN36" s="406"/>
      <c r="BO36" s="406"/>
      <c r="BP36" s="406"/>
      <c r="BQ36" s="406"/>
      <c r="BR36" s="406"/>
      <c r="BS36" s="406"/>
      <c r="BT36" s="406"/>
      <c r="BU36" s="406"/>
      <c r="BV36" s="196"/>
      <c r="BW36" s="407">
        <f t="shared" si="2"/>
        <v>16</v>
      </c>
      <c r="BX36" s="407"/>
      <c r="BY36" s="406" t="str">
        <f>IF('各会計、関係団体の財政状況及び健全化判断比率'!B70="","",'各会計、関係団体の財政状況及び健全化判断比率'!B70)</f>
        <v>島根県後期高齢者医療広域連合（後期高齢者医療事業特別会計）</v>
      </c>
      <c r="BZ36" s="406"/>
      <c r="CA36" s="406"/>
      <c r="CB36" s="406"/>
      <c r="CC36" s="406"/>
      <c r="CD36" s="406"/>
      <c r="CE36" s="406"/>
      <c r="CF36" s="406"/>
      <c r="CG36" s="406"/>
      <c r="CH36" s="406"/>
      <c r="CI36" s="406"/>
      <c r="CJ36" s="406"/>
      <c r="CK36" s="406"/>
      <c r="CL36" s="406"/>
      <c r="CM36" s="406"/>
      <c r="CN36" s="196"/>
      <c r="CO36" s="407">
        <f t="shared" si="3"/>
        <v>19</v>
      </c>
      <c r="CP36" s="407"/>
      <c r="CQ36" s="406" t="str">
        <f>IF('各会計、関係団体の財政状況及び健全化判断比率'!BS9="","",'各会計、関係団体の財政状況及び健全化判断比率'!BS9)</f>
        <v>(株)ゆのつ</v>
      </c>
      <c r="CR36" s="406"/>
      <c r="CS36" s="406"/>
      <c r="CT36" s="406"/>
      <c r="CU36" s="406"/>
      <c r="CV36" s="406"/>
      <c r="CW36" s="406"/>
      <c r="CX36" s="406"/>
      <c r="CY36" s="406"/>
      <c r="CZ36" s="406"/>
      <c r="DA36" s="406"/>
      <c r="DB36" s="406"/>
      <c r="DC36" s="406"/>
      <c r="DD36" s="406"/>
      <c r="DE36" s="406"/>
      <c r="DF36" s="193"/>
      <c r="DG36" s="408" t="str">
        <f>IF('各会計、関係団体の財政状況及び健全化判断比率'!BR9="","",'各会計、関係団体の財政状況及び健全化判断比率'!BR9)</f>
        <v/>
      </c>
      <c r="DH36" s="408"/>
      <c r="DI36" s="200"/>
      <c r="DJ36" s="168"/>
      <c r="DK36" s="168"/>
      <c r="DL36" s="168"/>
      <c r="DM36" s="168"/>
      <c r="DN36" s="168"/>
      <c r="DO36" s="168"/>
    </row>
    <row r="37" spans="1:119" ht="32.25" customHeight="1" x14ac:dyDescent="0.15">
      <c r="A37" s="169"/>
      <c r="B37" s="195"/>
      <c r="C37" s="407">
        <f>IF(E37="","",C36+1)</f>
        <v>4</v>
      </c>
      <c r="D37" s="407"/>
      <c r="E37" s="406" t="str">
        <f>IF('各会計、関係団体の財政状況及び健全化判断比率'!B10="","",'各会計、関係団体の財政状況及び健全化判断比率'!B10)</f>
        <v>簡易給水施設事業特別会計</v>
      </c>
      <c r="F37" s="406"/>
      <c r="G37" s="406"/>
      <c r="H37" s="406"/>
      <c r="I37" s="406"/>
      <c r="J37" s="406"/>
      <c r="K37" s="406"/>
      <c r="L37" s="406"/>
      <c r="M37" s="406"/>
      <c r="N37" s="406"/>
      <c r="O37" s="406"/>
      <c r="P37" s="406"/>
      <c r="Q37" s="406"/>
      <c r="R37" s="406"/>
      <c r="S37" s="406"/>
      <c r="T37" s="196"/>
      <c r="U37" s="407">
        <f t="shared" si="4"/>
        <v>8</v>
      </c>
      <c r="V37" s="407"/>
      <c r="W37" s="406" t="str">
        <f>IF('各会計、関係団体の財政状況及び健全化判断比率'!B31="","",'各会計、関係団体の財政状況及び健全化判断比率'!B31)</f>
        <v>介護保険事業特別会計</v>
      </c>
      <c r="X37" s="406"/>
      <c r="Y37" s="406"/>
      <c r="Z37" s="406"/>
      <c r="AA37" s="406"/>
      <c r="AB37" s="406"/>
      <c r="AC37" s="406"/>
      <c r="AD37" s="406"/>
      <c r="AE37" s="406"/>
      <c r="AF37" s="406"/>
      <c r="AG37" s="406"/>
      <c r="AH37" s="406"/>
      <c r="AI37" s="406"/>
      <c r="AJ37" s="406"/>
      <c r="AK37" s="406"/>
      <c r="AL37" s="196"/>
      <c r="AM37" s="407" t="str">
        <f t="shared" si="0"/>
        <v/>
      </c>
      <c r="AN37" s="407"/>
      <c r="AO37" s="406"/>
      <c r="AP37" s="406"/>
      <c r="AQ37" s="406"/>
      <c r="AR37" s="406"/>
      <c r="AS37" s="406"/>
      <c r="AT37" s="406"/>
      <c r="AU37" s="406"/>
      <c r="AV37" s="406"/>
      <c r="AW37" s="406"/>
      <c r="AX37" s="406"/>
      <c r="AY37" s="406"/>
      <c r="AZ37" s="406"/>
      <c r="BA37" s="406"/>
      <c r="BB37" s="406"/>
      <c r="BC37" s="406"/>
      <c r="BD37" s="196"/>
      <c r="BE37" s="407" t="str">
        <f t="shared" si="1"/>
        <v/>
      </c>
      <c r="BF37" s="407"/>
      <c r="BG37" s="406"/>
      <c r="BH37" s="406"/>
      <c r="BI37" s="406"/>
      <c r="BJ37" s="406"/>
      <c r="BK37" s="406"/>
      <c r="BL37" s="406"/>
      <c r="BM37" s="406"/>
      <c r="BN37" s="406"/>
      <c r="BO37" s="406"/>
      <c r="BP37" s="406"/>
      <c r="BQ37" s="406"/>
      <c r="BR37" s="406"/>
      <c r="BS37" s="406"/>
      <c r="BT37" s="406"/>
      <c r="BU37" s="406"/>
      <c r="BV37" s="196"/>
      <c r="BW37" s="407" t="str">
        <f t="shared" si="2"/>
        <v/>
      </c>
      <c r="BX37" s="407"/>
      <c r="BY37" s="406" t="str">
        <f>IF('各会計、関係団体の財政状況及び健全化判断比率'!B71="","",'各会計、関係団体の財政状況及び健全化判断比率'!B71)</f>
        <v/>
      </c>
      <c r="BZ37" s="406"/>
      <c r="CA37" s="406"/>
      <c r="CB37" s="406"/>
      <c r="CC37" s="406"/>
      <c r="CD37" s="406"/>
      <c r="CE37" s="406"/>
      <c r="CF37" s="406"/>
      <c r="CG37" s="406"/>
      <c r="CH37" s="406"/>
      <c r="CI37" s="406"/>
      <c r="CJ37" s="406"/>
      <c r="CK37" s="406"/>
      <c r="CL37" s="406"/>
      <c r="CM37" s="406"/>
      <c r="CN37" s="196"/>
      <c r="CO37" s="407">
        <f t="shared" si="3"/>
        <v>20</v>
      </c>
      <c r="CP37" s="407"/>
      <c r="CQ37" s="406" t="str">
        <f>IF('各会計、関係団体の財政状況及び健全化判断比率'!BS10="","",'各会計、関係団体の財政状況及び健全化判断比率'!BS10)</f>
        <v>(公財)シルバーランド振興事業団</v>
      </c>
      <c r="CR37" s="406"/>
      <c r="CS37" s="406"/>
      <c r="CT37" s="406"/>
      <c r="CU37" s="406"/>
      <c r="CV37" s="406"/>
      <c r="CW37" s="406"/>
      <c r="CX37" s="406"/>
      <c r="CY37" s="406"/>
      <c r="CZ37" s="406"/>
      <c r="DA37" s="406"/>
      <c r="DB37" s="406"/>
      <c r="DC37" s="406"/>
      <c r="DD37" s="406"/>
      <c r="DE37" s="406"/>
      <c r="DF37" s="193"/>
      <c r="DG37" s="408" t="str">
        <f>IF('各会計、関係団体の財政状況及び健全化判断比率'!BR10="","",'各会計、関係団体の財政状況及び健全化判断比率'!BR10)</f>
        <v/>
      </c>
      <c r="DH37" s="408"/>
      <c r="DI37" s="200"/>
      <c r="DJ37" s="168"/>
      <c r="DK37" s="168"/>
      <c r="DL37" s="168"/>
      <c r="DM37" s="168"/>
      <c r="DN37" s="168"/>
      <c r="DO37" s="168"/>
    </row>
    <row r="38" spans="1:119" ht="32.25" customHeight="1" x14ac:dyDescent="0.15">
      <c r="A38" s="169"/>
      <c r="B38" s="195"/>
      <c r="C38" s="407" t="str">
        <f t="shared" ref="C38:C43" si="5">IF(E38="","",C37+1)</f>
        <v/>
      </c>
      <c r="D38" s="407"/>
      <c r="E38" s="406" t="str">
        <f>IF('各会計、関係団体の財政状況及び健全化判断比率'!B11="","",'各会計、関係団体の財政状況及び健全化判断比率'!B11)</f>
        <v/>
      </c>
      <c r="F38" s="406"/>
      <c r="G38" s="406"/>
      <c r="H38" s="406"/>
      <c r="I38" s="406"/>
      <c r="J38" s="406"/>
      <c r="K38" s="406"/>
      <c r="L38" s="406"/>
      <c r="M38" s="406"/>
      <c r="N38" s="406"/>
      <c r="O38" s="406"/>
      <c r="P38" s="406"/>
      <c r="Q38" s="406"/>
      <c r="R38" s="406"/>
      <c r="S38" s="406"/>
      <c r="T38" s="196"/>
      <c r="U38" s="407" t="str">
        <f t="shared" si="4"/>
        <v/>
      </c>
      <c r="V38" s="407"/>
      <c r="W38" s="406"/>
      <c r="X38" s="406"/>
      <c r="Y38" s="406"/>
      <c r="Z38" s="406"/>
      <c r="AA38" s="406"/>
      <c r="AB38" s="406"/>
      <c r="AC38" s="406"/>
      <c r="AD38" s="406"/>
      <c r="AE38" s="406"/>
      <c r="AF38" s="406"/>
      <c r="AG38" s="406"/>
      <c r="AH38" s="406"/>
      <c r="AI38" s="406"/>
      <c r="AJ38" s="406"/>
      <c r="AK38" s="406"/>
      <c r="AL38" s="196"/>
      <c r="AM38" s="407" t="str">
        <f t="shared" si="0"/>
        <v/>
      </c>
      <c r="AN38" s="407"/>
      <c r="AO38" s="406"/>
      <c r="AP38" s="406"/>
      <c r="AQ38" s="406"/>
      <c r="AR38" s="406"/>
      <c r="AS38" s="406"/>
      <c r="AT38" s="406"/>
      <c r="AU38" s="406"/>
      <c r="AV38" s="406"/>
      <c r="AW38" s="406"/>
      <c r="AX38" s="406"/>
      <c r="AY38" s="406"/>
      <c r="AZ38" s="406"/>
      <c r="BA38" s="406"/>
      <c r="BB38" s="406"/>
      <c r="BC38" s="406"/>
      <c r="BD38" s="196"/>
      <c r="BE38" s="407" t="str">
        <f t="shared" si="1"/>
        <v/>
      </c>
      <c r="BF38" s="407"/>
      <c r="BG38" s="406"/>
      <c r="BH38" s="406"/>
      <c r="BI38" s="406"/>
      <c r="BJ38" s="406"/>
      <c r="BK38" s="406"/>
      <c r="BL38" s="406"/>
      <c r="BM38" s="406"/>
      <c r="BN38" s="406"/>
      <c r="BO38" s="406"/>
      <c r="BP38" s="406"/>
      <c r="BQ38" s="406"/>
      <c r="BR38" s="406"/>
      <c r="BS38" s="406"/>
      <c r="BT38" s="406"/>
      <c r="BU38" s="406"/>
      <c r="BV38" s="196"/>
      <c r="BW38" s="407" t="str">
        <f t="shared" si="2"/>
        <v/>
      </c>
      <c r="BX38" s="407"/>
      <c r="BY38" s="406" t="str">
        <f>IF('各会計、関係団体の財政状況及び健全化判断比率'!B72="","",'各会計、関係団体の財政状況及び健全化判断比率'!B72)</f>
        <v/>
      </c>
      <c r="BZ38" s="406"/>
      <c r="CA38" s="406"/>
      <c r="CB38" s="406"/>
      <c r="CC38" s="406"/>
      <c r="CD38" s="406"/>
      <c r="CE38" s="406"/>
      <c r="CF38" s="406"/>
      <c r="CG38" s="406"/>
      <c r="CH38" s="406"/>
      <c r="CI38" s="406"/>
      <c r="CJ38" s="406"/>
      <c r="CK38" s="406"/>
      <c r="CL38" s="406"/>
      <c r="CM38" s="406"/>
      <c r="CN38" s="196"/>
      <c r="CO38" s="407" t="str">
        <f t="shared" si="3"/>
        <v/>
      </c>
      <c r="CP38" s="407"/>
      <c r="CQ38" s="406" t="str">
        <f>IF('各会計、関係団体の財政状況及び健全化判断比率'!BS11="","",'各会計、関係団体の財政状況及び健全化判断比率'!BS11)</f>
        <v/>
      </c>
      <c r="CR38" s="406"/>
      <c r="CS38" s="406"/>
      <c r="CT38" s="406"/>
      <c r="CU38" s="406"/>
      <c r="CV38" s="406"/>
      <c r="CW38" s="406"/>
      <c r="CX38" s="406"/>
      <c r="CY38" s="406"/>
      <c r="CZ38" s="406"/>
      <c r="DA38" s="406"/>
      <c r="DB38" s="406"/>
      <c r="DC38" s="406"/>
      <c r="DD38" s="406"/>
      <c r="DE38" s="406"/>
      <c r="DF38" s="193"/>
      <c r="DG38" s="408" t="str">
        <f>IF('各会計、関係団体の財政状況及び健全化判断比率'!BR11="","",'各会計、関係団体の財政状況及び健全化判断比率'!BR11)</f>
        <v/>
      </c>
      <c r="DH38" s="408"/>
      <c r="DI38" s="200"/>
      <c r="DJ38" s="168"/>
      <c r="DK38" s="168"/>
      <c r="DL38" s="168"/>
      <c r="DM38" s="168"/>
      <c r="DN38" s="168"/>
      <c r="DO38" s="168"/>
    </row>
    <row r="39" spans="1:119" ht="32.25" customHeight="1" x14ac:dyDescent="0.15">
      <c r="A39" s="169"/>
      <c r="B39" s="195"/>
      <c r="C39" s="407" t="str">
        <f t="shared" si="5"/>
        <v/>
      </c>
      <c r="D39" s="407"/>
      <c r="E39" s="406" t="str">
        <f>IF('各会計、関係団体の財政状況及び健全化判断比率'!B12="","",'各会計、関係団体の財政状況及び健全化判断比率'!B12)</f>
        <v/>
      </c>
      <c r="F39" s="406"/>
      <c r="G39" s="406"/>
      <c r="H39" s="406"/>
      <c r="I39" s="406"/>
      <c r="J39" s="406"/>
      <c r="K39" s="406"/>
      <c r="L39" s="406"/>
      <c r="M39" s="406"/>
      <c r="N39" s="406"/>
      <c r="O39" s="406"/>
      <c r="P39" s="406"/>
      <c r="Q39" s="406"/>
      <c r="R39" s="406"/>
      <c r="S39" s="406"/>
      <c r="T39" s="196"/>
      <c r="U39" s="407" t="str">
        <f t="shared" si="4"/>
        <v/>
      </c>
      <c r="V39" s="407"/>
      <c r="W39" s="406"/>
      <c r="X39" s="406"/>
      <c r="Y39" s="406"/>
      <c r="Z39" s="406"/>
      <c r="AA39" s="406"/>
      <c r="AB39" s="406"/>
      <c r="AC39" s="406"/>
      <c r="AD39" s="406"/>
      <c r="AE39" s="406"/>
      <c r="AF39" s="406"/>
      <c r="AG39" s="406"/>
      <c r="AH39" s="406"/>
      <c r="AI39" s="406"/>
      <c r="AJ39" s="406"/>
      <c r="AK39" s="406"/>
      <c r="AL39" s="196"/>
      <c r="AM39" s="407" t="str">
        <f t="shared" si="0"/>
        <v/>
      </c>
      <c r="AN39" s="407"/>
      <c r="AO39" s="406"/>
      <c r="AP39" s="406"/>
      <c r="AQ39" s="406"/>
      <c r="AR39" s="406"/>
      <c r="AS39" s="406"/>
      <c r="AT39" s="406"/>
      <c r="AU39" s="406"/>
      <c r="AV39" s="406"/>
      <c r="AW39" s="406"/>
      <c r="AX39" s="406"/>
      <c r="AY39" s="406"/>
      <c r="AZ39" s="406"/>
      <c r="BA39" s="406"/>
      <c r="BB39" s="406"/>
      <c r="BC39" s="406"/>
      <c r="BD39" s="196"/>
      <c r="BE39" s="407" t="str">
        <f t="shared" si="1"/>
        <v/>
      </c>
      <c r="BF39" s="407"/>
      <c r="BG39" s="406"/>
      <c r="BH39" s="406"/>
      <c r="BI39" s="406"/>
      <c r="BJ39" s="406"/>
      <c r="BK39" s="406"/>
      <c r="BL39" s="406"/>
      <c r="BM39" s="406"/>
      <c r="BN39" s="406"/>
      <c r="BO39" s="406"/>
      <c r="BP39" s="406"/>
      <c r="BQ39" s="406"/>
      <c r="BR39" s="406"/>
      <c r="BS39" s="406"/>
      <c r="BT39" s="406"/>
      <c r="BU39" s="406"/>
      <c r="BV39" s="196"/>
      <c r="BW39" s="407" t="str">
        <f t="shared" si="2"/>
        <v/>
      </c>
      <c r="BX39" s="407"/>
      <c r="BY39" s="406" t="str">
        <f>IF('各会計、関係団体の財政状況及び健全化判断比率'!B73="","",'各会計、関係団体の財政状況及び健全化判断比率'!B73)</f>
        <v/>
      </c>
      <c r="BZ39" s="406"/>
      <c r="CA39" s="406"/>
      <c r="CB39" s="406"/>
      <c r="CC39" s="406"/>
      <c r="CD39" s="406"/>
      <c r="CE39" s="406"/>
      <c r="CF39" s="406"/>
      <c r="CG39" s="406"/>
      <c r="CH39" s="406"/>
      <c r="CI39" s="406"/>
      <c r="CJ39" s="406"/>
      <c r="CK39" s="406"/>
      <c r="CL39" s="406"/>
      <c r="CM39" s="406"/>
      <c r="CN39" s="196"/>
      <c r="CO39" s="407" t="str">
        <f t="shared" si="3"/>
        <v/>
      </c>
      <c r="CP39" s="407"/>
      <c r="CQ39" s="406" t="str">
        <f>IF('各会計、関係団体の財政状況及び健全化判断比率'!BS12="","",'各会計、関係団体の財政状況及び健全化判断比率'!BS12)</f>
        <v/>
      </c>
      <c r="CR39" s="406"/>
      <c r="CS39" s="406"/>
      <c r="CT39" s="406"/>
      <c r="CU39" s="406"/>
      <c r="CV39" s="406"/>
      <c r="CW39" s="406"/>
      <c r="CX39" s="406"/>
      <c r="CY39" s="406"/>
      <c r="CZ39" s="406"/>
      <c r="DA39" s="406"/>
      <c r="DB39" s="406"/>
      <c r="DC39" s="406"/>
      <c r="DD39" s="406"/>
      <c r="DE39" s="406"/>
      <c r="DF39" s="193"/>
      <c r="DG39" s="408" t="str">
        <f>IF('各会計、関係団体の財政状況及び健全化判断比率'!BR12="","",'各会計、関係団体の財政状況及び健全化判断比率'!BR12)</f>
        <v/>
      </c>
      <c r="DH39" s="408"/>
      <c r="DI39" s="200"/>
      <c r="DJ39" s="168"/>
      <c r="DK39" s="168"/>
      <c r="DL39" s="168"/>
      <c r="DM39" s="168"/>
      <c r="DN39" s="168"/>
      <c r="DO39" s="168"/>
    </row>
    <row r="40" spans="1:119" ht="32.25" customHeight="1" x14ac:dyDescent="0.15">
      <c r="A40" s="169"/>
      <c r="B40" s="195"/>
      <c r="C40" s="407" t="str">
        <f t="shared" si="5"/>
        <v/>
      </c>
      <c r="D40" s="407"/>
      <c r="E40" s="406" t="str">
        <f>IF('各会計、関係団体の財政状況及び健全化判断比率'!B13="","",'各会計、関係団体の財政状況及び健全化判断比率'!B13)</f>
        <v/>
      </c>
      <c r="F40" s="406"/>
      <c r="G40" s="406"/>
      <c r="H40" s="406"/>
      <c r="I40" s="406"/>
      <c r="J40" s="406"/>
      <c r="K40" s="406"/>
      <c r="L40" s="406"/>
      <c r="M40" s="406"/>
      <c r="N40" s="406"/>
      <c r="O40" s="406"/>
      <c r="P40" s="406"/>
      <c r="Q40" s="406"/>
      <c r="R40" s="406"/>
      <c r="S40" s="406"/>
      <c r="T40" s="196"/>
      <c r="U40" s="407" t="str">
        <f t="shared" si="4"/>
        <v/>
      </c>
      <c r="V40" s="407"/>
      <c r="W40" s="406"/>
      <c r="X40" s="406"/>
      <c r="Y40" s="406"/>
      <c r="Z40" s="406"/>
      <c r="AA40" s="406"/>
      <c r="AB40" s="406"/>
      <c r="AC40" s="406"/>
      <c r="AD40" s="406"/>
      <c r="AE40" s="406"/>
      <c r="AF40" s="406"/>
      <c r="AG40" s="406"/>
      <c r="AH40" s="406"/>
      <c r="AI40" s="406"/>
      <c r="AJ40" s="406"/>
      <c r="AK40" s="406"/>
      <c r="AL40" s="196"/>
      <c r="AM40" s="407" t="str">
        <f t="shared" si="0"/>
        <v/>
      </c>
      <c r="AN40" s="407"/>
      <c r="AO40" s="406"/>
      <c r="AP40" s="406"/>
      <c r="AQ40" s="406"/>
      <c r="AR40" s="406"/>
      <c r="AS40" s="406"/>
      <c r="AT40" s="406"/>
      <c r="AU40" s="406"/>
      <c r="AV40" s="406"/>
      <c r="AW40" s="406"/>
      <c r="AX40" s="406"/>
      <c r="AY40" s="406"/>
      <c r="AZ40" s="406"/>
      <c r="BA40" s="406"/>
      <c r="BB40" s="406"/>
      <c r="BC40" s="406"/>
      <c r="BD40" s="196"/>
      <c r="BE40" s="407" t="str">
        <f t="shared" si="1"/>
        <v/>
      </c>
      <c r="BF40" s="407"/>
      <c r="BG40" s="406"/>
      <c r="BH40" s="406"/>
      <c r="BI40" s="406"/>
      <c r="BJ40" s="406"/>
      <c r="BK40" s="406"/>
      <c r="BL40" s="406"/>
      <c r="BM40" s="406"/>
      <c r="BN40" s="406"/>
      <c r="BO40" s="406"/>
      <c r="BP40" s="406"/>
      <c r="BQ40" s="406"/>
      <c r="BR40" s="406"/>
      <c r="BS40" s="406"/>
      <c r="BT40" s="406"/>
      <c r="BU40" s="406"/>
      <c r="BV40" s="196"/>
      <c r="BW40" s="407" t="str">
        <f t="shared" si="2"/>
        <v/>
      </c>
      <c r="BX40" s="407"/>
      <c r="BY40" s="406" t="str">
        <f>IF('各会計、関係団体の財政状況及び健全化判断比率'!B74="","",'各会計、関係団体の財政状況及び健全化判断比率'!B74)</f>
        <v/>
      </c>
      <c r="BZ40" s="406"/>
      <c r="CA40" s="406"/>
      <c r="CB40" s="406"/>
      <c r="CC40" s="406"/>
      <c r="CD40" s="406"/>
      <c r="CE40" s="406"/>
      <c r="CF40" s="406"/>
      <c r="CG40" s="406"/>
      <c r="CH40" s="406"/>
      <c r="CI40" s="406"/>
      <c r="CJ40" s="406"/>
      <c r="CK40" s="406"/>
      <c r="CL40" s="406"/>
      <c r="CM40" s="406"/>
      <c r="CN40" s="196"/>
      <c r="CO40" s="407" t="str">
        <f t="shared" si="3"/>
        <v/>
      </c>
      <c r="CP40" s="407"/>
      <c r="CQ40" s="406" t="str">
        <f>IF('各会計、関係団体の財政状況及び健全化判断比率'!BS13="","",'各会計、関係団体の財政状況及び健全化判断比率'!BS13)</f>
        <v/>
      </c>
      <c r="CR40" s="406"/>
      <c r="CS40" s="406"/>
      <c r="CT40" s="406"/>
      <c r="CU40" s="406"/>
      <c r="CV40" s="406"/>
      <c r="CW40" s="406"/>
      <c r="CX40" s="406"/>
      <c r="CY40" s="406"/>
      <c r="CZ40" s="406"/>
      <c r="DA40" s="406"/>
      <c r="DB40" s="406"/>
      <c r="DC40" s="406"/>
      <c r="DD40" s="406"/>
      <c r="DE40" s="406"/>
      <c r="DF40" s="193"/>
      <c r="DG40" s="408" t="str">
        <f>IF('各会計、関係団体の財政状況及び健全化判断比率'!BR13="","",'各会計、関係団体の財政状況及び健全化判断比率'!BR13)</f>
        <v/>
      </c>
      <c r="DH40" s="408"/>
      <c r="DI40" s="200"/>
      <c r="DJ40" s="168"/>
      <c r="DK40" s="168"/>
      <c r="DL40" s="168"/>
      <c r="DM40" s="168"/>
      <c r="DN40" s="168"/>
      <c r="DO40" s="168"/>
    </row>
    <row r="41" spans="1:119" ht="32.25" customHeight="1" x14ac:dyDescent="0.15">
      <c r="A41" s="169"/>
      <c r="B41" s="195"/>
      <c r="C41" s="407" t="str">
        <f t="shared" si="5"/>
        <v/>
      </c>
      <c r="D41" s="407"/>
      <c r="E41" s="406" t="str">
        <f>IF('各会計、関係団体の財政状況及び健全化判断比率'!B14="","",'各会計、関係団体の財政状況及び健全化判断比率'!B14)</f>
        <v/>
      </c>
      <c r="F41" s="406"/>
      <c r="G41" s="406"/>
      <c r="H41" s="406"/>
      <c r="I41" s="406"/>
      <c r="J41" s="406"/>
      <c r="K41" s="406"/>
      <c r="L41" s="406"/>
      <c r="M41" s="406"/>
      <c r="N41" s="406"/>
      <c r="O41" s="406"/>
      <c r="P41" s="406"/>
      <c r="Q41" s="406"/>
      <c r="R41" s="406"/>
      <c r="S41" s="406"/>
      <c r="T41" s="196"/>
      <c r="U41" s="407" t="str">
        <f t="shared" si="4"/>
        <v/>
      </c>
      <c r="V41" s="407"/>
      <c r="W41" s="406"/>
      <c r="X41" s="406"/>
      <c r="Y41" s="406"/>
      <c r="Z41" s="406"/>
      <c r="AA41" s="406"/>
      <c r="AB41" s="406"/>
      <c r="AC41" s="406"/>
      <c r="AD41" s="406"/>
      <c r="AE41" s="406"/>
      <c r="AF41" s="406"/>
      <c r="AG41" s="406"/>
      <c r="AH41" s="406"/>
      <c r="AI41" s="406"/>
      <c r="AJ41" s="406"/>
      <c r="AK41" s="406"/>
      <c r="AL41" s="196"/>
      <c r="AM41" s="407" t="str">
        <f t="shared" si="0"/>
        <v/>
      </c>
      <c r="AN41" s="407"/>
      <c r="AO41" s="406"/>
      <c r="AP41" s="406"/>
      <c r="AQ41" s="406"/>
      <c r="AR41" s="406"/>
      <c r="AS41" s="406"/>
      <c r="AT41" s="406"/>
      <c r="AU41" s="406"/>
      <c r="AV41" s="406"/>
      <c r="AW41" s="406"/>
      <c r="AX41" s="406"/>
      <c r="AY41" s="406"/>
      <c r="AZ41" s="406"/>
      <c r="BA41" s="406"/>
      <c r="BB41" s="406"/>
      <c r="BC41" s="406"/>
      <c r="BD41" s="196"/>
      <c r="BE41" s="407" t="str">
        <f t="shared" si="1"/>
        <v/>
      </c>
      <c r="BF41" s="407"/>
      <c r="BG41" s="406"/>
      <c r="BH41" s="406"/>
      <c r="BI41" s="406"/>
      <c r="BJ41" s="406"/>
      <c r="BK41" s="406"/>
      <c r="BL41" s="406"/>
      <c r="BM41" s="406"/>
      <c r="BN41" s="406"/>
      <c r="BO41" s="406"/>
      <c r="BP41" s="406"/>
      <c r="BQ41" s="406"/>
      <c r="BR41" s="406"/>
      <c r="BS41" s="406"/>
      <c r="BT41" s="406"/>
      <c r="BU41" s="406"/>
      <c r="BV41" s="196"/>
      <c r="BW41" s="407" t="str">
        <f t="shared" si="2"/>
        <v/>
      </c>
      <c r="BX41" s="407"/>
      <c r="BY41" s="406" t="str">
        <f>IF('各会計、関係団体の財政状況及び健全化判断比率'!B75="","",'各会計、関係団体の財政状況及び健全化判断比率'!B75)</f>
        <v/>
      </c>
      <c r="BZ41" s="406"/>
      <c r="CA41" s="406"/>
      <c r="CB41" s="406"/>
      <c r="CC41" s="406"/>
      <c r="CD41" s="406"/>
      <c r="CE41" s="406"/>
      <c r="CF41" s="406"/>
      <c r="CG41" s="406"/>
      <c r="CH41" s="406"/>
      <c r="CI41" s="406"/>
      <c r="CJ41" s="406"/>
      <c r="CK41" s="406"/>
      <c r="CL41" s="406"/>
      <c r="CM41" s="406"/>
      <c r="CN41" s="196"/>
      <c r="CO41" s="407" t="str">
        <f t="shared" si="3"/>
        <v/>
      </c>
      <c r="CP41" s="407"/>
      <c r="CQ41" s="406" t="str">
        <f>IF('各会計、関係団体の財政状況及び健全化判断比率'!BS14="","",'各会計、関係団体の財政状況及び健全化判断比率'!BS14)</f>
        <v/>
      </c>
      <c r="CR41" s="406"/>
      <c r="CS41" s="406"/>
      <c r="CT41" s="406"/>
      <c r="CU41" s="406"/>
      <c r="CV41" s="406"/>
      <c r="CW41" s="406"/>
      <c r="CX41" s="406"/>
      <c r="CY41" s="406"/>
      <c r="CZ41" s="406"/>
      <c r="DA41" s="406"/>
      <c r="DB41" s="406"/>
      <c r="DC41" s="406"/>
      <c r="DD41" s="406"/>
      <c r="DE41" s="406"/>
      <c r="DF41" s="193"/>
      <c r="DG41" s="408" t="str">
        <f>IF('各会計、関係団体の財政状況及び健全化判断比率'!BR14="","",'各会計、関係団体の財政状況及び健全化判断比率'!BR14)</f>
        <v/>
      </c>
      <c r="DH41" s="408"/>
      <c r="DI41" s="200"/>
      <c r="DJ41" s="168"/>
      <c r="DK41" s="168"/>
      <c r="DL41" s="168"/>
      <c r="DM41" s="168"/>
      <c r="DN41" s="168"/>
      <c r="DO41" s="168"/>
    </row>
    <row r="42" spans="1:119" ht="32.25" customHeight="1" x14ac:dyDescent="0.15">
      <c r="A42" s="168"/>
      <c r="B42" s="195"/>
      <c r="C42" s="407" t="str">
        <f t="shared" si="5"/>
        <v/>
      </c>
      <c r="D42" s="407"/>
      <c r="E42" s="406" t="str">
        <f>IF('各会計、関係団体の財政状況及び健全化判断比率'!B15="","",'各会計、関係団体の財政状況及び健全化判断比率'!B15)</f>
        <v/>
      </c>
      <c r="F42" s="406"/>
      <c r="G42" s="406"/>
      <c r="H42" s="406"/>
      <c r="I42" s="406"/>
      <c r="J42" s="406"/>
      <c r="K42" s="406"/>
      <c r="L42" s="406"/>
      <c r="M42" s="406"/>
      <c r="N42" s="406"/>
      <c r="O42" s="406"/>
      <c r="P42" s="406"/>
      <c r="Q42" s="406"/>
      <c r="R42" s="406"/>
      <c r="S42" s="406"/>
      <c r="T42" s="196"/>
      <c r="U42" s="407" t="str">
        <f t="shared" si="4"/>
        <v/>
      </c>
      <c r="V42" s="407"/>
      <c r="W42" s="406"/>
      <c r="X42" s="406"/>
      <c r="Y42" s="406"/>
      <c r="Z42" s="406"/>
      <c r="AA42" s="406"/>
      <c r="AB42" s="406"/>
      <c r="AC42" s="406"/>
      <c r="AD42" s="406"/>
      <c r="AE42" s="406"/>
      <c r="AF42" s="406"/>
      <c r="AG42" s="406"/>
      <c r="AH42" s="406"/>
      <c r="AI42" s="406"/>
      <c r="AJ42" s="406"/>
      <c r="AK42" s="406"/>
      <c r="AL42" s="196"/>
      <c r="AM42" s="407" t="str">
        <f t="shared" si="0"/>
        <v/>
      </c>
      <c r="AN42" s="407"/>
      <c r="AO42" s="406"/>
      <c r="AP42" s="406"/>
      <c r="AQ42" s="406"/>
      <c r="AR42" s="406"/>
      <c r="AS42" s="406"/>
      <c r="AT42" s="406"/>
      <c r="AU42" s="406"/>
      <c r="AV42" s="406"/>
      <c r="AW42" s="406"/>
      <c r="AX42" s="406"/>
      <c r="AY42" s="406"/>
      <c r="AZ42" s="406"/>
      <c r="BA42" s="406"/>
      <c r="BB42" s="406"/>
      <c r="BC42" s="406"/>
      <c r="BD42" s="196"/>
      <c r="BE42" s="407" t="str">
        <f t="shared" si="1"/>
        <v/>
      </c>
      <c r="BF42" s="407"/>
      <c r="BG42" s="406"/>
      <c r="BH42" s="406"/>
      <c r="BI42" s="406"/>
      <c r="BJ42" s="406"/>
      <c r="BK42" s="406"/>
      <c r="BL42" s="406"/>
      <c r="BM42" s="406"/>
      <c r="BN42" s="406"/>
      <c r="BO42" s="406"/>
      <c r="BP42" s="406"/>
      <c r="BQ42" s="406"/>
      <c r="BR42" s="406"/>
      <c r="BS42" s="406"/>
      <c r="BT42" s="406"/>
      <c r="BU42" s="406"/>
      <c r="BV42" s="196"/>
      <c r="BW42" s="407" t="str">
        <f t="shared" si="2"/>
        <v/>
      </c>
      <c r="BX42" s="407"/>
      <c r="BY42" s="406" t="str">
        <f>IF('各会計、関係団体の財政状況及び健全化判断比率'!B76="","",'各会計、関係団体の財政状況及び健全化判断比率'!B76)</f>
        <v/>
      </c>
      <c r="BZ42" s="406"/>
      <c r="CA42" s="406"/>
      <c r="CB42" s="406"/>
      <c r="CC42" s="406"/>
      <c r="CD42" s="406"/>
      <c r="CE42" s="406"/>
      <c r="CF42" s="406"/>
      <c r="CG42" s="406"/>
      <c r="CH42" s="406"/>
      <c r="CI42" s="406"/>
      <c r="CJ42" s="406"/>
      <c r="CK42" s="406"/>
      <c r="CL42" s="406"/>
      <c r="CM42" s="406"/>
      <c r="CN42" s="196"/>
      <c r="CO42" s="407" t="str">
        <f t="shared" si="3"/>
        <v/>
      </c>
      <c r="CP42" s="407"/>
      <c r="CQ42" s="406" t="str">
        <f>IF('各会計、関係団体の財政状況及び健全化判断比率'!BS15="","",'各会計、関係団体の財政状況及び健全化判断比率'!BS15)</f>
        <v/>
      </c>
      <c r="CR42" s="406"/>
      <c r="CS42" s="406"/>
      <c r="CT42" s="406"/>
      <c r="CU42" s="406"/>
      <c r="CV42" s="406"/>
      <c r="CW42" s="406"/>
      <c r="CX42" s="406"/>
      <c r="CY42" s="406"/>
      <c r="CZ42" s="406"/>
      <c r="DA42" s="406"/>
      <c r="DB42" s="406"/>
      <c r="DC42" s="406"/>
      <c r="DD42" s="406"/>
      <c r="DE42" s="406"/>
      <c r="DF42" s="193"/>
      <c r="DG42" s="408" t="str">
        <f>IF('各会計、関係団体の財政状況及び健全化判断比率'!BR15="","",'各会計、関係団体の財政状況及び健全化判断比率'!BR15)</f>
        <v/>
      </c>
      <c r="DH42" s="408"/>
      <c r="DI42" s="200"/>
      <c r="DJ42" s="168"/>
      <c r="DK42" s="168"/>
      <c r="DL42" s="168"/>
      <c r="DM42" s="168"/>
      <c r="DN42" s="168"/>
      <c r="DO42" s="168"/>
    </row>
    <row r="43" spans="1:119" ht="32.25" customHeight="1" x14ac:dyDescent="0.15">
      <c r="A43" s="168"/>
      <c r="B43" s="195"/>
      <c r="C43" s="407" t="str">
        <f t="shared" si="5"/>
        <v/>
      </c>
      <c r="D43" s="407"/>
      <c r="E43" s="406" t="str">
        <f>IF('各会計、関係団体の財政状況及び健全化判断比率'!B16="","",'各会計、関係団体の財政状況及び健全化判断比率'!B16)</f>
        <v/>
      </c>
      <c r="F43" s="406"/>
      <c r="G43" s="406"/>
      <c r="H43" s="406"/>
      <c r="I43" s="406"/>
      <c r="J43" s="406"/>
      <c r="K43" s="406"/>
      <c r="L43" s="406"/>
      <c r="M43" s="406"/>
      <c r="N43" s="406"/>
      <c r="O43" s="406"/>
      <c r="P43" s="406"/>
      <c r="Q43" s="406"/>
      <c r="R43" s="406"/>
      <c r="S43" s="406"/>
      <c r="T43" s="196"/>
      <c r="U43" s="407" t="str">
        <f t="shared" si="4"/>
        <v/>
      </c>
      <c r="V43" s="407"/>
      <c r="W43" s="406"/>
      <c r="X43" s="406"/>
      <c r="Y43" s="406"/>
      <c r="Z43" s="406"/>
      <c r="AA43" s="406"/>
      <c r="AB43" s="406"/>
      <c r="AC43" s="406"/>
      <c r="AD43" s="406"/>
      <c r="AE43" s="406"/>
      <c r="AF43" s="406"/>
      <c r="AG43" s="406"/>
      <c r="AH43" s="406"/>
      <c r="AI43" s="406"/>
      <c r="AJ43" s="406"/>
      <c r="AK43" s="406"/>
      <c r="AL43" s="196"/>
      <c r="AM43" s="407" t="str">
        <f t="shared" si="0"/>
        <v/>
      </c>
      <c r="AN43" s="407"/>
      <c r="AO43" s="406"/>
      <c r="AP43" s="406"/>
      <c r="AQ43" s="406"/>
      <c r="AR43" s="406"/>
      <c r="AS43" s="406"/>
      <c r="AT43" s="406"/>
      <c r="AU43" s="406"/>
      <c r="AV43" s="406"/>
      <c r="AW43" s="406"/>
      <c r="AX43" s="406"/>
      <c r="AY43" s="406"/>
      <c r="AZ43" s="406"/>
      <c r="BA43" s="406"/>
      <c r="BB43" s="406"/>
      <c r="BC43" s="406"/>
      <c r="BD43" s="196"/>
      <c r="BE43" s="407" t="str">
        <f t="shared" si="1"/>
        <v/>
      </c>
      <c r="BF43" s="407"/>
      <c r="BG43" s="406"/>
      <c r="BH43" s="406"/>
      <c r="BI43" s="406"/>
      <c r="BJ43" s="406"/>
      <c r="BK43" s="406"/>
      <c r="BL43" s="406"/>
      <c r="BM43" s="406"/>
      <c r="BN43" s="406"/>
      <c r="BO43" s="406"/>
      <c r="BP43" s="406"/>
      <c r="BQ43" s="406"/>
      <c r="BR43" s="406"/>
      <c r="BS43" s="406"/>
      <c r="BT43" s="406"/>
      <c r="BU43" s="406"/>
      <c r="BV43" s="196"/>
      <c r="BW43" s="407" t="str">
        <f t="shared" si="2"/>
        <v/>
      </c>
      <c r="BX43" s="407"/>
      <c r="BY43" s="406" t="str">
        <f>IF('各会計、関係団体の財政状況及び健全化判断比率'!B77="","",'各会計、関係団体の財政状況及び健全化判断比率'!B77)</f>
        <v/>
      </c>
      <c r="BZ43" s="406"/>
      <c r="CA43" s="406"/>
      <c r="CB43" s="406"/>
      <c r="CC43" s="406"/>
      <c r="CD43" s="406"/>
      <c r="CE43" s="406"/>
      <c r="CF43" s="406"/>
      <c r="CG43" s="406"/>
      <c r="CH43" s="406"/>
      <c r="CI43" s="406"/>
      <c r="CJ43" s="406"/>
      <c r="CK43" s="406"/>
      <c r="CL43" s="406"/>
      <c r="CM43" s="406"/>
      <c r="CN43" s="196"/>
      <c r="CO43" s="407" t="str">
        <f t="shared" si="3"/>
        <v/>
      </c>
      <c r="CP43" s="407"/>
      <c r="CQ43" s="406" t="str">
        <f>IF('各会計、関係団体の財政状況及び健全化判断比率'!BS16="","",'各会計、関係団体の財政状況及び健全化判断比率'!BS16)</f>
        <v/>
      </c>
      <c r="CR43" s="406"/>
      <c r="CS43" s="406"/>
      <c r="CT43" s="406"/>
      <c r="CU43" s="406"/>
      <c r="CV43" s="406"/>
      <c r="CW43" s="406"/>
      <c r="CX43" s="406"/>
      <c r="CY43" s="406"/>
      <c r="CZ43" s="406"/>
      <c r="DA43" s="406"/>
      <c r="DB43" s="406"/>
      <c r="DC43" s="406"/>
      <c r="DD43" s="406"/>
      <c r="DE43" s="406"/>
      <c r="DF43" s="193"/>
      <c r="DG43" s="408" t="str">
        <f>IF('各会計、関係団体の財政状況及び健全化判断比率'!BR16="","",'各会計、関係団体の財政状況及び健全化判断比率'!BR16)</f>
        <v/>
      </c>
      <c r="DH43" s="408"/>
      <c r="DI43" s="200"/>
      <c r="DJ43" s="168"/>
      <c r="DK43" s="168"/>
      <c r="DL43" s="168"/>
      <c r="DM43" s="168"/>
      <c r="DN43" s="168"/>
      <c r="DO43" s="168"/>
    </row>
    <row r="44" spans="1:119" ht="13.5" customHeight="1" thickBot="1" x14ac:dyDescent="0.2">
      <c r="A44" s="168"/>
      <c r="B44" s="201"/>
      <c r="C44" s="202"/>
      <c r="D44" s="202"/>
      <c r="E44" s="202"/>
      <c r="F44" s="202"/>
      <c r="G44" s="202"/>
      <c r="H44" s="202"/>
      <c r="I44" s="202"/>
      <c r="J44" s="202"/>
      <c r="K44" s="202"/>
      <c r="L44" s="202"/>
      <c r="M44" s="202"/>
      <c r="N44" s="202"/>
      <c r="O44" s="202"/>
      <c r="P44" s="202"/>
      <c r="Q44" s="202"/>
      <c r="R44" s="202"/>
      <c r="S44" s="202"/>
      <c r="T44" s="202"/>
      <c r="U44" s="202"/>
      <c r="V44" s="202"/>
      <c r="W44" s="202"/>
      <c r="X44" s="202"/>
      <c r="Y44" s="202"/>
      <c r="Z44" s="202"/>
      <c r="AA44" s="202"/>
      <c r="AB44" s="202"/>
      <c r="AC44" s="202"/>
      <c r="AD44" s="202"/>
      <c r="AE44" s="202"/>
      <c r="AF44" s="202"/>
      <c r="AG44" s="202"/>
      <c r="AH44" s="202"/>
      <c r="AI44" s="202"/>
      <c r="AJ44" s="202"/>
      <c r="AK44" s="202"/>
      <c r="AL44" s="202"/>
      <c r="AM44" s="202"/>
      <c r="AN44" s="202"/>
      <c r="AO44" s="202"/>
      <c r="AP44" s="202"/>
      <c r="AQ44" s="202"/>
      <c r="AR44" s="202"/>
      <c r="AS44" s="202"/>
      <c r="AT44" s="202"/>
      <c r="AU44" s="202"/>
      <c r="AV44" s="202"/>
      <c r="AW44" s="202"/>
      <c r="AX44" s="202"/>
      <c r="AY44" s="202"/>
      <c r="AZ44" s="202"/>
      <c r="BA44" s="202"/>
      <c r="BB44" s="202"/>
      <c r="BC44" s="202"/>
      <c r="BD44" s="202"/>
      <c r="BE44" s="202"/>
      <c r="BF44" s="202"/>
      <c r="BG44" s="202"/>
      <c r="BH44" s="202"/>
      <c r="BI44" s="202"/>
      <c r="BJ44" s="202"/>
      <c r="BK44" s="202"/>
      <c r="BL44" s="202"/>
      <c r="BM44" s="202"/>
      <c r="BN44" s="202"/>
      <c r="BO44" s="202"/>
      <c r="BP44" s="202"/>
      <c r="BQ44" s="202"/>
      <c r="BR44" s="202"/>
      <c r="BS44" s="202"/>
      <c r="BT44" s="202"/>
      <c r="BU44" s="202"/>
      <c r="BV44" s="202"/>
      <c r="BW44" s="202"/>
      <c r="BX44" s="202"/>
      <c r="BY44" s="202"/>
      <c r="BZ44" s="202"/>
      <c r="CA44" s="202"/>
      <c r="CB44" s="202"/>
      <c r="CC44" s="202"/>
      <c r="CD44" s="202"/>
      <c r="CE44" s="202"/>
      <c r="CF44" s="202"/>
      <c r="CG44" s="202"/>
      <c r="CH44" s="202"/>
      <c r="CI44" s="202"/>
      <c r="CJ44" s="202"/>
      <c r="CK44" s="202"/>
      <c r="CL44" s="202"/>
      <c r="CM44" s="202"/>
      <c r="CN44" s="202"/>
      <c r="CO44" s="202"/>
      <c r="CP44" s="202"/>
      <c r="CQ44" s="202"/>
      <c r="CR44" s="202"/>
      <c r="CS44" s="202"/>
      <c r="CT44" s="202"/>
      <c r="CU44" s="202"/>
      <c r="CV44" s="202"/>
      <c r="CW44" s="202"/>
      <c r="CX44" s="202"/>
      <c r="CY44" s="202"/>
      <c r="CZ44" s="202"/>
      <c r="DA44" s="202"/>
      <c r="DB44" s="202"/>
      <c r="DC44" s="202"/>
      <c r="DD44" s="202"/>
      <c r="DE44" s="202"/>
      <c r="DF44" s="202"/>
      <c r="DG44" s="202"/>
      <c r="DH44" s="202"/>
      <c r="DI44" s="203"/>
      <c r="DJ44" s="168"/>
      <c r="DK44" s="168"/>
      <c r="DL44" s="168"/>
      <c r="DM44" s="168"/>
      <c r="DN44" s="168"/>
      <c r="DO44" s="168"/>
    </row>
    <row r="45" spans="1:119" x14ac:dyDescent="0.15">
      <c r="A45" s="168"/>
      <c r="B45" s="168"/>
      <c r="C45" s="168"/>
      <c r="D45" s="168"/>
      <c r="E45" s="168"/>
      <c r="F45" s="168"/>
      <c r="G45" s="168"/>
      <c r="H45" s="168"/>
      <c r="I45" s="168"/>
      <c r="J45" s="168"/>
      <c r="K45" s="168"/>
      <c r="L45" s="168"/>
      <c r="M45" s="168"/>
      <c r="N45" s="168"/>
      <c r="O45" s="168"/>
      <c r="P45" s="168"/>
      <c r="Q45" s="168"/>
      <c r="R45" s="168"/>
      <c r="S45" s="168"/>
      <c r="T45" s="168"/>
      <c r="U45" s="168"/>
      <c r="V45" s="168"/>
      <c r="W45" s="168"/>
      <c r="X45" s="168"/>
      <c r="Y45" s="168"/>
      <c r="Z45" s="168"/>
      <c r="AA45" s="168"/>
      <c r="AB45" s="168"/>
      <c r="AC45" s="168"/>
      <c r="AD45" s="168"/>
      <c r="AE45" s="168"/>
      <c r="AF45" s="168"/>
      <c r="AG45" s="168"/>
      <c r="AH45" s="168"/>
      <c r="AI45" s="168"/>
      <c r="AJ45" s="168"/>
      <c r="AK45" s="168"/>
      <c r="AL45" s="168"/>
      <c r="AM45" s="168"/>
      <c r="AN45" s="168"/>
      <c r="AO45" s="168"/>
      <c r="AP45" s="168"/>
      <c r="AQ45" s="168"/>
      <c r="AR45" s="168"/>
      <c r="AS45" s="168"/>
      <c r="AT45" s="168"/>
      <c r="AU45" s="168"/>
      <c r="AV45" s="168"/>
      <c r="AW45" s="168"/>
      <c r="AX45" s="168"/>
      <c r="AY45" s="168"/>
      <c r="AZ45" s="168"/>
      <c r="BA45" s="168"/>
      <c r="BB45" s="168"/>
      <c r="BC45" s="168"/>
      <c r="BD45" s="168"/>
      <c r="BE45" s="168"/>
      <c r="BF45" s="168"/>
      <c r="BG45" s="168"/>
      <c r="BH45" s="168"/>
      <c r="BI45" s="168"/>
      <c r="BJ45" s="168"/>
      <c r="BK45" s="168"/>
      <c r="BL45" s="168"/>
      <c r="BM45" s="168"/>
      <c r="BN45" s="168"/>
      <c r="BO45" s="168"/>
      <c r="BP45" s="168"/>
      <c r="BQ45" s="168"/>
      <c r="BR45" s="168"/>
      <c r="BS45" s="168"/>
      <c r="BT45" s="168"/>
      <c r="BU45" s="168"/>
      <c r="BV45" s="168"/>
      <c r="BW45" s="168"/>
      <c r="BX45" s="168"/>
      <c r="BY45" s="168"/>
      <c r="BZ45" s="168"/>
      <c r="CA45" s="168"/>
      <c r="CB45" s="168"/>
      <c r="CC45" s="168"/>
      <c r="CD45" s="168"/>
      <c r="CE45" s="168"/>
      <c r="CF45" s="168"/>
      <c r="CG45" s="168"/>
      <c r="CH45" s="168"/>
      <c r="CI45" s="168"/>
      <c r="CJ45" s="168"/>
      <c r="CK45" s="168"/>
      <c r="CL45" s="168"/>
      <c r="CM45" s="168"/>
      <c r="CN45" s="168"/>
      <c r="CO45" s="168"/>
      <c r="CP45" s="168"/>
      <c r="CQ45" s="168"/>
      <c r="CR45" s="168"/>
      <c r="CS45" s="168"/>
      <c r="CT45" s="168"/>
      <c r="CU45" s="168"/>
      <c r="CV45" s="168"/>
      <c r="CW45" s="168"/>
      <c r="CX45" s="168"/>
      <c r="CY45" s="168"/>
      <c r="CZ45" s="168"/>
      <c r="DA45" s="168"/>
      <c r="DB45" s="168"/>
      <c r="DC45" s="168"/>
      <c r="DD45" s="168"/>
      <c r="DE45" s="168"/>
      <c r="DF45" s="168"/>
      <c r="DG45" s="168"/>
      <c r="DH45" s="168"/>
      <c r="DI45" s="168"/>
      <c r="DJ45" s="168"/>
      <c r="DK45" s="168"/>
      <c r="DL45" s="168"/>
      <c r="DM45" s="168"/>
      <c r="DN45" s="168"/>
      <c r="DO45" s="168"/>
    </row>
    <row r="46" spans="1:119" x14ac:dyDescent="0.15">
      <c r="B46" s="168" t="s">
        <v>200</v>
      </c>
      <c r="C46" s="168"/>
      <c r="D46" s="168"/>
      <c r="E46" s="168" t="s">
        <v>201</v>
      </c>
      <c r="F46" s="168"/>
      <c r="G46" s="168"/>
      <c r="H46" s="168"/>
      <c r="I46" s="168"/>
      <c r="J46" s="168"/>
      <c r="K46" s="168"/>
      <c r="L46" s="168"/>
      <c r="M46" s="168"/>
      <c r="N46" s="168"/>
      <c r="O46" s="168"/>
      <c r="P46" s="168"/>
      <c r="Q46" s="168"/>
      <c r="R46" s="168"/>
      <c r="S46" s="168"/>
      <c r="T46" s="168"/>
      <c r="U46" s="168"/>
      <c r="V46" s="168"/>
      <c r="W46" s="168"/>
      <c r="X46" s="168"/>
      <c r="Y46" s="168"/>
      <c r="Z46" s="168"/>
      <c r="AA46" s="168"/>
      <c r="AB46" s="168"/>
      <c r="AC46" s="168"/>
      <c r="AD46" s="168"/>
      <c r="AE46" s="168"/>
      <c r="AF46" s="168"/>
      <c r="AG46" s="168"/>
      <c r="AH46" s="168"/>
      <c r="AI46" s="168"/>
      <c r="AJ46" s="168"/>
      <c r="AK46" s="168"/>
      <c r="AL46" s="168"/>
      <c r="AM46" s="168"/>
      <c r="AN46" s="168"/>
      <c r="AO46" s="168"/>
      <c r="AP46" s="168"/>
      <c r="AQ46" s="168"/>
      <c r="AR46" s="168"/>
      <c r="AS46" s="168"/>
      <c r="AT46" s="168"/>
      <c r="AU46" s="168"/>
      <c r="AV46" s="168"/>
      <c r="AW46" s="168"/>
      <c r="AX46" s="168"/>
      <c r="AY46" s="168"/>
      <c r="AZ46" s="168"/>
      <c r="BA46" s="168"/>
      <c r="BB46" s="168"/>
      <c r="BC46" s="168"/>
      <c r="BD46" s="168"/>
      <c r="BE46" s="168"/>
      <c r="BF46" s="168"/>
      <c r="BG46" s="168"/>
      <c r="BH46" s="168"/>
      <c r="BI46" s="168"/>
      <c r="BJ46" s="168"/>
      <c r="BK46" s="168"/>
      <c r="BL46" s="168"/>
      <c r="BM46" s="168"/>
      <c r="BN46" s="168"/>
      <c r="BO46" s="168"/>
      <c r="BP46" s="168"/>
      <c r="BQ46" s="168"/>
      <c r="BR46" s="168"/>
      <c r="BS46" s="168"/>
      <c r="BT46" s="168"/>
      <c r="BU46" s="168"/>
      <c r="BV46" s="168"/>
      <c r="BW46" s="168"/>
      <c r="BX46" s="168"/>
      <c r="BY46" s="168"/>
      <c r="BZ46" s="168"/>
      <c r="CA46" s="168"/>
      <c r="CB46" s="168"/>
      <c r="CC46" s="168"/>
      <c r="CD46" s="168"/>
      <c r="CE46" s="168"/>
      <c r="CF46" s="168"/>
      <c r="CG46" s="168"/>
      <c r="CH46" s="168"/>
      <c r="CI46" s="168"/>
      <c r="CJ46" s="168"/>
      <c r="CK46" s="168"/>
      <c r="CL46" s="168"/>
      <c r="CM46" s="168"/>
      <c r="CN46" s="168"/>
      <c r="CO46" s="168"/>
      <c r="CP46" s="168"/>
      <c r="CQ46" s="168"/>
      <c r="CR46" s="168"/>
      <c r="CS46" s="168"/>
      <c r="CT46" s="168"/>
      <c r="CU46" s="168"/>
      <c r="CV46" s="168"/>
      <c r="CW46" s="168"/>
      <c r="CX46" s="168"/>
      <c r="CY46" s="168"/>
      <c r="CZ46" s="168"/>
      <c r="DA46" s="168"/>
      <c r="DB46" s="168"/>
      <c r="DC46" s="168"/>
      <c r="DD46" s="168"/>
      <c r="DE46" s="168"/>
      <c r="DF46" s="168"/>
      <c r="DG46" s="168"/>
      <c r="DH46" s="168"/>
      <c r="DI46" s="168"/>
    </row>
    <row r="47" spans="1:119" x14ac:dyDescent="0.15">
      <c r="B47" s="168"/>
      <c r="C47" s="168"/>
      <c r="D47" s="168"/>
      <c r="E47" s="168" t="s">
        <v>202</v>
      </c>
      <c r="F47" s="168"/>
      <c r="G47" s="168"/>
      <c r="H47" s="168"/>
      <c r="I47" s="168"/>
      <c r="J47" s="168"/>
      <c r="K47" s="168"/>
      <c r="L47" s="168"/>
      <c r="M47" s="168"/>
      <c r="N47" s="168"/>
      <c r="O47" s="168"/>
      <c r="P47" s="168"/>
      <c r="Q47" s="168"/>
      <c r="R47" s="168"/>
      <c r="S47" s="168"/>
      <c r="T47" s="168"/>
      <c r="U47" s="168"/>
      <c r="V47" s="168"/>
      <c r="W47" s="168"/>
      <c r="X47" s="168"/>
      <c r="Y47" s="168"/>
      <c r="Z47" s="168"/>
      <c r="AA47" s="168"/>
      <c r="AB47" s="168"/>
      <c r="AC47" s="168"/>
      <c r="AD47" s="168"/>
      <c r="AE47" s="168"/>
      <c r="AF47" s="168"/>
      <c r="AG47" s="168"/>
      <c r="AH47" s="168"/>
      <c r="AI47" s="168"/>
      <c r="AJ47" s="168"/>
      <c r="AK47" s="168"/>
      <c r="AL47" s="168"/>
      <c r="AM47" s="168"/>
      <c r="AN47" s="168"/>
      <c r="AO47" s="168"/>
      <c r="AP47" s="168"/>
      <c r="AQ47" s="168"/>
      <c r="AR47" s="168"/>
      <c r="AS47" s="168"/>
      <c r="AT47" s="168"/>
      <c r="AU47" s="168"/>
      <c r="AV47" s="168"/>
      <c r="AW47" s="168"/>
      <c r="AX47" s="168"/>
      <c r="AY47" s="168"/>
      <c r="AZ47" s="168"/>
      <c r="BA47" s="168"/>
      <c r="BB47" s="168"/>
      <c r="BC47" s="168"/>
      <c r="BD47" s="168"/>
      <c r="BE47" s="168"/>
      <c r="BF47" s="168"/>
      <c r="BG47" s="168"/>
      <c r="BH47" s="168"/>
      <c r="BI47" s="168"/>
      <c r="BJ47" s="168"/>
      <c r="BK47" s="168"/>
      <c r="BL47" s="168"/>
      <c r="BM47" s="168"/>
      <c r="BN47" s="168"/>
      <c r="BO47" s="168"/>
      <c r="BP47" s="168"/>
      <c r="BQ47" s="168"/>
      <c r="BR47" s="168"/>
      <c r="BS47" s="168"/>
      <c r="BT47" s="168"/>
      <c r="BU47" s="168"/>
      <c r="BV47" s="168"/>
      <c r="BW47" s="168"/>
      <c r="BX47" s="168"/>
      <c r="BY47" s="168"/>
      <c r="BZ47" s="168"/>
      <c r="CA47" s="168"/>
      <c r="CB47" s="168"/>
      <c r="CC47" s="168"/>
      <c r="CD47" s="168"/>
      <c r="CE47" s="168"/>
      <c r="CF47" s="168"/>
      <c r="CG47" s="168"/>
      <c r="CH47" s="168"/>
      <c r="CI47" s="168"/>
      <c r="CJ47" s="168"/>
      <c r="CK47" s="168"/>
      <c r="CL47" s="168"/>
      <c r="CM47" s="168"/>
      <c r="CN47" s="168"/>
      <c r="CO47" s="168"/>
      <c r="CP47" s="168"/>
      <c r="CQ47" s="168"/>
      <c r="CR47" s="168"/>
      <c r="CS47" s="168"/>
      <c r="CT47" s="168"/>
      <c r="CU47" s="168"/>
      <c r="CV47" s="168"/>
      <c r="CW47" s="168"/>
      <c r="CX47" s="168"/>
      <c r="CY47" s="168"/>
      <c r="CZ47" s="168"/>
      <c r="DA47" s="168"/>
      <c r="DB47" s="168"/>
      <c r="DC47" s="168"/>
      <c r="DD47" s="168"/>
      <c r="DE47" s="168"/>
      <c r="DF47" s="168"/>
      <c r="DG47" s="168"/>
      <c r="DH47" s="168"/>
      <c r="DI47" s="168"/>
    </row>
    <row r="48" spans="1:119" x14ac:dyDescent="0.15">
      <c r="B48" s="168"/>
      <c r="C48" s="168"/>
      <c r="D48" s="168"/>
      <c r="E48" s="168" t="s">
        <v>203</v>
      </c>
      <c r="F48" s="168"/>
      <c r="G48" s="168"/>
      <c r="H48" s="168"/>
      <c r="I48" s="168"/>
      <c r="J48" s="168"/>
      <c r="K48" s="168"/>
      <c r="L48" s="168"/>
      <c r="M48" s="168"/>
      <c r="N48" s="168"/>
      <c r="O48" s="168"/>
      <c r="P48" s="168"/>
      <c r="Q48" s="168"/>
      <c r="R48" s="168"/>
      <c r="S48" s="168"/>
      <c r="T48" s="168"/>
      <c r="U48" s="168"/>
      <c r="V48" s="168"/>
      <c r="W48" s="168"/>
      <c r="X48" s="168"/>
      <c r="Y48" s="168"/>
      <c r="Z48" s="168"/>
      <c r="AA48" s="168"/>
      <c r="AB48" s="168"/>
      <c r="AC48" s="168"/>
      <c r="AD48" s="168"/>
      <c r="AE48" s="168"/>
      <c r="AF48" s="168"/>
      <c r="AG48" s="168"/>
      <c r="AH48" s="168"/>
      <c r="AI48" s="168"/>
      <c r="AJ48" s="168"/>
      <c r="AK48" s="168"/>
      <c r="AL48" s="168"/>
      <c r="AM48" s="168"/>
      <c r="AN48" s="168"/>
      <c r="AO48" s="168"/>
      <c r="AP48" s="168"/>
      <c r="AQ48" s="168"/>
      <c r="AR48" s="168"/>
      <c r="AS48" s="168"/>
      <c r="AT48" s="168"/>
      <c r="AU48" s="168"/>
      <c r="AV48" s="168"/>
      <c r="AW48" s="168"/>
      <c r="AX48" s="168"/>
      <c r="AY48" s="168"/>
      <c r="AZ48" s="168"/>
      <c r="BA48" s="168"/>
      <c r="BB48" s="168"/>
      <c r="BC48" s="168"/>
      <c r="BD48" s="168"/>
      <c r="BE48" s="168"/>
      <c r="BF48" s="168"/>
      <c r="BG48" s="168"/>
      <c r="BH48" s="168"/>
      <c r="BI48" s="168"/>
      <c r="BJ48" s="168"/>
      <c r="BK48" s="168"/>
      <c r="BL48" s="168"/>
      <c r="BM48" s="168"/>
      <c r="BN48" s="168"/>
      <c r="BO48" s="168"/>
      <c r="BP48" s="168"/>
      <c r="BQ48" s="168"/>
      <c r="BR48" s="168"/>
      <c r="BS48" s="168"/>
      <c r="BT48" s="168"/>
      <c r="BU48" s="168"/>
      <c r="BV48" s="168"/>
      <c r="BW48" s="168"/>
      <c r="BX48" s="168"/>
      <c r="BY48" s="168"/>
      <c r="BZ48" s="168"/>
      <c r="CA48" s="168"/>
      <c r="CB48" s="168"/>
      <c r="CC48" s="168"/>
      <c r="CD48" s="168"/>
      <c r="CE48" s="168"/>
      <c r="CF48" s="168"/>
      <c r="CG48" s="168"/>
      <c r="CH48" s="168"/>
      <c r="CI48" s="168"/>
      <c r="CJ48" s="168"/>
      <c r="CK48" s="168"/>
      <c r="CL48" s="168"/>
      <c r="CM48" s="168"/>
      <c r="CN48" s="168"/>
      <c r="CO48" s="168"/>
      <c r="CP48" s="168"/>
      <c r="CQ48" s="168"/>
      <c r="CR48" s="168"/>
      <c r="CS48" s="168"/>
      <c r="CT48" s="168"/>
      <c r="CU48" s="168"/>
      <c r="CV48" s="168"/>
      <c r="CW48" s="168"/>
      <c r="CX48" s="168"/>
      <c r="CY48" s="168"/>
      <c r="CZ48" s="168"/>
      <c r="DA48" s="168"/>
      <c r="DB48" s="168"/>
      <c r="DC48" s="168"/>
      <c r="DD48" s="168"/>
      <c r="DE48" s="168"/>
      <c r="DF48" s="168"/>
      <c r="DG48" s="168"/>
      <c r="DH48" s="168"/>
      <c r="DI48" s="168"/>
    </row>
    <row r="49" spans="5:5" x14ac:dyDescent="0.15">
      <c r="E49" s="204" t="s">
        <v>204</v>
      </c>
    </row>
    <row r="50" spans="5:5" x14ac:dyDescent="0.15">
      <c r="E50" s="170" t="s">
        <v>205</v>
      </c>
    </row>
    <row r="51" spans="5:5" x14ac:dyDescent="0.15">
      <c r="E51" s="170" t="s">
        <v>206</v>
      </c>
    </row>
    <row r="52" spans="5:5" x14ac:dyDescent="0.15">
      <c r="E52" s="170" t="s">
        <v>207</v>
      </c>
    </row>
    <row r="53" spans="5:5" x14ac:dyDescent="0.15">
      <c r="E53" s="170" t="s">
        <v>208</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poFs/dkryKk+hGVmqITkSzhhbOvWUNm/0/6ZF8j/Dt7hzEBQuYvDgXCrkkYHiBrjOQJaJkiRJ3Q6qczP86Z1uQ==" saltValue="/zLk2wcpJ9ucs2h/GLtQU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547</v>
      </c>
      <c r="G33" s="29" t="s">
        <v>548</v>
      </c>
      <c r="H33" s="29" t="s">
        <v>549</v>
      </c>
      <c r="I33" s="29" t="s">
        <v>550</v>
      </c>
      <c r="J33" s="30" t="s">
        <v>551</v>
      </c>
      <c r="K33" s="22"/>
      <c r="L33" s="22"/>
      <c r="M33" s="22"/>
      <c r="N33" s="22"/>
      <c r="O33" s="22"/>
      <c r="P33" s="22"/>
    </row>
    <row r="34" spans="1:16" ht="39" customHeight="1" x14ac:dyDescent="0.15">
      <c r="A34" s="22"/>
      <c r="B34" s="31"/>
      <c r="C34" s="1227" t="s">
        <v>556</v>
      </c>
      <c r="D34" s="1227"/>
      <c r="E34" s="1228"/>
      <c r="F34" s="32">
        <v>5.6</v>
      </c>
      <c r="G34" s="33">
        <v>4.96</v>
      </c>
      <c r="H34" s="33">
        <v>4.4800000000000004</v>
      </c>
      <c r="I34" s="33">
        <v>4.5199999999999996</v>
      </c>
      <c r="J34" s="34">
        <v>4.92</v>
      </c>
      <c r="K34" s="22"/>
      <c r="L34" s="22"/>
      <c r="M34" s="22"/>
      <c r="N34" s="22"/>
      <c r="O34" s="22"/>
      <c r="P34" s="22"/>
    </row>
    <row r="35" spans="1:16" ht="39" customHeight="1" x14ac:dyDescent="0.15">
      <c r="A35" s="22"/>
      <c r="B35" s="35"/>
      <c r="C35" s="1221" t="s">
        <v>557</v>
      </c>
      <c r="D35" s="1222"/>
      <c r="E35" s="1223"/>
      <c r="F35" s="36">
        <v>4.0199999999999996</v>
      </c>
      <c r="G35" s="37">
        <v>5.08</v>
      </c>
      <c r="H35" s="37">
        <v>4.95</v>
      </c>
      <c r="I35" s="37">
        <v>4.62</v>
      </c>
      <c r="J35" s="38">
        <v>2.83</v>
      </c>
      <c r="K35" s="22"/>
      <c r="L35" s="22"/>
      <c r="M35" s="22"/>
      <c r="N35" s="22"/>
      <c r="O35" s="22"/>
      <c r="P35" s="22"/>
    </row>
    <row r="36" spans="1:16" ht="39" customHeight="1" x14ac:dyDescent="0.15">
      <c r="A36" s="22"/>
      <c r="B36" s="35"/>
      <c r="C36" s="1221" t="s">
        <v>558</v>
      </c>
      <c r="D36" s="1222"/>
      <c r="E36" s="1223"/>
      <c r="F36" s="36">
        <v>2.91</v>
      </c>
      <c r="G36" s="37">
        <v>2.19</v>
      </c>
      <c r="H36" s="37">
        <v>2.33</v>
      </c>
      <c r="I36" s="37">
        <v>2.85</v>
      </c>
      <c r="J36" s="38">
        <v>1.75</v>
      </c>
      <c r="K36" s="22"/>
      <c r="L36" s="22"/>
      <c r="M36" s="22"/>
      <c r="N36" s="22"/>
      <c r="O36" s="22"/>
      <c r="P36" s="22"/>
    </row>
    <row r="37" spans="1:16" ht="39" customHeight="1" x14ac:dyDescent="0.15">
      <c r="A37" s="22"/>
      <c r="B37" s="35"/>
      <c r="C37" s="1221" t="s">
        <v>559</v>
      </c>
      <c r="D37" s="1222"/>
      <c r="E37" s="1223"/>
      <c r="F37" s="36">
        <v>0.05</v>
      </c>
      <c r="G37" s="37">
        <v>0.28999999999999998</v>
      </c>
      <c r="H37" s="37">
        <v>0.34</v>
      </c>
      <c r="I37" s="37">
        <v>0.81</v>
      </c>
      <c r="J37" s="38">
        <v>0.75</v>
      </c>
      <c r="K37" s="22"/>
      <c r="L37" s="22"/>
      <c r="M37" s="22"/>
      <c r="N37" s="22"/>
      <c r="O37" s="22"/>
      <c r="P37" s="22"/>
    </row>
    <row r="38" spans="1:16" ht="39" customHeight="1" x14ac:dyDescent="0.15">
      <c r="A38" s="22"/>
      <c r="B38" s="35"/>
      <c r="C38" s="1221" t="s">
        <v>560</v>
      </c>
      <c r="D38" s="1222"/>
      <c r="E38" s="1223"/>
      <c r="F38" s="36">
        <v>0.45</v>
      </c>
      <c r="G38" s="37">
        <v>0.55000000000000004</v>
      </c>
      <c r="H38" s="37">
        <v>0.27</v>
      </c>
      <c r="I38" s="37">
        <v>0.56000000000000005</v>
      </c>
      <c r="J38" s="38">
        <v>0.63</v>
      </c>
      <c r="K38" s="22"/>
      <c r="L38" s="22"/>
      <c r="M38" s="22"/>
      <c r="N38" s="22"/>
      <c r="O38" s="22"/>
      <c r="P38" s="22"/>
    </row>
    <row r="39" spans="1:16" ht="39" customHeight="1" x14ac:dyDescent="0.15">
      <c r="A39" s="22"/>
      <c r="B39" s="35"/>
      <c r="C39" s="1221" t="s">
        <v>561</v>
      </c>
      <c r="D39" s="1222"/>
      <c r="E39" s="1223"/>
      <c r="F39" s="36">
        <v>0.04</v>
      </c>
      <c r="G39" s="37">
        <v>0.05</v>
      </c>
      <c r="H39" s="37">
        <v>0.05</v>
      </c>
      <c r="I39" s="37">
        <v>0.06</v>
      </c>
      <c r="J39" s="38">
        <v>0.05</v>
      </c>
      <c r="K39" s="22"/>
      <c r="L39" s="22"/>
      <c r="M39" s="22"/>
      <c r="N39" s="22"/>
      <c r="O39" s="22"/>
      <c r="P39" s="22"/>
    </row>
    <row r="40" spans="1:16" ht="39" customHeight="1" x14ac:dyDescent="0.15">
      <c r="A40" s="22"/>
      <c r="B40" s="35"/>
      <c r="C40" s="1221" t="s">
        <v>562</v>
      </c>
      <c r="D40" s="1222"/>
      <c r="E40" s="1223"/>
      <c r="F40" s="36" t="s">
        <v>563</v>
      </c>
      <c r="G40" s="37" t="s">
        <v>554</v>
      </c>
      <c r="H40" s="37" t="s">
        <v>564</v>
      </c>
      <c r="I40" s="37" t="s">
        <v>554</v>
      </c>
      <c r="J40" s="38">
        <v>0</v>
      </c>
      <c r="K40" s="22"/>
      <c r="L40" s="22"/>
      <c r="M40" s="22"/>
      <c r="N40" s="22"/>
      <c r="O40" s="22"/>
      <c r="P40" s="22"/>
    </row>
    <row r="41" spans="1:16" ht="39" customHeight="1" x14ac:dyDescent="0.15">
      <c r="A41" s="22"/>
      <c r="B41" s="35"/>
      <c r="C41" s="1221" t="s">
        <v>565</v>
      </c>
      <c r="D41" s="1222"/>
      <c r="E41" s="1223"/>
      <c r="F41" s="36">
        <v>0</v>
      </c>
      <c r="G41" s="37">
        <v>0</v>
      </c>
      <c r="H41" s="37">
        <v>0</v>
      </c>
      <c r="I41" s="37">
        <v>0</v>
      </c>
      <c r="J41" s="38">
        <v>0</v>
      </c>
      <c r="K41" s="22"/>
      <c r="L41" s="22"/>
      <c r="M41" s="22"/>
      <c r="N41" s="22"/>
      <c r="O41" s="22"/>
      <c r="P41" s="22"/>
    </row>
    <row r="42" spans="1:16" ht="39" customHeight="1" x14ac:dyDescent="0.15">
      <c r="A42" s="22"/>
      <c r="B42" s="39"/>
      <c r="C42" s="1221" t="s">
        <v>566</v>
      </c>
      <c r="D42" s="1222"/>
      <c r="E42" s="1223"/>
      <c r="F42" s="36" t="s">
        <v>521</v>
      </c>
      <c r="G42" s="37" t="s">
        <v>521</v>
      </c>
      <c r="H42" s="37" t="s">
        <v>521</v>
      </c>
      <c r="I42" s="37" t="s">
        <v>521</v>
      </c>
      <c r="J42" s="38" t="s">
        <v>521</v>
      </c>
      <c r="K42" s="22"/>
      <c r="L42" s="22"/>
      <c r="M42" s="22"/>
      <c r="N42" s="22"/>
      <c r="O42" s="22"/>
      <c r="P42" s="22"/>
    </row>
    <row r="43" spans="1:16" ht="39" customHeight="1" thickBot="1" x14ac:dyDescent="0.2">
      <c r="A43" s="22"/>
      <c r="B43" s="40"/>
      <c r="C43" s="1224" t="s">
        <v>567</v>
      </c>
      <c r="D43" s="1225"/>
      <c r="E43" s="1226"/>
      <c r="F43" s="41">
        <v>0</v>
      </c>
      <c r="G43" s="42">
        <v>0</v>
      </c>
      <c r="H43" s="42">
        <v>0</v>
      </c>
      <c r="I43" s="42">
        <v>0.12</v>
      </c>
      <c r="J43" s="43">
        <v>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Rqa1rexNdpM7R26KGoIU60xT16o5dl4aHD3Z22Yt1Qig6yflAO7NVKnQUWXDUuIMt6qTDdcuCKQCIzDUmsHr/w==" saltValue="Y4XKOzY50evxx35lo6lpf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547</v>
      </c>
      <c r="L44" s="56" t="s">
        <v>548</v>
      </c>
      <c r="M44" s="56" t="s">
        <v>549</v>
      </c>
      <c r="N44" s="56" t="s">
        <v>550</v>
      </c>
      <c r="O44" s="57" t="s">
        <v>551</v>
      </c>
      <c r="P44" s="48"/>
      <c r="Q44" s="48"/>
      <c r="R44" s="48"/>
      <c r="S44" s="48"/>
      <c r="T44" s="48"/>
      <c r="U44" s="48"/>
    </row>
    <row r="45" spans="1:21" ht="30.75" customHeight="1" x14ac:dyDescent="0.15">
      <c r="A45" s="48"/>
      <c r="B45" s="1237" t="s">
        <v>10</v>
      </c>
      <c r="C45" s="1238"/>
      <c r="D45" s="58"/>
      <c r="E45" s="1243" t="s">
        <v>11</v>
      </c>
      <c r="F45" s="1243"/>
      <c r="G45" s="1243"/>
      <c r="H45" s="1243"/>
      <c r="I45" s="1243"/>
      <c r="J45" s="1244"/>
      <c r="K45" s="59">
        <v>3938</v>
      </c>
      <c r="L45" s="60">
        <v>3937</v>
      </c>
      <c r="M45" s="60">
        <v>3756</v>
      </c>
      <c r="N45" s="60">
        <v>3554</v>
      </c>
      <c r="O45" s="61">
        <v>3492</v>
      </c>
      <c r="P45" s="48"/>
      <c r="Q45" s="48"/>
      <c r="R45" s="48"/>
      <c r="S45" s="48"/>
      <c r="T45" s="48"/>
      <c r="U45" s="48"/>
    </row>
    <row r="46" spans="1:21" ht="30.75" customHeight="1" x14ac:dyDescent="0.15">
      <c r="A46" s="48"/>
      <c r="B46" s="1239"/>
      <c r="C46" s="1240"/>
      <c r="D46" s="62"/>
      <c r="E46" s="1231" t="s">
        <v>12</v>
      </c>
      <c r="F46" s="1231"/>
      <c r="G46" s="1231"/>
      <c r="H46" s="1231"/>
      <c r="I46" s="1231"/>
      <c r="J46" s="1232"/>
      <c r="K46" s="63" t="s">
        <v>521</v>
      </c>
      <c r="L46" s="64" t="s">
        <v>521</v>
      </c>
      <c r="M46" s="64" t="s">
        <v>521</v>
      </c>
      <c r="N46" s="64" t="s">
        <v>521</v>
      </c>
      <c r="O46" s="65" t="s">
        <v>521</v>
      </c>
      <c r="P46" s="48"/>
      <c r="Q46" s="48"/>
      <c r="R46" s="48"/>
      <c r="S46" s="48"/>
      <c r="T46" s="48"/>
      <c r="U46" s="48"/>
    </row>
    <row r="47" spans="1:21" ht="30.75" customHeight="1" x14ac:dyDescent="0.15">
      <c r="A47" s="48"/>
      <c r="B47" s="1239"/>
      <c r="C47" s="1240"/>
      <c r="D47" s="62"/>
      <c r="E47" s="1231" t="s">
        <v>13</v>
      </c>
      <c r="F47" s="1231"/>
      <c r="G47" s="1231"/>
      <c r="H47" s="1231"/>
      <c r="I47" s="1231"/>
      <c r="J47" s="1232"/>
      <c r="K47" s="63" t="s">
        <v>521</v>
      </c>
      <c r="L47" s="64" t="s">
        <v>521</v>
      </c>
      <c r="M47" s="64" t="s">
        <v>521</v>
      </c>
      <c r="N47" s="64" t="s">
        <v>521</v>
      </c>
      <c r="O47" s="65" t="s">
        <v>521</v>
      </c>
      <c r="P47" s="48"/>
      <c r="Q47" s="48"/>
      <c r="R47" s="48"/>
      <c r="S47" s="48"/>
      <c r="T47" s="48"/>
      <c r="U47" s="48"/>
    </row>
    <row r="48" spans="1:21" ht="30.75" customHeight="1" x14ac:dyDescent="0.15">
      <c r="A48" s="48"/>
      <c r="B48" s="1239"/>
      <c r="C48" s="1240"/>
      <c r="D48" s="62"/>
      <c r="E48" s="1231" t="s">
        <v>14</v>
      </c>
      <c r="F48" s="1231"/>
      <c r="G48" s="1231"/>
      <c r="H48" s="1231"/>
      <c r="I48" s="1231"/>
      <c r="J48" s="1232"/>
      <c r="K48" s="63">
        <v>672</v>
      </c>
      <c r="L48" s="64">
        <v>686</v>
      </c>
      <c r="M48" s="64">
        <v>766</v>
      </c>
      <c r="N48" s="64">
        <v>823</v>
      </c>
      <c r="O48" s="65">
        <v>889</v>
      </c>
      <c r="P48" s="48"/>
      <c r="Q48" s="48"/>
      <c r="R48" s="48"/>
      <c r="S48" s="48"/>
      <c r="T48" s="48"/>
      <c r="U48" s="48"/>
    </row>
    <row r="49" spans="1:21" ht="30.75" customHeight="1" x14ac:dyDescent="0.15">
      <c r="A49" s="48"/>
      <c r="B49" s="1239"/>
      <c r="C49" s="1240"/>
      <c r="D49" s="62"/>
      <c r="E49" s="1231" t="s">
        <v>15</v>
      </c>
      <c r="F49" s="1231"/>
      <c r="G49" s="1231"/>
      <c r="H49" s="1231"/>
      <c r="I49" s="1231"/>
      <c r="J49" s="1232"/>
      <c r="K49" s="63" t="s">
        <v>521</v>
      </c>
      <c r="L49" s="64" t="s">
        <v>521</v>
      </c>
      <c r="M49" s="64" t="s">
        <v>521</v>
      </c>
      <c r="N49" s="64" t="s">
        <v>521</v>
      </c>
      <c r="O49" s="65" t="s">
        <v>521</v>
      </c>
      <c r="P49" s="48"/>
      <c r="Q49" s="48"/>
      <c r="R49" s="48"/>
      <c r="S49" s="48"/>
      <c r="T49" s="48"/>
      <c r="U49" s="48"/>
    </row>
    <row r="50" spans="1:21" ht="30.75" customHeight="1" x14ac:dyDescent="0.15">
      <c r="A50" s="48"/>
      <c r="B50" s="1239"/>
      <c r="C50" s="1240"/>
      <c r="D50" s="62"/>
      <c r="E50" s="1231" t="s">
        <v>16</v>
      </c>
      <c r="F50" s="1231"/>
      <c r="G50" s="1231"/>
      <c r="H50" s="1231"/>
      <c r="I50" s="1231"/>
      <c r="J50" s="1232"/>
      <c r="K50" s="63">
        <v>122</v>
      </c>
      <c r="L50" s="64">
        <v>120</v>
      </c>
      <c r="M50" s="64">
        <v>122</v>
      </c>
      <c r="N50" s="64">
        <v>124</v>
      </c>
      <c r="O50" s="65">
        <v>126</v>
      </c>
      <c r="P50" s="48"/>
      <c r="Q50" s="48"/>
      <c r="R50" s="48"/>
      <c r="S50" s="48"/>
      <c r="T50" s="48"/>
      <c r="U50" s="48"/>
    </row>
    <row r="51" spans="1:21" ht="30.75" customHeight="1" x14ac:dyDescent="0.15">
      <c r="A51" s="48"/>
      <c r="B51" s="1241"/>
      <c r="C51" s="1242"/>
      <c r="D51" s="66"/>
      <c r="E51" s="1231" t="s">
        <v>17</v>
      </c>
      <c r="F51" s="1231"/>
      <c r="G51" s="1231"/>
      <c r="H51" s="1231"/>
      <c r="I51" s="1231"/>
      <c r="J51" s="1232"/>
      <c r="K51" s="63" t="s">
        <v>521</v>
      </c>
      <c r="L51" s="64" t="s">
        <v>521</v>
      </c>
      <c r="M51" s="64" t="s">
        <v>521</v>
      </c>
      <c r="N51" s="64" t="s">
        <v>521</v>
      </c>
      <c r="O51" s="65" t="s">
        <v>521</v>
      </c>
      <c r="P51" s="48"/>
      <c r="Q51" s="48"/>
      <c r="R51" s="48"/>
      <c r="S51" s="48"/>
      <c r="T51" s="48"/>
      <c r="U51" s="48"/>
    </row>
    <row r="52" spans="1:21" ht="30.75" customHeight="1" x14ac:dyDescent="0.15">
      <c r="A52" s="48"/>
      <c r="B52" s="1229" t="s">
        <v>18</v>
      </c>
      <c r="C52" s="1230"/>
      <c r="D52" s="66"/>
      <c r="E52" s="1231" t="s">
        <v>19</v>
      </c>
      <c r="F52" s="1231"/>
      <c r="G52" s="1231"/>
      <c r="H52" s="1231"/>
      <c r="I52" s="1231"/>
      <c r="J52" s="1232"/>
      <c r="K52" s="63">
        <v>3019</v>
      </c>
      <c r="L52" s="64">
        <v>3231</v>
      </c>
      <c r="M52" s="64">
        <v>3188</v>
      </c>
      <c r="N52" s="64">
        <v>3017</v>
      </c>
      <c r="O52" s="65">
        <v>2966</v>
      </c>
      <c r="P52" s="48"/>
      <c r="Q52" s="48"/>
      <c r="R52" s="48"/>
      <c r="S52" s="48"/>
      <c r="T52" s="48"/>
      <c r="U52" s="48"/>
    </row>
    <row r="53" spans="1:21" ht="30.75" customHeight="1" thickBot="1" x14ac:dyDescent="0.2">
      <c r="A53" s="48"/>
      <c r="B53" s="1233" t="s">
        <v>20</v>
      </c>
      <c r="C53" s="1234"/>
      <c r="D53" s="67"/>
      <c r="E53" s="1235" t="s">
        <v>21</v>
      </c>
      <c r="F53" s="1235"/>
      <c r="G53" s="1235"/>
      <c r="H53" s="1235"/>
      <c r="I53" s="1235"/>
      <c r="J53" s="1236"/>
      <c r="K53" s="68">
        <v>1713</v>
      </c>
      <c r="L53" s="69">
        <v>1512</v>
      </c>
      <c r="M53" s="69">
        <v>1456</v>
      </c>
      <c r="N53" s="69">
        <v>1484</v>
      </c>
      <c r="O53" s="70">
        <v>1541</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MLng02B9hoFzuwX6JDe640vwIePVcGdyA1PIu+9Phe2TtfZVGmJu6WqkXLIDzqyZCnCaL6BQz8GJz3xG6NLAMg==" saltValue="CbTPpACc/qQopsaQLFXkVA=="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80" zoomScaleNormal="8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547</v>
      </c>
      <c r="J40" s="79" t="s">
        <v>548</v>
      </c>
      <c r="K40" s="79" t="s">
        <v>549</v>
      </c>
      <c r="L40" s="79" t="s">
        <v>550</v>
      </c>
      <c r="M40" s="80" t="s">
        <v>551</v>
      </c>
    </row>
    <row r="41" spans="2:13" ht="27.75" customHeight="1" x14ac:dyDescent="0.15">
      <c r="B41" s="1257" t="s">
        <v>23</v>
      </c>
      <c r="C41" s="1258"/>
      <c r="D41" s="81"/>
      <c r="E41" s="1259" t="s">
        <v>24</v>
      </c>
      <c r="F41" s="1259"/>
      <c r="G41" s="1259"/>
      <c r="H41" s="1260"/>
      <c r="I41" s="82">
        <v>33282</v>
      </c>
      <c r="J41" s="83">
        <v>34023</v>
      </c>
      <c r="K41" s="83">
        <v>33661</v>
      </c>
      <c r="L41" s="83">
        <v>31909</v>
      </c>
      <c r="M41" s="84">
        <v>30885</v>
      </c>
    </row>
    <row r="42" spans="2:13" ht="27.75" customHeight="1" x14ac:dyDescent="0.15">
      <c r="B42" s="1247"/>
      <c r="C42" s="1248"/>
      <c r="D42" s="85"/>
      <c r="E42" s="1251" t="s">
        <v>25</v>
      </c>
      <c r="F42" s="1251"/>
      <c r="G42" s="1251"/>
      <c r="H42" s="1252"/>
      <c r="I42" s="86">
        <v>1038</v>
      </c>
      <c r="J42" s="87">
        <v>926</v>
      </c>
      <c r="K42" s="87">
        <v>912</v>
      </c>
      <c r="L42" s="87">
        <v>795</v>
      </c>
      <c r="M42" s="88">
        <v>774</v>
      </c>
    </row>
    <row r="43" spans="2:13" ht="27.75" customHeight="1" x14ac:dyDescent="0.15">
      <c r="B43" s="1247"/>
      <c r="C43" s="1248"/>
      <c r="D43" s="85"/>
      <c r="E43" s="1251" t="s">
        <v>26</v>
      </c>
      <c r="F43" s="1251"/>
      <c r="G43" s="1251"/>
      <c r="H43" s="1252"/>
      <c r="I43" s="86">
        <v>9656</v>
      </c>
      <c r="J43" s="87">
        <v>9566</v>
      </c>
      <c r="K43" s="87">
        <v>9692</v>
      </c>
      <c r="L43" s="87">
        <v>9955</v>
      </c>
      <c r="M43" s="88">
        <v>9935</v>
      </c>
    </row>
    <row r="44" spans="2:13" ht="27.75" customHeight="1" x14ac:dyDescent="0.15">
      <c r="B44" s="1247"/>
      <c r="C44" s="1248"/>
      <c r="D44" s="85"/>
      <c r="E44" s="1251" t="s">
        <v>27</v>
      </c>
      <c r="F44" s="1251"/>
      <c r="G44" s="1251"/>
      <c r="H44" s="1252"/>
      <c r="I44" s="86" t="s">
        <v>521</v>
      </c>
      <c r="J44" s="87" t="s">
        <v>521</v>
      </c>
      <c r="K44" s="87" t="s">
        <v>521</v>
      </c>
      <c r="L44" s="87" t="s">
        <v>521</v>
      </c>
      <c r="M44" s="88" t="s">
        <v>521</v>
      </c>
    </row>
    <row r="45" spans="2:13" ht="27.75" customHeight="1" x14ac:dyDescent="0.15">
      <c r="B45" s="1247"/>
      <c r="C45" s="1248"/>
      <c r="D45" s="85"/>
      <c r="E45" s="1251" t="s">
        <v>28</v>
      </c>
      <c r="F45" s="1251"/>
      <c r="G45" s="1251"/>
      <c r="H45" s="1252"/>
      <c r="I45" s="86">
        <v>3795</v>
      </c>
      <c r="J45" s="87">
        <v>3609</v>
      </c>
      <c r="K45" s="87">
        <v>4413</v>
      </c>
      <c r="L45" s="87">
        <v>4345</v>
      </c>
      <c r="M45" s="88">
        <v>4329</v>
      </c>
    </row>
    <row r="46" spans="2:13" ht="27.75" customHeight="1" x14ac:dyDescent="0.15">
      <c r="B46" s="1247"/>
      <c r="C46" s="1248"/>
      <c r="D46" s="89"/>
      <c r="E46" s="1251" t="s">
        <v>29</v>
      </c>
      <c r="F46" s="1251"/>
      <c r="G46" s="1251"/>
      <c r="H46" s="1252"/>
      <c r="I46" s="86" t="s">
        <v>521</v>
      </c>
      <c r="J46" s="87" t="s">
        <v>521</v>
      </c>
      <c r="K46" s="87" t="s">
        <v>521</v>
      </c>
      <c r="L46" s="87" t="s">
        <v>521</v>
      </c>
      <c r="M46" s="88" t="s">
        <v>521</v>
      </c>
    </row>
    <row r="47" spans="2:13" ht="27.75" customHeight="1" x14ac:dyDescent="0.15">
      <c r="B47" s="1247"/>
      <c r="C47" s="1248"/>
      <c r="D47" s="90"/>
      <c r="E47" s="1261" t="s">
        <v>30</v>
      </c>
      <c r="F47" s="1262"/>
      <c r="G47" s="1262"/>
      <c r="H47" s="1263"/>
      <c r="I47" s="86" t="s">
        <v>521</v>
      </c>
      <c r="J47" s="87" t="s">
        <v>521</v>
      </c>
      <c r="K47" s="87" t="s">
        <v>521</v>
      </c>
      <c r="L47" s="87" t="s">
        <v>521</v>
      </c>
      <c r="M47" s="88" t="s">
        <v>521</v>
      </c>
    </row>
    <row r="48" spans="2:13" ht="27.75" customHeight="1" x14ac:dyDescent="0.15">
      <c r="B48" s="1247"/>
      <c r="C48" s="1248"/>
      <c r="D48" s="85"/>
      <c r="E48" s="1251" t="s">
        <v>31</v>
      </c>
      <c r="F48" s="1251"/>
      <c r="G48" s="1251"/>
      <c r="H48" s="1252"/>
      <c r="I48" s="86" t="s">
        <v>521</v>
      </c>
      <c r="J48" s="87" t="s">
        <v>521</v>
      </c>
      <c r="K48" s="87" t="s">
        <v>521</v>
      </c>
      <c r="L48" s="87" t="s">
        <v>521</v>
      </c>
      <c r="M48" s="88" t="s">
        <v>521</v>
      </c>
    </row>
    <row r="49" spans="2:13" ht="27.75" customHeight="1" x14ac:dyDescent="0.15">
      <c r="B49" s="1249"/>
      <c r="C49" s="1250"/>
      <c r="D49" s="85"/>
      <c r="E49" s="1251" t="s">
        <v>32</v>
      </c>
      <c r="F49" s="1251"/>
      <c r="G49" s="1251"/>
      <c r="H49" s="1252"/>
      <c r="I49" s="86" t="s">
        <v>521</v>
      </c>
      <c r="J49" s="87" t="s">
        <v>521</v>
      </c>
      <c r="K49" s="87" t="s">
        <v>521</v>
      </c>
      <c r="L49" s="87" t="s">
        <v>521</v>
      </c>
      <c r="M49" s="88" t="s">
        <v>521</v>
      </c>
    </row>
    <row r="50" spans="2:13" ht="27.75" customHeight="1" x14ac:dyDescent="0.15">
      <c r="B50" s="1245" t="s">
        <v>33</v>
      </c>
      <c r="C50" s="1246"/>
      <c r="D50" s="91"/>
      <c r="E50" s="1251" t="s">
        <v>34</v>
      </c>
      <c r="F50" s="1251"/>
      <c r="G50" s="1251"/>
      <c r="H50" s="1252"/>
      <c r="I50" s="86">
        <v>7821</v>
      </c>
      <c r="J50" s="87">
        <v>8008</v>
      </c>
      <c r="K50" s="87">
        <v>7858</v>
      </c>
      <c r="L50" s="87">
        <v>7417</v>
      </c>
      <c r="M50" s="88">
        <v>6600</v>
      </c>
    </row>
    <row r="51" spans="2:13" ht="27.75" customHeight="1" x14ac:dyDescent="0.15">
      <c r="B51" s="1247"/>
      <c r="C51" s="1248"/>
      <c r="D51" s="85"/>
      <c r="E51" s="1251" t="s">
        <v>35</v>
      </c>
      <c r="F51" s="1251"/>
      <c r="G51" s="1251"/>
      <c r="H51" s="1252"/>
      <c r="I51" s="86">
        <v>1509</v>
      </c>
      <c r="J51" s="87">
        <v>1657</v>
      </c>
      <c r="K51" s="87">
        <v>1780</v>
      </c>
      <c r="L51" s="87">
        <v>1635</v>
      </c>
      <c r="M51" s="88">
        <v>1524</v>
      </c>
    </row>
    <row r="52" spans="2:13" ht="27.75" customHeight="1" x14ac:dyDescent="0.15">
      <c r="B52" s="1249"/>
      <c r="C52" s="1250"/>
      <c r="D52" s="85"/>
      <c r="E52" s="1251" t="s">
        <v>36</v>
      </c>
      <c r="F52" s="1251"/>
      <c r="G52" s="1251"/>
      <c r="H52" s="1252"/>
      <c r="I52" s="86">
        <v>28186</v>
      </c>
      <c r="J52" s="87">
        <v>29000</v>
      </c>
      <c r="K52" s="87">
        <v>28775</v>
      </c>
      <c r="L52" s="87">
        <v>27985</v>
      </c>
      <c r="M52" s="88">
        <v>27789</v>
      </c>
    </row>
    <row r="53" spans="2:13" ht="27.75" customHeight="1" thickBot="1" x14ac:dyDescent="0.2">
      <c r="B53" s="1253" t="s">
        <v>37</v>
      </c>
      <c r="C53" s="1254"/>
      <c r="D53" s="92"/>
      <c r="E53" s="1255" t="s">
        <v>38</v>
      </c>
      <c r="F53" s="1255"/>
      <c r="G53" s="1255"/>
      <c r="H53" s="1256"/>
      <c r="I53" s="93">
        <v>10256</v>
      </c>
      <c r="J53" s="94">
        <v>9459</v>
      </c>
      <c r="K53" s="94">
        <v>10265</v>
      </c>
      <c r="L53" s="94">
        <v>9967</v>
      </c>
      <c r="M53" s="95">
        <v>10010</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fzlCxwT9Nuq0uT5nZZJajVc5ZbxKQo1ZNTZHUUJ2nrv7ZXJYdgi4NBjnte2L0SRSuob9+LoA39FmUKbE1EKzMQ==" saltValue="9IMER180XF926U303rViG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40</v>
      </c>
    </row>
    <row r="54" spans="2:8" ht="29.25" customHeight="1" thickBot="1" x14ac:dyDescent="0.25">
      <c r="B54" s="101" t="s">
        <v>1</v>
      </c>
      <c r="C54" s="102"/>
      <c r="D54" s="102"/>
      <c r="E54" s="103" t="s">
        <v>2</v>
      </c>
      <c r="F54" s="104" t="s">
        <v>549</v>
      </c>
      <c r="G54" s="104" t="s">
        <v>550</v>
      </c>
      <c r="H54" s="105" t="s">
        <v>551</v>
      </c>
    </row>
    <row r="55" spans="2:8" ht="52.5" customHeight="1" x14ac:dyDescent="0.15">
      <c r="B55" s="106"/>
      <c r="C55" s="1269" t="s">
        <v>41</v>
      </c>
      <c r="D55" s="1269"/>
      <c r="E55" s="1270"/>
      <c r="F55" s="107">
        <v>1858</v>
      </c>
      <c r="G55" s="107">
        <v>1740</v>
      </c>
      <c r="H55" s="108">
        <v>1784</v>
      </c>
    </row>
    <row r="56" spans="2:8" ht="52.5" customHeight="1" x14ac:dyDescent="0.15">
      <c r="B56" s="109"/>
      <c r="C56" s="1271" t="s">
        <v>42</v>
      </c>
      <c r="D56" s="1271"/>
      <c r="E56" s="1272"/>
      <c r="F56" s="110">
        <v>3186</v>
      </c>
      <c r="G56" s="110">
        <v>2872</v>
      </c>
      <c r="H56" s="111">
        <v>2330</v>
      </c>
    </row>
    <row r="57" spans="2:8" ht="53.25" customHeight="1" x14ac:dyDescent="0.15">
      <c r="B57" s="109"/>
      <c r="C57" s="1273" t="s">
        <v>43</v>
      </c>
      <c r="D57" s="1273"/>
      <c r="E57" s="1274"/>
      <c r="F57" s="112">
        <v>3144</v>
      </c>
      <c r="G57" s="112">
        <v>3119</v>
      </c>
      <c r="H57" s="113">
        <v>3431</v>
      </c>
    </row>
    <row r="58" spans="2:8" ht="45.75" customHeight="1" x14ac:dyDescent="0.15">
      <c r="B58" s="114"/>
      <c r="C58" s="1275" t="s">
        <v>568</v>
      </c>
      <c r="D58" s="1276"/>
      <c r="E58" s="1277"/>
      <c r="F58" s="118">
        <v>806</v>
      </c>
      <c r="G58" s="118">
        <v>809</v>
      </c>
      <c r="H58" s="119">
        <v>1311</v>
      </c>
    </row>
    <row r="59" spans="2:8" ht="45.75" customHeight="1" x14ac:dyDescent="0.15">
      <c r="B59" s="114"/>
      <c r="C59" s="1275" t="s">
        <v>571</v>
      </c>
      <c r="D59" s="1276"/>
      <c r="E59" s="1277"/>
      <c r="F59" s="118">
        <v>522</v>
      </c>
      <c r="G59" s="118">
        <v>604</v>
      </c>
      <c r="H59" s="119">
        <v>575</v>
      </c>
    </row>
    <row r="60" spans="2:8" ht="45.75" customHeight="1" x14ac:dyDescent="0.15">
      <c r="B60" s="114"/>
      <c r="C60" s="1275" t="s">
        <v>569</v>
      </c>
      <c r="D60" s="1276"/>
      <c r="E60" s="1277"/>
      <c r="F60" s="118">
        <v>504</v>
      </c>
      <c r="G60" s="118">
        <v>506</v>
      </c>
      <c r="H60" s="119">
        <v>507</v>
      </c>
    </row>
    <row r="61" spans="2:8" ht="45.75" customHeight="1" x14ac:dyDescent="0.15">
      <c r="B61" s="114"/>
      <c r="C61" s="115" t="s">
        <v>570</v>
      </c>
      <c r="D61" s="116"/>
      <c r="E61" s="117"/>
      <c r="F61" s="118">
        <v>384</v>
      </c>
      <c r="G61" s="118">
        <v>357</v>
      </c>
      <c r="H61" s="119">
        <v>337</v>
      </c>
    </row>
    <row r="62" spans="2:8" ht="45.75" customHeight="1" thickBot="1" x14ac:dyDescent="0.2">
      <c r="B62" s="120"/>
      <c r="C62" s="1264" t="s">
        <v>572</v>
      </c>
      <c r="D62" s="1265"/>
      <c r="E62" s="1266"/>
      <c r="F62" s="121">
        <v>268</v>
      </c>
      <c r="G62" s="121">
        <v>245</v>
      </c>
      <c r="H62" s="122">
        <v>205</v>
      </c>
    </row>
    <row r="63" spans="2:8" ht="52.5" customHeight="1" thickBot="1" x14ac:dyDescent="0.2">
      <c r="B63" s="123"/>
      <c r="C63" s="1267" t="s">
        <v>44</v>
      </c>
      <c r="D63" s="1267"/>
      <c r="E63" s="1268"/>
      <c r="F63" s="124">
        <v>8189</v>
      </c>
      <c r="G63" s="124">
        <v>7731</v>
      </c>
      <c r="H63" s="125">
        <v>7545</v>
      </c>
    </row>
    <row r="64" spans="2:8" ht="15" customHeight="1" x14ac:dyDescent="0.15"/>
    <row r="65" ht="0" hidden="1" customHeight="1" x14ac:dyDescent="0.15"/>
    <row r="66" ht="0" hidden="1" customHeight="1" x14ac:dyDescent="0.15"/>
  </sheetData>
  <sheetProtection algorithmName="SHA-512" hashValue="HdWb0dFAuCQgYTuzqtLwPZhbKAC2CXo1NKCdITQVmJlG1BZmIyZRWM3ibgyqu6EQYmuF4YEE+gk8+o/IZ9Jx/g==" saltValue="/YzeuCPAQs+VpYmarXIZWw==" spinCount="100000" sheet="1" objects="1" scenarios="1"/>
  <mergeCells count="8">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70" customWidth="1"/>
    <col min="2" max="107" width="2.5" style="370" customWidth="1"/>
    <col min="108" max="108" width="6.125" style="378" customWidth="1"/>
    <col min="109" max="109" width="5.875" style="377" customWidth="1"/>
    <col min="110" max="110" width="19.125" style="370" hidden="1"/>
    <col min="111" max="115" width="12.625" style="370" hidden="1"/>
    <col min="116" max="349" width="8.625" style="370" hidden="1"/>
    <col min="350" max="355" width="14.875" style="370" hidden="1"/>
    <col min="356" max="357" width="15.875" style="370" hidden="1"/>
    <col min="358" max="363" width="16.125" style="370" hidden="1"/>
    <col min="364" max="364" width="6.125" style="370" hidden="1"/>
    <col min="365" max="365" width="3" style="370" hidden="1"/>
    <col min="366" max="605" width="8.625" style="370" hidden="1"/>
    <col min="606" max="611" width="14.875" style="370" hidden="1"/>
    <col min="612" max="613" width="15.875" style="370" hidden="1"/>
    <col min="614" max="619" width="16.125" style="370" hidden="1"/>
    <col min="620" max="620" width="6.125" style="370" hidden="1"/>
    <col min="621" max="621" width="3" style="370" hidden="1"/>
    <col min="622" max="861" width="8.625" style="370" hidden="1"/>
    <col min="862" max="867" width="14.875" style="370" hidden="1"/>
    <col min="868" max="869" width="15.875" style="370" hidden="1"/>
    <col min="870" max="875" width="16.125" style="370" hidden="1"/>
    <col min="876" max="876" width="6.125" style="370" hidden="1"/>
    <col min="877" max="877" width="3" style="370" hidden="1"/>
    <col min="878" max="1117" width="8.625" style="370" hidden="1"/>
    <col min="1118" max="1123" width="14.875" style="370" hidden="1"/>
    <col min="1124" max="1125" width="15.875" style="370" hidden="1"/>
    <col min="1126" max="1131" width="16.125" style="370" hidden="1"/>
    <col min="1132" max="1132" width="6.125" style="370" hidden="1"/>
    <col min="1133" max="1133" width="3" style="370" hidden="1"/>
    <col min="1134" max="1373" width="8.625" style="370" hidden="1"/>
    <col min="1374" max="1379" width="14.875" style="370" hidden="1"/>
    <col min="1380" max="1381" width="15.875" style="370" hidden="1"/>
    <col min="1382" max="1387" width="16.125" style="370" hidden="1"/>
    <col min="1388" max="1388" width="6.125" style="370" hidden="1"/>
    <col min="1389" max="1389" width="3" style="370" hidden="1"/>
    <col min="1390" max="1629" width="8.625" style="370" hidden="1"/>
    <col min="1630" max="1635" width="14.875" style="370" hidden="1"/>
    <col min="1636" max="1637" width="15.875" style="370" hidden="1"/>
    <col min="1638" max="1643" width="16.125" style="370" hidden="1"/>
    <col min="1644" max="1644" width="6.125" style="370" hidden="1"/>
    <col min="1645" max="1645" width="3" style="370" hidden="1"/>
    <col min="1646" max="1885" width="8.625" style="370" hidden="1"/>
    <col min="1886" max="1891" width="14.875" style="370" hidden="1"/>
    <col min="1892" max="1893" width="15.875" style="370" hidden="1"/>
    <col min="1894" max="1899" width="16.125" style="370" hidden="1"/>
    <col min="1900" max="1900" width="6.125" style="370" hidden="1"/>
    <col min="1901" max="1901" width="3" style="370" hidden="1"/>
    <col min="1902" max="2141" width="8.625" style="370" hidden="1"/>
    <col min="2142" max="2147" width="14.875" style="370" hidden="1"/>
    <col min="2148" max="2149" width="15.875" style="370" hidden="1"/>
    <col min="2150" max="2155" width="16.125" style="370" hidden="1"/>
    <col min="2156" max="2156" width="6.125" style="370" hidden="1"/>
    <col min="2157" max="2157" width="3" style="370" hidden="1"/>
    <col min="2158" max="2397" width="8.625" style="370" hidden="1"/>
    <col min="2398" max="2403" width="14.875" style="370" hidden="1"/>
    <col min="2404" max="2405" width="15.875" style="370" hidden="1"/>
    <col min="2406" max="2411" width="16.125" style="370" hidden="1"/>
    <col min="2412" max="2412" width="6.125" style="370" hidden="1"/>
    <col min="2413" max="2413" width="3" style="370" hidden="1"/>
    <col min="2414" max="2653" width="8.625" style="370" hidden="1"/>
    <col min="2654" max="2659" width="14.875" style="370" hidden="1"/>
    <col min="2660" max="2661" width="15.875" style="370" hidden="1"/>
    <col min="2662" max="2667" width="16.125" style="370" hidden="1"/>
    <col min="2668" max="2668" width="6.125" style="370" hidden="1"/>
    <col min="2669" max="2669" width="3" style="370" hidden="1"/>
    <col min="2670" max="2909" width="8.625" style="370" hidden="1"/>
    <col min="2910" max="2915" width="14.875" style="370" hidden="1"/>
    <col min="2916" max="2917" width="15.875" style="370" hidden="1"/>
    <col min="2918" max="2923" width="16.125" style="370" hidden="1"/>
    <col min="2924" max="2924" width="6.125" style="370" hidden="1"/>
    <col min="2925" max="2925" width="3" style="370" hidden="1"/>
    <col min="2926" max="3165" width="8.625" style="370" hidden="1"/>
    <col min="3166" max="3171" width="14.875" style="370" hidden="1"/>
    <col min="3172" max="3173" width="15.875" style="370" hidden="1"/>
    <col min="3174" max="3179" width="16.125" style="370" hidden="1"/>
    <col min="3180" max="3180" width="6.125" style="370" hidden="1"/>
    <col min="3181" max="3181" width="3" style="370" hidden="1"/>
    <col min="3182" max="3421" width="8.625" style="370" hidden="1"/>
    <col min="3422" max="3427" width="14.875" style="370" hidden="1"/>
    <col min="3428" max="3429" width="15.875" style="370" hidden="1"/>
    <col min="3430" max="3435" width="16.125" style="370" hidden="1"/>
    <col min="3436" max="3436" width="6.125" style="370" hidden="1"/>
    <col min="3437" max="3437" width="3" style="370" hidden="1"/>
    <col min="3438" max="3677" width="8.625" style="370" hidden="1"/>
    <col min="3678" max="3683" width="14.875" style="370" hidden="1"/>
    <col min="3684" max="3685" width="15.875" style="370" hidden="1"/>
    <col min="3686" max="3691" width="16.125" style="370" hidden="1"/>
    <col min="3692" max="3692" width="6.125" style="370" hidden="1"/>
    <col min="3693" max="3693" width="3" style="370" hidden="1"/>
    <col min="3694" max="3933" width="8.625" style="370" hidden="1"/>
    <col min="3934" max="3939" width="14.875" style="370" hidden="1"/>
    <col min="3940" max="3941" width="15.875" style="370" hidden="1"/>
    <col min="3942" max="3947" width="16.125" style="370" hidden="1"/>
    <col min="3948" max="3948" width="6.125" style="370" hidden="1"/>
    <col min="3949" max="3949" width="3" style="370" hidden="1"/>
    <col min="3950" max="4189" width="8.625" style="370" hidden="1"/>
    <col min="4190" max="4195" width="14.875" style="370" hidden="1"/>
    <col min="4196" max="4197" width="15.875" style="370" hidden="1"/>
    <col min="4198" max="4203" width="16.125" style="370" hidden="1"/>
    <col min="4204" max="4204" width="6.125" style="370" hidden="1"/>
    <col min="4205" max="4205" width="3" style="370" hidden="1"/>
    <col min="4206" max="4445" width="8.625" style="370" hidden="1"/>
    <col min="4446" max="4451" width="14.875" style="370" hidden="1"/>
    <col min="4452" max="4453" width="15.875" style="370" hidden="1"/>
    <col min="4454" max="4459" width="16.125" style="370" hidden="1"/>
    <col min="4460" max="4460" width="6.125" style="370" hidden="1"/>
    <col min="4461" max="4461" width="3" style="370" hidden="1"/>
    <col min="4462" max="4701" width="8.625" style="370" hidden="1"/>
    <col min="4702" max="4707" width="14.875" style="370" hidden="1"/>
    <col min="4708" max="4709" width="15.875" style="370" hidden="1"/>
    <col min="4710" max="4715" width="16.125" style="370" hidden="1"/>
    <col min="4716" max="4716" width="6.125" style="370" hidden="1"/>
    <col min="4717" max="4717" width="3" style="370" hidden="1"/>
    <col min="4718" max="4957" width="8.625" style="370" hidden="1"/>
    <col min="4958" max="4963" width="14.875" style="370" hidden="1"/>
    <col min="4964" max="4965" width="15.875" style="370" hidden="1"/>
    <col min="4966" max="4971" width="16.125" style="370" hidden="1"/>
    <col min="4972" max="4972" width="6.125" style="370" hidden="1"/>
    <col min="4973" max="4973" width="3" style="370" hidden="1"/>
    <col min="4974" max="5213" width="8.625" style="370" hidden="1"/>
    <col min="5214" max="5219" width="14.875" style="370" hidden="1"/>
    <col min="5220" max="5221" width="15.875" style="370" hidden="1"/>
    <col min="5222" max="5227" width="16.125" style="370" hidden="1"/>
    <col min="5228" max="5228" width="6.125" style="370" hidden="1"/>
    <col min="5229" max="5229" width="3" style="370" hidden="1"/>
    <col min="5230" max="5469" width="8.625" style="370" hidden="1"/>
    <col min="5470" max="5475" width="14.875" style="370" hidden="1"/>
    <col min="5476" max="5477" width="15.875" style="370" hidden="1"/>
    <col min="5478" max="5483" width="16.125" style="370" hidden="1"/>
    <col min="5484" max="5484" width="6.125" style="370" hidden="1"/>
    <col min="5485" max="5485" width="3" style="370" hidden="1"/>
    <col min="5486" max="5725" width="8.625" style="370" hidden="1"/>
    <col min="5726" max="5731" width="14.875" style="370" hidden="1"/>
    <col min="5732" max="5733" width="15.875" style="370" hidden="1"/>
    <col min="5734" max="5739" width="16.125" style="370" hidden="1"/>
    <col min="5740" max="5740" width="6.125" style="370" hidden="1"/>
    <col min="5741" max="5741" width="3" style="370" hidden="1"/>
    <col min="5742" max="5981" width="8.625" style="370" hidden="1"/>
    <col min="5982" max="5987" width="14.875" style="370" hidden="1"/>
    <col min="5988" max="5989" width="15.875" style="370" hidden="1"/>
    <col min="5990" max="5995" width="16.125" style="370" hidden="1"/>
    <col min="5996" max="5996" width="6.125" style="370" hidden="1"/>
    <col min="5997" max="5997" width="3" style="370" hidden="1"/>
    <col min="5998" max="6237" width="8.625" style="370" hidden="1"/>
    <col min="6238" max="6243" width="14.875" style="370" hidden="1"/>
    <col min="6244" max="6245" width="15.875" style="370" hidden="1"/>
    <col min="6246" max="6251" width="16.125" style="370" hidden="1"/>
    <col min="6252" max="6252" width="6.125" style="370" hidden="1"/>
    <col min="6253" max="6253" width="3" style="370" hidden="1"/>
    <col min="6254" max="6493" width="8.625" style="370" hidden="1"/>
    <col min="6494" max="6499" width="14.875" style="370" hidden="1"/>
    <col min="6500" max="6501" width="15.875" style="370" hidden="1"/>
    <col min="6502" max="6507" width="16.125" style="370" hidden="1"/>
    <col min="6508" max="6508" width="6.125" style="370" hidden="1"/>
    <col min="6509" max="6509" width="3" style="370" hidden="1"/>
    <col min="6510" max="6749" width="8.625" style="370" hidden="1"/>
    <col min="6750" max="6755" width="14.875" style="370" hidden="1"/>
    <col min="6756" max="6757" width="15.875" style="370" hidden="1"/>
    <col min="6758" max="6763" width="16.125" style="370" hidden="1"/>
    <col min="6764" max="6764" width="6.125" style="370" hidden="1"/>
    <col min="6765" max="6765" width="3" style="370" hidden="1"/>
    <col min="6766" max="7005" width="8.625" style="370" hidden="1"/>
    <col min="7006" max="7011" width="14.875" style="370" hidden="1"/>
    <col min="7012" max="7013" width="15.875" style="370" hidden="1"/>
    <col min="7014" max="7019" width="16.125" style="370" hidden="1"/>
    <col min="7020" max="7020" width="6.125" style="370" hidden="1"/>
    <col min="7021" max="7021" width="3" style="370" hidden="1"/>
    <col min="7022" max="7261" width="8.625" style="370" hidden="1"/>
    <col min="7262" max="7267" width="14.875" style="370" hidden="1"/>
    <col min="7268" max="7269" width="15.875" style="370" hidden="1"/>
    <col min="7270" max="7275" width="16.125" style="370" hidden="1"/>
    <col min="7276" max="7276" width="6.125" style="370" hidden="1"/>
    <col min="7277" max="7277" width="3" style="370" hidden="1"/>
    <col min="7278" max="7517" width="8.625" style="370" hidden="1"/>
    <col min="7518" max="7523" width="14.875" style="370" hidden="1"/>
    <col min="7524" max="7525" width="15.875" style="370" hidden="1"/>
    <col min="7526" max="7531" width="16.125" style="370" hidden="1"/>
    <col min="7532" max="7532" width="6.125" style="370" hidden="1"/>
    <col min="7533" max="7533" width="3" style="370" hidden="1"/>
    <col min="7534" max="7773" width="8.625" style="370" hidden="1"/>
    <col min="7774" max="7779" width="14.875" style="370" hidden="1"/>
    <col min="7780" max="7781" width="15.875" style="370" hidden="1"/>
    <col min="7782" max="7787" width="16.125" style="370" hidden="1"/>
    <col min="7788" max="7788" width="6.125" style="370" hidden="1"/>
    <col min="7789" max="7789" width="3" style="370" hidden="1"/>
    <col min="7790" max="8029" width="8.625" style="370" hidden="1"/>
    <col min="8030" max="8035" width="14.875" style="370" hidden="1"/>
    <col min="8036" max="8037" width="15.875" style="370" hidden="1"/>
    <col min="8038" max="8043" width="16.125" style="370" hidden="1"/>
    <col min="8044" max="8044" width="6.125" style="370" hidden="1"/>
    <col min="8045" max="8045" width="3" style="370" hidden="1"/>
    <col min="8046" max="8285" width="8.625" style="370" hidden="1"/>
    <col min="8286" max="8291" width="14.875" style="370" hidden="1"/>
    <col min="8292" max="8293" width="15.875" style="370" hidden="1"/>
    <col min="8294" max="8299" width="16.125" style="370" hidden="1"/>
    <col min="8300" max="8300" width="6.125" style="370" hidden="1"/>
    <col min="8301" max="8301" width="3" style="370" hidden="1"/>
    <col min="8302" max="8541" width="8.625" style="370" hidden="1"/>
    <col min="8542" max="8547" width="14.875" style="370" hidden="1"/>
    <col min="8548" max="8549" width="15.875" style="370" hidden="1"/>
    <col min="8550" max="8555" width="16.125" style="370" hidden="1"/>
    <col min="8556" max="8556" width="6.125" style="370" hidden="1"/>
    <col min="8557" max="8557" width="3" style="370" hidden="1"/>
    <col min="8558" max="8797" width="8.625" style="370" hidden="1"/>
    <col min="8798" max="8803" width="14.875" style="370" hidden="1"/>
    <col min="8804" max="8805" width="15.875" style="370" hidden="1"/>
    <col min="8806" max="8811" width="16.125" style="370" hidden="1"/>
    <col min="8812" max="8812" width="6.125" style="370" hidden="1"/>
    <col min="8813" max="8813" width="3" style="370" hidden="1"/>
    <col min="8814" max="9053" width="8.625" style="370" hidden="1"/>
    <col min="9054" max="9059" width="14.875" style="370" hidden="1"/>
    <col min="9060" max="9061" width="15.875" style="370" hidden="1"/>
    <col min="9062" max="9067" width="16.125" style="370" hidden="1"/>
    <col min="9068" max="9068" width="6.125" style="370" hidden="1"/>
    <col min="9069" max="9069" width="3" style="370" hidden="1"/>
    <col min="9070" max="9309" width="8.625" style="370" hidden="1"/>
    <col min="9310" max="9315" width="14.875" style="370" hidden="1"/>
    <col min="9316" max="9317" width="15.875" style="370" hidden="1"/>
    <col min="9318" max="9323" width="16.125" style="370" hidden="1"/>
    <col min="9324" max="9324" width="6.125" style="370" hidden="1"/>
    <col min="9325" max="9325" width="3" style="370" hidden="1"/>
    <col min="9326" max="9565" width="8.625" style="370" hidden="1"/>
    <col min="9566" max="9571" width="14.875" style="370" hidden="1"/>
    <col min="9572" max="9573" width="15.875" style="370" hidden="1"/>
    <col min="9574" max="9579" width="16.125" style="370" hidden="1"/>
    <col min="9580" max="9580" width="6.125" style="370" hidden="1"/>
    <col min="9581" max="9581" width="3" style="370" hidden="1"/>
    <col min="9582" max="9821" width="8.625" style="370" hidden="1"/>
    <col min="9822" max="9827" width="14.875" style="370" hidden="1"/>
    <col min="9828" max="9829" width="15.875" style="370" hidden="1"/>
    <col min="9830" max="9835" width="16.125" style="370" hidden="1"/>
    <col min="9836" max="9836" width="6.125" style="370" hidden="1"/>
    <col min="9837" max="9837" width="3" style="370" hidden="1"/>
    <col min="9838" max="10077" width="8.625" style="370" hidden="1"/>
    <col min="10078" max="10083" width="14.875" style="370" hidden="1"/>
    <col min="10084" max="10085" width="15.875" style="370" hidden="1"/>
    <col min="10086" max="10091" width="16.125" style="370" hidden="1"/>
    <col min="10092" max="10092" width="6.125" style="370" hidden="1"/>
    <col min="10093" max="10093" width="3" style="370" hidden="1"/>
    <col min="10094" max="10333" width="8.625" style="370" hidden="1"/>
    <col min="10334" max="10339" width="14.875" style="370" hidden="1"/>
    <col min="10340" max="10341" width="15.875" style="370" hidden="1"/>
    <col min="10342" max="10347" width="16.125" style="370" hidden="1"/>
    <col min="10348" max="10348" width="6.125" style="370" hidden="1"/>
    <col min="10349" max="10349" width="3" style="370" hidden="1"/>
    <col min="10350" max="10589" width="8.625" style="370" hidden="1"/>
    <col min="10590" max="10595" width="14.875" style="370" hidden="1"/>
    <col min="10596" max="10597" width="15.875" style="370" hidden="1"/>
    <col min="10598" max="10603" width="16.125" style="370" hidden="1"/>
    <col min="10604" max="10604" width="6.125" style="370" hidden="1"/>
    <col min="10605" max="10605" width="3" style="370" hidden="1"/>
    <col min="10606" max="10845" width="8.625" style="370" hidden="1"/>
    <col min="10846" max="10851" width="14.875" style="370" hidden="1"/>
    <col min="10852" max="10853" width="15.875" style="370" hidden="1"/>
    <col min="10854" max="10859" width="16.125" style="370" hidden="1"/>
    <col min="10860" max="10860" width="6.125" style="370" hidden="1"/>
    <col min="10861" max="10861" width="3" style="370" hidden="1"/>
    <col min="10862" max="11101" width="8.625" style="370" hidden="1"/>
    <col min="11102" max="11107" width="14.875" style="370" hidden="1"/>
    <col min="11108" max="11109" width="15.875" style="370" hidden="1"/>
    <col min="11110" max="11115" width="16.125" style="370" hidden="1"/>
    <col min="11116" max="11116" width="6.125" style="370" hidden="1"/>
    <col min="11117" max="11117" width="3" style="370" hidden="1"/>
    <col min="11118" max="11357" width="8.625" style="370" hidden="1"/>
    <col min="11358" max="11363" width="14.875" style="370" hidden="1"/>
    <col min="11364" max="11365" width="15.875" style="370" hidden="1"/>
    <col min="11366" max="11371" width="16.125" style="370" hidden="1"/>
    <col min="11372" max="11372" width="6.125" style="370" hidden="1"/>
    <col min="11373" max="11373" width="3" style="370" hidden="1"/>
    <col min="11374" max="11613" width="8.625" style="370" hidden="1"/>
    <col min="11614" max="11619" width="14.875" style="370" hidden="1"/>
    <col min="11620" max="11621" width="15.875" style="370" hidden="1"/>
    <col min="11622" max="11627" width="16.125" style="370" hidden="1"/>
    <col min="11628" max="11628" width="6.125" style="370" hidden="1"/>
    <col min="11629" max="11629" width="3" style="370" hidden="1"/>
    <col min="11630" max="11869" width="8.625" style="370" hidden="1"/>
    <col min="11870" max="11875" width="14.875" style="370" hidden="1"/>
    <col min="11876" max="11877" width="15.875" style="370" hidden="1"/>
    <col min="11878" max="11883" width="16.125" style="370" hidden="1"/>
    <col min="11884" max="11884" width="6.125" style="370" hidden="1"/>
    <col min="11885" max="11885" width="3" style="370" hidden="1"/>
    <col min="11886" max="12125" width="8.625" style="370" hidden="1"/>
    <col min="12126" max="12131" width="14.875" style="370" hidden="1"/>
    <col min="12132" max="12133" width="15.875" style="370" hidden="1"/>
    <col min="12134" max="12139" width="16.125" style="370" hidden="1"/>
    <col min="12140" max="12140" width="6.125" style="370" hidden="1"/>
    <col min="12141" max="12141" width="3" style="370" hidden="1"/>
    <col min="12142" max="12381" width="8.625" style="370" hidden="1"/>
    <col min="12382" max="12387" width="14.875" style="370" hidden="1"/>
    <col min="12388" max="12389" width="15.875" style="370" hidden="1"/>
    <col min="12390" max="12395" width="16.125" style="370" hidden="1"/>
    <col min="12396" max="12396" width="6.125" style="370" hidden="1"/>
    <col min="12397" max="12397" width="3" style="370" hidden="1"/>
    <col min="12398" max="12637" width="8.625" style="370" hidden="1"/>
    <col min="12638" max="12643" width="14.875" style="370" hidden="1"/>
    <col min="12644" max="12645" width="15.875" style="370" hidden="1"/>
    <col min="12646" max="12651" width="16.125" style="370" hidden="1"/>
    <col min="12652" max="12652" width="6.125" style="370" hidden="1"/>
    <col min="12653" max="12653" width="3" style="370" hidden="1"/>
    <col min="12654" max="12893" width="8.625" style="370" hidden="1"/>
    <col min="12894" max="12899" width="14.875" style="370" hidden="1"/>
    <col min="12900" max="12901" width="15.875" style="370" hidden="1"/>
    <col min="12902" max="12907" width="16.125" style="370" hidden="1"/>
    <col min="12908" max="12908" width="6.125" style="370" hidden="1"/>
    <col min="12909" max="12909" width="3" style="370" hidden="1"/>
    <col min="12910" max="13149" width="8.625" style="370" hidden="1"/>
    <col min="13150" max="13155" width="14.875" style="370" hidden="1"/>
    <col min="13156" max="13157" width="15.875" style="370" hidden="1"/>
    <col min="13158" max="13163" width="16.125" style="370" hidden="1"/>
    <col min="13164" max="13164" width="6.125" style="370" hidden="1"/>
    <col min="13165" max="13165" width="3" style="370" hidden="1"/>
    <col min="13166" max="13405" width="8.625" style="370" hidden="1"/>
    <col min="13406" max="13411" width="14.875" style="370" hidden="1"/>
    <col min="13412" max="13413" width="15.875" style="370" hidden="1"/>
    <col min="13414" max="13419" width="16.125" style="370" hidden="1"/>
    <col min="13420" max="13420" width="6.125" style="370" hidden="1"/>
    <col min="13421" max="13421" width="3" style="370" hidden="1"/>
    <col min="13422" max="13661" width="8.625" style="370" hidden="1"/>
    <col min="13662" max="13667" width="14.875" style="370" hidden="1"/>
    <col min="13668" max="13669" width="15.875" style="370" hidden="1"/>
    <col min="13670" max="13675" width="16.125" style="370" hidden="1"/>
    <col min="13676" max="13676" width="6.125" style="370" hidden="1"/>
    <col min="13677" max="13677" width="3" style="370" hidden="1"/>
    <col min="13678" max="13917" width="8.625" style="370" hidden="1"/>
    <col min="13918" max="13923" width="14.875" style="370" hidden="1"/>
    <col min="13924" max="13925" width="15.875" style="370" hidden="1"/>
    <col min="13926" max="13931" width="16.125" style="370" hidden="1"/>
    <col min="13932" max="13932" width="6.125" style="370" hidden="1"/>
    <col min="13933" max="13933" width="3" style="370" hidden="1"/>
    <col min="13934" max="14173" width="8.625" style="370" hidden="1"/>
    <col min="14174" max="14179" width="14.875" style="370" hidden="1"/>
    <col min="14180" max="14181" width="15.875" style="370" hidden="1"/>
    <col min="14182" max="14187" width="16.125" style="370" hidden="1"/>
    <col min="14188" max="14188" width="6.125" style="370" hidden="1"/>
    <col min="14189" max="14189" width="3" style="370" hidden="1"/>
    <col min="14190" max="14429" width="8.625" style="370" hidden="1"/>
    <col min="14430" max="14435" width="14.875" style="370" hidden="1"/>
    <col min="14436" max="14437" width="15.875" style="370" hidden="1"/>
    <col min="14438" max="14443" width="16.125" style="370" hidden="1"/>
    <col min="14444" max="14444" width="6.125" style="370" hidden="1"/>
    <col min="14445" max="14445" width="3" style="370" hidden="1"/>
    <col min="14446" max="14685" width="8.625" style="370" hidden="1"/>
    <col min="14686" max="14691" width="14.875" style="370" hidden="1"/>
    <col min="14692" max="14693" width="15.875" style="370" hidden="1"/>
    <col min="14694" max="14699" width="16.125" style="370" hidden="1"/>
    <col min="14700" max="14700" width="6.125" style="370" hidden="1"/>
    <col min="14701" max="14701" width="3" style="370" hidden="1"/>
    <col min="14702" max="14941" width="8.625" style="370" hidden="1"/>
    <col min="14942" max="14947" width="14.875" style="370" hidden="1"/>
    <col min="14948" max="14949" width="15.875" style="370" hidden="1"/>
    <col min="14950" max="14955" width="16.125" style="370" hidden="1"/>
    <col min="14956" max="14956" width="6.125" style="370" hidden="1"/>
    <col min="14957" max="14957" width="3" style="370" hidden="1"/>
    <col min="14958" max="15197" width="8.625" style="370" hidden="1"/>
    <col min="15198" max="15203" width="14.875" style="370" hidden="1"/>
    <col min="15204" max="15205" width="15.875" style="370" hidden="1"/>
    <col min="15206" max="15211" width="16.125" style="370" hidden="1"/>
    <col min="15212" max="15212" width="6.125" style="370" hidden="1"/>
    <col min="15213" max="15213" width="3" style="370" hidden="1"/>
    <col min="15214" max="15453" width="8.625" style="370" hidden="1"/>
    <col min="15454" max="15459" width="14.875" style="370" hidden="1"/>
    <col min="15460" max="15461" width="15.875" style="370" hidden="1"/>
    <col min="15462" max="15467" width="16.125" style="370" hidden="1"/>
    <col min="15468" max="15468" width="6.125" style="370" hidden="1"/>
    <col min="15469" max="15469" width="3" style="370" hidden="1"/>
    <col min="15470" max="15709" width="8.625" style="370" hidden="1"/>
    <col min="15710" max="15715" width="14.875" style="370" hidden="1"/>
    <col min="15716" max="15717" width="15.875" style="370" hidden="1"/>
    <col min="15718" max="15723" width="16.125" style="370" hidden="1"/>
    <col min="15724" max="15724" width="6.125" style="370" hidden="1"/>
    <col min="15725" max="15725" width="3" style="370" hidden="1"/>
    <col min="15726" max="15965" width="8.625" style="370" hidden="1"/>
    <col min="15966" max="15971" width="14.875" style="370" hidden="1"/>
    <col min="15972" max="15973" width="15.875" style="370" hidden="1"/>
    <col min="15974" max="15979" width="16.125" style="370" hidden="1"/>
    <col min="15980" max="15980" width="6.125" style="370" hidden="1"/>
    <col min="15981" max="15981" width="3" style="370" hidden="1"/>
    <col min="15982" max="16221" width="8.625" style="370" hidden="1"/>
    <col min="16222" max="16227" width="14.875" style="370" hidden="1"/>
    <col min="16228" max="16229" width="15.875" style="370" hidden="1"/>
    <col min="16230" max="16235" width="16.125" style="370" hidden="1"/>
    <col min="16236" max="16236" width="6.125" style="370" hidden="1"/>
    <col min="16237" max="16237" width="3" style="370" hidden="1"/>
    <col min="16238" max="16384" width="8.625" style="370" hidden="1"/>
  </cols>
  <sheetData>
    <row r="1" spans="1:143" ht="42.75" customHeight="1" x14ac:dyDescent="0.15">
      <c r="A1" s="368"/>
      <c r="B1" s="369"/>
      <c r="DD1" s="370"/>
      <c r="DE1" s="370"/>
    </row>
    <row r="2" spans="1:143" ht="25.5" customHeight="1" x14ac:dyDescent="0.15">
      <c r="A2" s="371"/>
      <c r="C2" s="371"/>
      <c r="O2" s="371"/>
      <c r="P2" s="371"/>
      <c r="Q2" s="371"/>
      <c r="R2" s="371"/>
      <c r="S2" s="371"/>
      <c r="T2" s="371"/>
      <c r="U2" s="371"/>
      <c r="V2" s="371"/>
      <c r="W2" s="371"/>
      <c r="X2" s="371"/>
      <c r="Y2" s="371"/>
      <c r="Z2" s="371"/>
      <c r="AA2" s="371"/>
      <c r="AB2" s="371"/>
      <c r="AC2" s="371"/>
      <c r="AD2" s="371"/>
      <c r="AE2" s="371"/>
      <c r="AF2" s="371"/>
      <c r="AG2" s="371"/>
      <c r="AH2" s="371"/>
      <c r="AI2" s="371"/>
      <c r="AU2" s="371"/>
      <c r="BG2" s="371"/>
      <c r="BS2" s="371"/>
      <c r="CE2" s="371"/>
      <c r="CQ2" s="371"/>
      <c r="DD2" s="370"/>
      <c r="DE2" s="370"/>
    </row>
    <row r="3" spans="1:143" ht="25.5" customHeight="1" x14ac:dyDescent="0.15">
      <c r="A3" s="371"/>
      <c r="C3" s="371"/>
      <c r="O3" s="371"/>
      <c r="P3" s="371"/>
      <c r="Q3" s="371"/>
      <c r="R3" s="371"/>
      <c r="S3" s="371"/>
      <c r="T3" s="371"/>
      <c r="U3" s="371"/>
      <c r="V3" s="371"/>
      <c r="W3" s="371"/>
      <c r="X3" s="371"/>
      <c r="Y3" s="371"/>
      <c r="Z3" s="371"/>
      <c r="AA3" s="371"/>
      <c r="AB3" s="371"/>
      <c r="AC3" s="371"/>
      <c r="AD3" s="371"/>
      <c r="AE3" s="371"/>
      <c r="AF3" s="371"/>
      <c r="AG3" s="371"/>
      <c r="AH3" s="371"/>
      <c r="AI3" s="371"/>
      <c r="AU3" s="371"/>
      <c r="BG3" s="371"/>
      <c r="BS3" s="371"/>
      <c r="CE3" s="371"/>
      <c r="CQ3" s="371"/>
      <c r="DD3" s="370"/>
      <c r="DE3" s="370"/>
    </row>
    <row r="4" spans="1:143" s="273" customFormat="1" x14ac:dyDescent="0.15">
      <c r="A4" s="371"/>
      <c r="B4" s="371"/>
      <c r="C4" s="371"/>
      <c r="D4" s="371"/>
      <c r="E4" s="371"/>
      <c r="F4" s="371"/>
      <c r="G4" s="371"/>
      <c r="H4" s="371"/>
      <c r="I4" s="371"/>
      <c r="J4" s="371"/>
      <c r="K4" s="371"/>
      <c r="L4" s="371"/>
      <c r="M4" s="371"/>
      <c r="N4" s="371"/>
      <c r="O4" s="371"/>
      <c r="P4" s="371"/>
      <c r="Q4" s="371"/>
      <c r="R4" s="371"/>
      <c r="S4" s="371"/>
      <c r="T4" s="371"/>
      <c r="U4" s="371"/>
      <c r="V4" s="371"/>
      <c r="W4" s="371"/>
      <c r="X4" s="371"/>
      <c r="Y4" s="371"/>
      <c r="Z4" s="371"/>
      <c r="AA4" s="371"/>
      <c r="AB4" s="371"/>
      <c r="AC4" s="371"/>
      <c r="AD4" s="371"/>
      <c r="AE4" s="371"/>
      <c r="AF4" s="371"/>
      <c r="AG4" s="371"/>
      <c r="AH4" s="371"/>
      <c r="AI4" s="371"/>
      <c r="AJ4" s="371"/>
      <c r="AK4" s="371"/>
      <c r="AL4" s="371"/>
      <c r="AM4" s="371"/>
      <c r="AN4" s="371"/>
      <c r="AO4" s="371"/>
      <c r="AP4" s="371"/>
      <c r="AQ4" s="371"/>
      <c r="AR4" s="371"/>
      <c r="AS4" s="371"/>
      <c r="AT4" s="371"/>
      <c r="AU4" s="371"/>
      <c r="AV4" s="371"/>
      <c r="AW4" s="371"/>
      <c r="AX4" s="371"/>
      <c r="AY4" s="371"/>
      <c r="AZ4" s="371"/>
      <c r="BA4" s="371"/>
      <c r="BB4" s="371"/>
      <c r="BC4" s="371"/>
      <c r="BD4" s="371"/>
      <c r="BE4" s="371"/>
      <c r="BF4" s="371"/>
      <c r="BG4" s="371"/>
      <c r="BH4" s="371"/>
      <c r="BI4" s="371"/>
      <c r="BJ4" s="371"/>
      <c r="BK4" s="371"/>
      <c r="BL4" s="371"/>
      <c r="BM4" s="371"/>
      <c r="BN4" s="371"/>
      <c r="BO4" s="371"/>
      <c r="BP4" s="371"/>
      <c r="BQ4" s="371"/>
      <c r="BR4" s="371"/>
      <c r="BS4" s="371"/>
      <c r="BT4" s="371"/>
      <c r="BU4" s="371"/>
      <c r="BV4" s="371"/>
      <c r="BW4" s="371"/>
      <c r="BX4" s="371"/>
      <c r="BY4" s="371"/>
      <c r="BZ4" s="371"/>
      <c r="CA4" s="371"/>
      <c r="CB4" s="371"/>
      <c r="CC4" s="371"/>
      <c r="CD4" s="371"/>
      <c r="CE4" s="371"/>
      <c r="CF4" s="371"/>
      <c r="CG4" s="371"/>
      <c r="CH4" s="371"/>
      <c r="CI4" s="371"/>
      <c r="CJ4" s="371"/>
      <c r="CK4" s="371"/>
      <c r="CL4" s="371"/>
      <c r="CM4" s="371"/>
      <c r="CN4" s="371"/>
      <c r="CO4" s="371"/>
      <c r="CP4" s="371"/>
      <c r="CQ4" s="371"/>
      <c r="CR4" s="371"/>
      <c r="CS4" s="371"/>
      <c r="CT4" s="371"/>
      <c r="CU4" s="371"/>
      <c r="CV4" s="371"/>
      <c r="CW4" s="371"/>
      <c r="CX4" s="371"/>
      <c r="CY4" s="371"/>
      <c r="CZ4" s="371"/>
      <c r="DA4" s="371"/>
      <c r="DB4" s="371"/>
      <c r="DC4" s="371"/>
      <c r="DD4" s="371"/>
      <c r="DE4" s="371"/>
      <c r="DF4" s="274"/>
      <c r="DG4" s="274"/>
      <c r="DH4" s="274"/>
      <c r="DI4" s="274"/>
      <c r="DJ4" s="274"/>
      <c r="DK4" s="274"/>
      <c r="DL4" s="274"/>
      <c r="DM4" s="274"/>
      <c r="DN4" s="274"/>
      <c r="DO4" s="274"/>
      <c r="DP4" s="274"/>
      <c r="DQ4" s="274"/>
      <c r="DR4" s="274"/>
      <c r="DS4" s="274"/>
      <c r="DT4" s="274"/>
      <c r="DU4" s="274"/>
      <c r="DV4" s="274"/>
      <c r="DW4" s="274"/>
    </row>
    <row r="5" spans="1:143" s="273" customFormat="1" x14ac:dyDescent="0.15">
      <c r="A5" s="371"/>
      <c r="B5" s="371"/>
      <c r="C5" s="371"/>
      <c r="D5" s="371"/>
      <c r="E5" s="371"/>
      <c r="F5" s="371"/>
      <c r="G5" s="371"/>
      <c r="H5" s="371"/>
      <c r="I5" s="371"/>
      <c r="J5" s="371"/>
      <c r="K5" s="371"/>
      <c r="L5" s="371"/>
      <c r="M5" s="371"/>
      <c r="N5" s="371"/>
      <c r="O5" s="371"/>
      <c r="P5" s="371"/>
      <c r="Q5" s="371"/>
      <c r="R5" s="371"/>
      <c r="S5" s="371"/>
      <c r="T5" s="371"/>
      <c r="U5" s="371"/>
      <c r="V5" s="371"/>
      <c r="W5" s="371"/>
      <c r="X5" s="371"/>
      <c r="Y5" s="371"/>
      <c r="Z5" s="371"/>
      <c r="AA5" s="371"/>
      <c r="AB5" s="371"/>
      <c r="AC5" s="371"/>
      <c r="AD5" s="371"/>
      <c r="AE5" s="371"/>
      <c r="AF5" s="371"/>
      <c r="AG5" s="371"/>
      <c r="AH5" s="371"/>
      <c r="AI5" s="371"/>
      <c r="AJ5" s="371"/>
      <c r="AK5" s="371"/>
      <c r="AL5" s="371"/>
      <c r="AM5" s="371"/>
      <c r="AN5" s="371"/>
      <c r="AO5" s="371"/>
      <c r="AP5" s="371"/>
      <c r="AQ5" s="371"/>
      <c r="AR5" s="371"/>
      <c r="AS5" s="371"/>
      <c r="AT5" s="371"/>
      <c r="AU5" s="371"/>
      <c r="AV5" s="371"/>
      <c r="AW5" s="371"/>
      <c r="AX5" s="371"/>
      <c r="AY5" s="371"/>
      <c r="AZ5" s="371"/>
      <c r="BA5" s="371"/>
      <c r="BB5" s="371"/>
      <c r="BC5" s="371"/>
      <c r="BD5" s="371"/>
      <c r="BE5" s="371"/>
      <c r="BF5" s="371"/>
      <c r="BG5" s="371"/>
      <c r="BH5" s="371"/>
      <c r="BI5" s="371"/>
      <c r="BJ5" s="371"/>
      <c r="BK5" s="371"/>
      <c r="BL5" s="371"/>
      <c r="BM5" s="371"/>
      <c r="BN5" s="371"/>
      <c r="BO5" s="371"/>
      <c r="BP5" s="371"/>
      <c r="BQ5" s="371"/>
      <c r="BR5" s="371"/>
      <c r="BS5" s="371"/>
      <c r="BT5" s="371"/>
      <c r="BU5" s="371"/>
      <c r="BV5" s="371"/>
      <c r="BW5" s="371"/>
      <c r="BX5" s="371"/>
      <c r="BY5" s="371"/>
      <c r="BZ5" s="371"/>
      <c r="CA5" s="371"/>
      <c r="CB5" s="371"/>
      <c r="CC5" s="371"/>
      <c r="CD5" s="371"/>
      <c r="CE5" s="371"/>
      <c r="CF5" s="371"/>
      <c r="CG5" s="371"/>
      <c r="CH5" s="371"/>
      <c r="CI5" s="371"/>
      <c r="CJ5" s="371"/>
      <c r="CK5" s="371"/>
      <c r="CL5" s="371"/>
      <c r="CM5" s="371"/>
      <c r="CN5" s="371"/>
      <c r="CO5" s="371"/>
      <c r="CP5" s="371"/>
      <c r="CQ5" s="371"/>
      <c r="CR5" s="371"/>
      <c r="CS5" s="371"/>
      <c r="CT5" s="371"/>
      <c r="CU5" s="371"/>
      <c r="CV5" s="371"/>
      <c r="CW5" s="371"/>
      <c r="CX5" s="371"/>
      <c r="CY5" s="371"/>
      <c r="CZ5" s="371"/>
      <c r="DA5" s="371"/>
      <c r="DB5" s="371"/>
      <c r="DC5" s="371"/>
      <c r="DD5" s="371"/>
      <c r="DE5" s="371"/>
      <c r="DF5" s="274"/>
      <c r="DG5" s="274"/>
      <c r="DH5" s="274"/>
      <c r="DI5" s="274"/>
      <c r="DJ5" s="274"/>
      <c r="DK5" s="274"/>
      <c r="DL5" s="274"/>
      <c r="DM5" s="274"/>
      <c r="DN5" s="274"/>
      <c r="DO5" s="274"/>
      <c r="DP5" s="274"/>
      <c r="DQ5" s="274"/>
      <c r="DR5" s="274"/>
      <c r="DS5" s="274"/>
      <c r="DT5" s="274"/>
      <c r="DU5" s="274"/>
      <c r="DV5" s="274"/>
      <c r="DW5" s="274"/>
    </row>
    <row r="6" spans="1:143" s="273" customFormat="1" x14ac:dyDescent="0.15">
      <c r="A6" s="371"/>
      <c r="B6" s="371"/>
      <c r="C6" s="371"/>
      <c r="D6" s="371"/>
      <c r="E6" s="371"/>
      <c r="F6" s="371"/>
      <c r="G6" s="371"/>
      <c r="H6" s="371"/>
      <c r="I6" s="371"/>
      <c r="J6" s="371"/>
      <c r="K6" s="371"/>
      <c r="L6" s="371"/>
      <c r="M6" s="371"/>
      <c r="N6" s="371"/>
      <c r="O6" s="371"/>
      <c r="P6" s="371"/>
      <c r="Q6" s="371"/>
      <c r="R6" s="371"/>
      <c r="S6" s="371"/>
      <c r="T6" s="371"/>
      <c r="U6" s="371"/>
      <c r="V6" s="371"/>
      <c r="W6" s="371"/>
      <c r="X6" s="371"/>
      <c r="Y6" s="371"/>
      <c r="Z6" s="371"/>
      <c r="AA6" s="371"/>
      <c r="AB6" s="371"/>
      <c r="AC6" s="371"/>
      <c r="AD6" s="371"/>
      <c r="AE6" s="371"/>
      <c r="AF6" s="371"/>
      <c r="AG6" s="371"/>
      <c r="AH6" s="371"/>
      <c r="AI6" s="371"/>
      <c r="AJ6" s="371"/>
      <c r="AK6" s="371"/>
      <c r="AL6" s="371"/>
      <c r="AM6" s="371"/>
      <c r="AN6" s="371"/>
      <c r="AO6" s="371"/>
      <c r="AP6" s="371"/>
      <c r="AQ6" s="371"/>
      <c r="AR6" s="371"/>
      <c r="AS6" s="371"/>
      <c r="AT6" s="371"/>
      <c r="AU6" s="371"/>
      <c r="AV6" s="371"/>
      <c r="AW6" s="371"/>
      <c r="AX6" s="371"/>
      <c r="AY6" s="371"/>
      <c r="AZ6" s="371"/>
      <c r="BA6" s="371"/>
      <c r="BB6" s="371"/>
      <c r="BC6" s="371"/>
      <c r="BD6" s="371"/>
      <c r="BE6" s="371"/>
      <c r="BF6" s="371"/>
      <c r="BG6" s="371"/>
      <c r="BH6" s="371"/>
      <c r="BI6" s="371"/>
      <c r="BJ6" s="371"/>
      <c r="BK6" s="371"/>
      <c r="BL6" s="371"/>
      <c r="BM6" s="371"/>
      <c r="BN6" s="371"/>
      <c r="BO6" s="371"/>
      <c r="BP6" s="371"/>
      <c r="BQ6" s="371"/>
      <c r="BR6" s="371"/>
      <c r="BS6" s="371"/>
      <c r="BT6" s="371"/>
      <c r="BU6" s="371"/>
      <c r="BV6" s="371"/>
      <c r="BW6" s="371"/>
      <c r="BX6" s="371"/>
      <c r="BY6" s="371"/>
      <c r="BZ6" s="371"/>
      <c r="CA6" s="371"/>
      <c r="CB6" s="371"/>
      <c r="CC6" s="371"/>
      <c r="CD6" s="371"/>
      <c r="CE6" s="371"/>
      <c r="CF6" s="371"/>
      <c r="CG6" s="371"/>
      <c r="CH6" s="371"/>
      <c r="CI6" s="371"/>
      <c r="CJ6" s="371"/>
      <c r="CK6" s="371"/>
      <c r="CL6" s="371"/>
      <c r="CM6" s="371"/>
      <c r="CN6" s="371"/>
      <c r="CO6" s="371"/>
      <c r="CP6" s="371"/>
      <c r="CQ6" s="371"/>
      <c r="CR6" s="371"/>
      <c r="CS6" s="371"/>
      <c r="CT6" s="371"/>
      <c r="CU6" s="371"/>
      <c r="CV6" s="371"/>
      <c r="CW6" s="371"/>
      <c r="CX6" s="371"/>
      <c r="CY6" s="371"/>
      <c r="CZ6" s="371"/>
      <c r="DA6" s="371"/>
      <c r="DB6" s="371"/>
      <c r="DC6" s="371"/>
      <c r="DD6" s="371"/>
      <c r="DE6" s="371"/>
      <c r="DF6" s="274"/>
      <c r="DG6" s="274"/>
      <c r="DH6" s="274"/>
      <c r="DI6" s="274"/>
      <c r="DJ6" s="274"/>
      <c r="DK6" s="274"/>
      <c r="DL6" s="274"/>
      <c r="DM6" s="274"/>
      <c r="DN6" s="274"/>
      <c r="DO6" s="274"/>
      <c r="DP6" s="274"/>
      <c r="DQ6" s="274"/>
      <c r="DR6" s="274"/>
      <c r="DS6" s="274"/>
      <c r="DT6" s="274"/>
      <c r="DU6" s="274"/>
      <c r="DV6" s="274"/>
      <c r="DW6" s="274"/>
    </row>
    <row r="7" spans="1:143" s="273" customFormat="1" x14ac:dyDescent="0.15">
      <c r="A7" s="371"/>
      <c r="B7" s="371"/>
      <c r="C7" s="371"/>
      <c r="D7" s="371"/>
      <c r="E7" s="371"/>
      <c r="F7" s="371"/>
      <c r="G7" s="371"/>
      <c r="H7" s="371"/>
      <c r="I7" s="371"/>
      <c r="J7" s="371"/>
      <c r="K7" s="371"/>
      <c r="L7" s="371"/>
      <c r="M7" s="371"/>
      <c r="N7" s="371"/>
      <c r="O7" s="371"/>
      <c r="P7" s="371"/>
      <c r="Q7" s="371"/>
      <c r="R7" s="371"/>
      <c r="S7" s="371"/>
      <c r="T7" s="371"/>
      <c r="U7" s="371"/>
      <c r="V7" s="371"/>
      <c r="W7" s="371"/>
      <c r="X7" s="371"/>
      <c r="Y7" s="371"/>
      <c r="Z7" s="371"/>
      <c r="AA7" s="371"/>
      <c r="AB7" s="371"/>
      <c r="AC7" s="371"/>
      <c r="AD7" s="371"/>
      <c r="AE7" s="371"/>
      <c r="AF7" s="371"/>
      <c r="AG7" s="371"/>
      <c r="AH7" s="371"/>
      <c r="AI7" s="371"/>
      <c r="AJ7" s="371"/>
      <c r="AK7" s="371"/>
      <c r="AL7" s="371"/>
      <c r="AM7" s="371"/>
      <c r="AN7" s="371"/>
      <c r="AO7" s="371"/>
      <c r="AP7" s="371"/>
      <c r="AQ7" s="371"/>
      <c r="AR7" s="371"/>
      <c r="AS7" s="371"/>
      <c r="AT7" s="371"/>
      <c r="AU7" s="371"/>
      <c r="AV7" s="371"/>
      <c r="AW7" s="371"/>
      <c r="AX7" s="371"/>
      <c r="AY7" s="371"/>
      <c r="AZ7" s="371"/>
      <c r="BA7" s="371"/>
      <c r="BB7" s="371"/>
      <c r="BC7" s="371"/>
      <c r="BD7" s="371"/>
      <c r="BE7" s="371"/>
      <c r="BF7" s="371"/>
      <c r="BG7" s="371"/>
      <c r="BH7" s="371"/>
      <c r="BI7" s="371"/>
      <c r="BJ7" s="371"/>
      <c r="BK7" s="371"/>
      <c r="BL7" s="371"/>
      <c r="BM7" s="371"/>
      <c r="BN7" s="371"/>
      <c r="BO7" s="371"/>
      <c r="BP7" s="371"/>
      <c r="BQ7" s="371"/>
      <c r="BR7" s="371"/>
      <c r="BS7" s="371"/>
      <c r="BT7" s="371"/>
      <c r="BU7" s="371"/>
      <c r="BV7" s="371"/>
      <c r="BW7" s="371"/>
      <c r="BX7" s="371"/>
      <c r="BY7" s="371"/>
      <c r="BZ7" s="371"/>
      <c r="CA7" s="371"/>
      <c r="CB7" s="371"/>
      <c r="CC7" s="371"/>
      <c r="CD7" s="371"/>
      <c r="CE7" s="371"/>
      <c r="CF7" s="371"/>
      <c r="CG7" s="371"/>
      <c r="CH7" s="371"/>
      <c r="CI7" s="371"/>
      <c r="CJ7" s="371"/>
      <c r="CK7" s="371"/>
      <c r="CL7" s="371"/>
      <c r="CM7" s="371"/>
      <c r="CN7" s="371"/>
      <c r="CO7" s="371"/>
      <c r="CP7" s="371"/>
      <c r="CQ7" s="371"/>
      <c r="CR7" s="371"/>
      <c r="CS7" s="371"/>
      <c r="CT7" s="371"/>
      <c r="CU7" s="371"/>
      <c r="CV7" s="371"/>
      <c r="CW7" s="371"/>
      <c r="CX7" s="371"/>
      <c r="CY7" s="371"/>
      <c r="CZ7" s="371"/>
      <c r="DA7" s="371"/>
      <c r="DB7" s="371"/>
      <c r="DC7" s="371"/>
      <c r="DD7" s="371"/>
      <c r="DE7" s="371"/>
      <c r="DF7" s="274"/>
      <c r="DG7" s="274"/>
      <c r="DH7" s="274"/>
      <c r="DI7" s="274"/>
      <c r="DJ7" s="274"/>
      <c r="DK7" s="274"/>
      <c r="DL7" s="274"/>
      <c r="DM7" s="274"/>
      <c r="DN7" s="274"/>
      <c r="DO7" s="274"/>
      <c r="DP7" s="274"/>
      <c r="DQ7" s="274"/>
      <c r="DR7" s="274"/>
      <c r="DS7" s="274"/>
      <c r="DT7" s="274"/>
      <c r="DU7" s="274"/>
      <c r="DV7" s="274"/>
      <c r="DW7" s="274"/>
    </row>
    <row r="8" spans="1:143" s="273" customFormat="1" x14ac:dyDescent="0.15">
      <c r="A8" s="371"/>
      <c r="B8" s="371"/>
      <c r="C8" s="371"/>
      <c r="D8" s="371"/>
      <c r="E8" s="371"/>
      <c r="F8" s="371"/>
      <c r="G8" s="371"/>
      <c r="H8" s="371"/>
      <c r="I8" s="371"/>
      <c r="J8" s="371"/>
      <c r="K8" s="371"/>
      <c r="L8" s="371"/>
      <c r="M8" s="371"/>
      <c r="N8" s="371"/>
      <c r="O8" s="371"/>
      <c r="P8" s="371"/>
      <c r="Q8" s="371"/>
      <c r="R8" s="371"/>
      <c r="S8" s="371"/>
      <c r="T8" s="371"/>
      <c r="U8" s="371"/>
      <c r="V8" s="371"/>
      <c r="W8" s="371"/>
      <c r="X8" s="371"/>
      <c r="Y8" s="371"/>
      <c r="Z8" s="371"/>
      <c r="AA8" s="371"/>
      <c r="AB8" s="371"/>
      <c r="AC8" s="371"/>
      <c r="AD8" s="371"/>
      <c r="AE8" s="371"/>
      <c r="AF8" s="371"/>
      <c r="AG8" s="371"/>
      <c r="AH8" s="371"/>
      <c r="AI8" s="371"/>
      <c r="AJ8" s="371"/>
      <c r="AK8" s="371"/>
      <c r="AL8" s="371"/>
      <c r="AM8" s="371"/>
      <c r="AN8" s="371"/>
      <c r="AO8" s="371"/>
      <c r="AP8" s="371"/>
      <c r="AQ8" s="371"/>
      <c r="AR8" s="371"/>
      <c r="AS8" s="371"/>
      <c r="AT8" s="371"/>
      <c r="AU8" s="371"/>
      <c r="AV8" s="371"/>
      <c r="AW8" s="371"/>
      <c r="AX8" s="371"/>
      <c r="AY8" s="371"/>
      <c r="AZ8" s="371"/>
      <c r="BA8" s="371"/>
      <c r="BB8" s="371"/>
      <c r="BC8" s="371"/>
      <c r="BD8" s="371"/>
      <c r="BE8" s="371"/>
      <c r="BF8" s="371"/>
      <c r="BG8" s="371"/>
      <c r="BH8" s="371"/>
      <c r="BI8" s="371"/>
      <c r="BJ8" s="371"/>
      <c r="BK8" s="371"/>
      <c r="BL8" s="371"/>
      <c r="BM8" s="371"/>
      <c r="BN8" s="371"/>
      <c r="BO8" s="371"/>
      <c r="BP8" s="371"/>
      <c r="BQ8" s="371"/>
      <c r="BR8" s="371"/>
      <c r="BS8" s="371"/>
      <c r="BT8" s="371"/>
      <c r="BU8" s="371"/>
      <c r="BV8" s="371"/>
      <c r="BW8" s="371"/>
      <c r="BX8" s="371"/>
      <c r="BY8" s="371"/>
      <c r="BZ8" s="371"/>
      <c r="CA8" s="371"/>
      <c r="CB8" s="371"/>
      <c r="CC8" s="371"/>
      <c r="CD8" s="371"/>
      <c r="CE8" s="371"/>
      <c r="CF8" s="371"/>
      <c r="CG8" s="371"/>
      <c r="CH8" s="371"/>
      <c r="CI8" s="371"/>
      <c r="CJ8" s="371"/>
      <c r="CK8" s="371"/>
      <c r="CL8" s="371"/>
      <c r="CM8" s="371"/>
      <c r="CN8" s="371"/>
      <c r="CO8" s="371"/>
      <c r="CP8" s="371"/>
      <c r="CQ8" s="371"/>
      <c r="CR8" s="371"/>
      <c r="CS8" s="371"/>
      <c r="CT8" s="371"/>
      <c r="CU8" s="371"/>
      <c r="CV8" s="371"/>
      <c r="CW8" s="371"/>
      <c r="CX8" s="371"/>
      <c r="CY8" s="371"/>
      <c r="CZ8" s="371"/>
      <c r="DA8" s="371"/>
      <c r="DB8" s="371"/>
      <c r="DC8" s="371"/>
      <c r="DD8" s="371"/>
      <c r="DE8" s="371"/>
      <c r="DF8" s="274"/>
      <c r="DG8" s="274"/>
      <c r="DH8" s="274"/>
      <c r="DI8" s="274"/>
      <c r="DJ8" s="274"/>
      <c r="DK8" s="274"/>
      <c r="DL8" s="274"/>
      <c r="DM8" s="274"/>
      <c r="DN8" s="274"/>
      <c r="DO8" s="274"/>
      <c r="DP8" s="274"/>
      <c r="DQ8" s="274"/>
      <c r="DR8" s="274"/>
      <c r="DS8" s="274"/>
      <c r="DT8" s="274"/>
      <c r="DU8" s="274"/>
      <c r="DV8" s="274"/>
      <c r="DW8" s="274"/>
    </row>
    <row r="9" spans="1:143" s="273" customFormat="1" x14ac:dyDescent="0.15">
      <c r="A9" s="371"/>
      <c r="B9" s="371"/>
      <c r="C9" s="371"/>
      <c r="D9" s="371"/>
      <c r="E9" s="371"/>
      <c r="F9" s="371"/>
      <c r="G9" s="371"/>
      <c r="H9" s="371"/>
      <c r="I9" s="371"/>
      <c r="J9" s="371"/>
      <c r="K9" s="371"/>
      <c r="L9" s="371"/>
      <c r="M9" s="371"/>
      <c r="N9" s="371"/>
      <c r="O9" s="371"/>
      <c r="P9" s="371"/>
      <c r="Q9" s="371"/>
      <c r="R9" s="371"/>
      <c r="S9" s="371"/>
      <c r="T9" s="371"/>
      <c r="U9" s="371"/>
      <c r="V9" s="371"/>
      <c r="W9" s="371"/>
      <c r="X9" s="371"/>
      <c r="Y9" s="371"/>
      <c r="Z9" s="371"/>
      <c r="AA9" s="371"/>
      <c r="AB9" s="371"/>
      <c r="AC9" s="371"/>
      <c r="AD9" s="371"/>
      <c r="AE9" s="371"/>
      <c r="AF9" s="371"/>
      <c r="AG9" s="371"/>
      <c r="AH9" s="371"/>
      <c r="AI9" s="371"/>
      <c r="AJ9" s="371"/>
      <c r="AK9" s="371"/>
      <c r="AL9" s="371"/>
      <c r="AM9" s="371"/>
      <c r="AN9" s="371"/>
      <c r="AO9" s="371"/>
      <c r="AP9" s="371"/>
      <c r="AQ9" s="371"/>
      <c r="AR9" s="371"/>
      <c r="AS9" s="371"/>
      <c r="AT9" s="371"/>
      <c r="AU9" s="371"/>
      <c r="AV9" s="371"/>
      <c r="AW9" s="371"/>
      <c r="AX9" s="371"/>
      <c r="AY9" s="371"/>
      <c r="AZ9" s="371"/>
      <c r="BA9" s="371"/>
      <c r="BB9" s="371"/>
      <c r="BC9" s="371"/>
      <c r="BD9" s="371"/>
      <c r="BE9" s="371"/>
      <c r="BF9" s="371"/>
      <c r="BG9" s="371"/>
      <c r="BH9" s="371"/>
      <c r="BI9" s="371"/>
      <c r="BJ9" s="371"/>
      <c r="BK9" s="371"/>
      <c r="BL9" s="371"/>
      <c r="BM9" s="371"/>
      <c r="BN9" s="371"/>
      <c r="BO9" s="371"/>
      <c r="BP9" s="371"/>
      <c r="BQ9" s="371"/>
      <c r="BR9" s="371"/>
      <c r="BS9" s="371"/>
      <c r="BT9" s="371"/>
      <c r="BU9" s="371"/>
      <c r="BV9" s="371"/>
      <c r="BW9" s="371"/>
      <c r="BX9" s="371"/>
      <c r="BY9" s="371"/>
      <c r="BZ9" s="371"/>
      <c r="CA9" s="371"/>
      <c r="CB9" s="371"/>
      <c r="CC9" s="371"/>
      <c r="CD9" s="371"/>
      <c r="CE9" s="371"/>
      <c r="CF9" s="371"/>
      <c r="CG9" s="371"/>
      <c r="CH9" s="371"/>
      <c r="CI9" s="371"/>
      <c r="CJ9" s="371"/>
      <c r="CK9" s="371"/>
      <c r="CL9" s="371"/>
      <c r="CM9" s="371"/>
      <c r="CN9" s="371"/>
      <c r="CO9" s="371"/>
      <c r="CP9" s="371"/>
      <c r="CQ9" s="371"/>
      <c r="CR9" s="371"/>
      <c r="CS9" s="371"/>
      <c r="CT9" s="371"/>
      <c r="CU9" s="371"/>
      <c r="CV9" s="371"/>
      <c r="CW9" s="371"/>
      <c r="CX9" s="371"/>
      <c r="CY9" s="371"/>
      <c r="CZ9" s="371"/>
      <c r="DA9" s="371"/>
      <c r="DB9" s="371"/>
      <c r="DC9" s="371"/>
      <c r="DD9" s="371"/>
      <c r="DE9" s="371"/>
      <c r="DF9" s="274"/>
      <c r="DG9" s="274"/>
      <c r="DH9" s="274"/>
      <c r="DI9" s="274"/>
      <c r="DJ9" s="274"/>
      <c r="DK9" s="274"/>
      <c r="DL9" s="274"/>
      <c r="DM9" s="274"/>
      <c r="DN9" s="274"/>
      <c r="DO9" s="274"/>
      <c r="DP9" s="274"/>
      <c r="DQ9" s="274"/>
      <c r="DR9" s="274"/>
      <c r="DS9" s="274"/>
      <c r="DT9" s="274"/>
      <c r="DU9" s="274"/>
      <c r="DV9" s="274"/>
      <c r="DW9" s="274"/>
    </row>
    <row r="10" spans="1:143" s="273" customFormat="1" x14ac:dyDescent="0.15">
      <c r="A10" s="371"/>
      <c r="B10" s="371"/>
      <c r="C10" s="371"/>
      <c r="D10" s="371"/>
      <c r="E10" s="371"/>
      <c r="F10" s="371"/>
      <c r="G10" s="371"/>
      <c r="H10" s="371"/>
      <c r="I10" s="371"/>
      <c r="J10" s="371"/>
      <c r="K10" s="371"/>
      <c r="L10" s="371"/>
      <c r="M10" s="371"/>
      <c r="N10" s="371"/>
      <c r="O10" s="371"/>
      <c r="P10" s="371"/>
      <c r="Q10" s="371"/>
      <c r="R10" s="371"/>
      <c r="S10" s="371"/>
      <c r="T10" s="371"/>
      <c r="U10" s="371"/>
      <c r="V10" s="371"/>
      <c r="W10" s="371"/>
      <c r="X10" s="371"/>
      <c r="Y10" s="371"/>
      <c r="Z10" s="371"/>
      <c r="AA10" s="371"/>
      <c r="AB10" s="371"/>
      <c r="AC10" s="371"/>
      <c r="AD10" s="371"/>
      <c r="AE10" s="371"/>
      <c r="AF10" s="371"/>
      <c r="AG10" s="371"/>
      <c r="AH10" s="371"/>
      <c r="AI10" s="371"/>
      <c r="AJ10" s="371"/>
      <c r="AK10" s="371"/>
      <c r="AL10" s="371"/>
      <c r="AM10" s="371"/>
      <c r="AN10" s="371"/>
      <c r="AO10" s="371"/>
      <c r="AP10" s="371"/>
      <c r="AQ10" s="371"/>
      <c r="AR10" s="371"/>
      <c r="AS10" s="371"/>
      <c r="AT10" s="371"/>
      <c r="AU10" s="371"/>
      <c r="AV10" s="371"/>
      <c r="AW10" s="371"/>
      <c r="AX10" s="371"/>
      <c r="AY10" s="371"/>
      <c r="AZ10" s="371"/>
      <c r="BA10" s="371"/>
      <c r="BB10" s="371"/>
      <c r="BC10" s="371"/>
      <c r="BD10" s="371"/>
      <c r="BE10" s="371"/>
      <c r="BF10" s="371"/>
      <c r="BG10" s="371"/>
      <c r="BH10" s="371"/>
      <c r="BI10" s="371"/>
      <c r="BJ10" s="371"/>
      <c r="BK10" s="371"/>
      <c r="BL10" s="371"/>
      <c r="BM10" s="371"/>
      <c r="BN10" s="371"/>
      <c r="BO10" s="371"/>
      <c r="BP10" s="371"/>
      <c r="BQ10" s="371"/>
      <c r="BR10" s="371"/>
      <c r="BS10" s="371"/>
      <c r="BT10" s="371"/>
      <c r="BU10" s="371"/>
      <c r="BV10" s="371"/>
      <c r="BW10" s="371"/>
      <c r="BX10" s="371"/>
      <c r="BY10" s="371"/>
      <c r="BZ10" s="371"/>
      <c r="CA10" s="371"/>
      <c r="CB10" s="371"/>
      <c r="CC10" s="371"/>
      <c r="CD10" s="371"/>
      <c r="CE10" s="371"/>
      <c r="CF10" s="371"/>
      <c r="CG10" s="371"/>
      <c r="CH10" s="371"/>
      <c r="CI10" s="371"/>
      <c r="CJ10" s="371"/>
      <c r="CK10" s="371"/>
      <c r="CL10" s="371"/>
      <c r="CM10" s="371"/>
      <c r="CN10" s="371"/>
      <c r="CO10" s="371"/>
      <c r="CP10" s="371"/>
      <c r="CQ10" s="371"/>
      <c r="CR10" s="371"/>
      <c r="CS10" s="371"/>
      <c r="CT10" s="371"/>
      <c r="CU10" s="371"/>
      <c r="CV10" s="371"/>
      <c r="CW10" s="371"/>
      <c r="CX10" s="371"/>
      <c r="CY10" s="371"/>
      <c r="CZ10" s="371"/>
      <c r="DA10" s="371"/>
      <c r="DB10" s="371"/>
      <c r="DC10" s="371"/>
      <c r="DD10" s="371"/>
      <c r="DE10" s="371"/>
      <c r="DF10" s="274"/>
      <c r="DG10" s="274"/>
      <c r="DH10" s="274"/>
      <c r="DI10" s="274"/>
      <c r="DJ10" s="274"/>
      <c r="DK10" s="274"/>
      <c r="DL10" s="274"/>
      <c r="DM10" s="274"/>
      <c r="DN10" s="274"/>
      <c r="DO10" s="274"/>
      <c r="DP10" s="274"/>
      <c r="DQ10" s="274"/>
      <c r="DR10" s="274"/>
      <c r="DS10" s="274"/>
      <c r="DT10" s="274"/>
      <c r="DU10" s="274"/>
      <c r="DV10" s="274"/>
      <c r="DW10" s="274"/>
      <c r="EM10" s="273" t="s">
        <v>589</v>
      </c>
    </row>
    <row r="11" spans="1:143" s="273" customFormat="1" x14ac:dyDescent="0.15">
      <c r="A11" s="371"/>
      <c r="B11" s="371"/>
      <c r="C11" s="371"/>
      <c r="D11" s="371"/>
      <c r="E11" s="371"/>
      <c r="F11" s="371"/>
      <c r="G11" s="371"/>
      <c r="H11" s="371"/>
      <c r="I11" s="371"/>
      <c r="J11" s="371"/>
      <c r="K11" s="371"/>
      <c r="L11" s="371"/>
      <c r="M11" s="371"/>
      <c r="N11" s="371"/>
      <c r="O11" s="371"/>
      <c r="P11" s="371"/>
      <c r="Q11" s="371"/>
      <c r="R11" s="371"/>
      <c r="S11" s="371"/>
      <c r="T11" s="371"/>
      <c r="U11" s="371"/>
      <c r="V11" s="371"/>
      <c r="W11" s="371"/>
      <c r="X11" s="371"/>
      <c r="Y11" s="371"/>
      <c r="Z11" s="371"/>
      <c r="AA11" s="371"/>
      <c r="AB11" s="371"/>
      <c r="AC11" s="371"/>
      <c r="AD11" s="371"/>
      <c r="AE11" s="371"/>
      <c r="AF11" s="371"/>
      <c r="AG11" s="371"/>
      <c r="AH11" s="371"/>
      <c r="AI11" s="371"/>
      <c r="AJ11" s="371"/>
      <c r="AK11" s="371"/>
      <c r="AL11" s="371"/>
      <c r="AM11" s="371"/>
      <c r="AN11" s="371"/>
      <c r="AO11" s="371"/>
      <c r="AP11" s="371"/>
      <c r="AQ11" s="371"/>
      <c r="AR11" s="371"/>
      <c r="AS11" s="371"/>
      <c r="AT11" s="371"/>
      <c r="AU11" s="371"/>
      <c r="AV11" s="371"/>
      <c r="AW11" s="371"/>
      <c r="AX11" s="371"/>
      <c r="AY11" s="371"/>
      <c r="AZ11" s="371"/>
      <c r="BA11" s="371"/>
      <c r="BB11" s="371"/>
      <c r="BC11" s="371"/>
      <c r="BD11" s="371"/>
      <c r="BE11" s="371"/>
      <c r="BF11" s="371"/>
      <c r="BG11" s="371"/>
      <c r="BH11" s="371"/>
      <c r="BI11" s="371"/>
      <c r="BJ11" s="371"/>
      <c r="BK11" s="371"/>
      <c r="BL11" s="371"/>
      <c r="BM11" s="371"/>
      <c r="BN11" s="371"/>
      <c r="BO11" s="371"/>
      <c r="BP11" s="371"/>
      <c r="BQ11" s="371"/>
      <c r="BR11" s="371"/>
      <c r="BS11" s="371"/>
      <c r="BT11" s="371"/>
      <c r="BU11" s="371"/>
      <c r="BV11" s="371"/>
      <c r="BW11" s="371"/>
      <c r="BX11" s="371"/>
      <c r="BY11" s="371"/>
      <c r="BZ11" s="371"/>
      <c r="CA11" s="371"/>
      <c r="CB11" s="371"/>
      <c r="CC11" s="371"/>
      <c r="CD11" s="371"/>
      <c r="CE11" s="371"/>
      <c r="CF11" s="371"/>
      <c r="CG11" s="371"/>
      <c r="CH11" s="371"/>
      <c r="CI11" s="371"/>
      <c r="CJ11" s="371"/>
      <c r="CK11" s="371"/>
      <c r="CL11" s="371"/>
      <c r="CM11" s="371"/>
      <c r="CN11" s="371"/>
      <c r="CO11" s="371"/>
      <c r="CP11" s="371"/>
      <c r="CQ11" s="371"/>
      <c r="CR11" s="371"/>
      <c r="CS11" s="371"/>
      <c r="CT11" s="371"/>
      <c r="CU11" s="371"/>
      <c r="CV11" s="371"/>
      <c r="CW11" s="371"/>
      <c r="CX11" s="371"/>
      <c r="CY11" s="371"/>
      <c r="CZ11" s="371"/>
      <c r="DA11" s="371"/>
      <c r="DB11" s="371"/>
      <c r="DC11" s="371"/>
      <c r="DD11" s="371"/>
      <c r="DE11" s="371"/>
      <c r="DF11" s="274"/>
      <c r="DG11" s="274"/>
      <c r="DH11" s="274"/>
      <c r="DI11" s="274"/>
      <c r="DJ11" s="274"/>
      <c r="DK11" s="274"/>
      <c r="DL11" s="274"/>
      <c r="DM11" s="274"/>
      <c r="DN11" s="274"/>
      <c r="DO11" s="274"/>
      <c r="DP11" s="274"/>
      <c r="DQ11" s="274"/>
      <c r="DR11" s="274"/>
      <c r="DS11" s="274"/>
      <c r="DT11" s="274"/>
      <c r="DU11" s="274"/>
      <c r="DV11" s="274"/>
      <c r="DW11" s="274"/>
    </row>
    <row r="12" spans="1:143" s="273" customFormat="1" x14ac:dyDescent="0.15">
      <c r="A12" s="371"/>
      <c r="B12" s="371"/>
      <c r="C12" s="371"/>
      <c r="D12" s="371"/>
      <c r="E12" s="371"/>
      <c r="F12" s="371"/>
      <c r="G12" s="371"/>
      <c r="H12" s="371"/>
      <c r="I12" s="371"/>
      <c r="J12" s="371"/>
      <c r="K12" s="371"/>
      <c r="L12" s="371"/>
      <c r="M12" s="371"/>
      <c r="N12" s="371"/>
      <c r="O12" s="371"/>
      <c r="P12" s="371"/>
      <c r="Q12" s="371"/>
      <c r="R12" s="371"/>
      <c r="S12" s="371"/>
      <c r="T12" s="371"/>
      <c r="U12" s="371"/>
      <c r="V12" s="371"/>
      <c r="W12" s="371"/>
      <c r="X12" s="371"/>
      <c r="Y12" s="371"/>
      <c r="Z12" s="371"/>
      <c r="AA12" s="371"/>
      <c r="AB12" s="371"/>
      <c r="AC12" s="371"/>
      <c r="AD12" s="371"/>
      <c r="AE12" s="371"/>
      <c r="AF12" s="371"/>
      <c r="AG12" s="371"/>
      <c r="AH12" s="371"/>
      <c r="AI12" s="371"/>
      <c r="AJ12" s="371"/>
      <c r="AK12" s="371"/>
      <c r="AL12" s="371"/>
      <c r="AM12" s="371"/>
      <c r="AN12" s="371"/>
      <c r="AO12" s="371"/>
      <c r="AP12" s="371"/>
      <c r="AQ12" s="371"/>
      <c r="AR12" s="371"/>
      <c r="AS12" s="371"/>
      <c r="AT12" s="371"/>
      <c r="AU12" s="371"/>
      <c r="AV12" s="371"/>
      <c r="AW12" s="371"/>
      <c r="AX12" s="371"/>
      <c r="AY12" s="371"/>
      <c r="AZ12" s="371"/>
      <c r="BA12" s="371"/>
      <c r="BB12" s="371"/>
      <c r="BC12" s="371"/>
      <c r="BD12" s="371"/>
      <c r="BE12" s="371"/>
      <c r="BF12" s="371"/>
      <c r="BG12" s="371"/>
      <c r="BH12" s="371"/>
      <c r="BI12" s="371"/>
      <c r="BJ12" s="371"/>
      <c r="BK12" s="371"/>
      <c r="BL12" s="371"/>
      <c r="BM12" s="371"/>
      <c r="BN12" s="371"/>
      <c r="BO12" s="371"/>
      <c r="BP12" s="371"/>
      <c r="BQ12" s="371"/>
      <c r="BR12" s="371"/>
      <c r="BS12" s="371"/>
      <c r="BT12" s="371"/>
      <c r="BU12" s="371"/>
      <c r="BV12" s="371"/>
      <c r="BW12" s="371"/>
      <c r="BX12" s="371"/>
      <c r="BY12" s="371"/>
      <c r="BZ12" s="371"/>
      <c r="CA12" s="371"/>
      <c r="CB12" s="371"/>
      <c r="CC12" s="371"/>
      <c r="CD12" s="371"/>
      <c r="CE12" s="371"/>
      <c r="CF12" s="371"/>
      <c r="CG12" s="371"/>
      <c r="CH12" s="371"/>
      <c r="CI12" s="371"/>
      <c r="CJ12" s="371"/>
      <c r="CK12" s="371"/>
      <c r="CL12" s="371"/>
      <c r="CM12" s="371"/>
      <c r="CN12" s="371"/>
      <c r="CO12" s="371"/>
      <c r="CP12" s="371"/>
      <c r="CQ12" s="371"/>
      <c r="CR12" s="371"/>
      <c r="CS12" s="371"/>
      <c r="CT12" s="371"/>
      <c r="CU12" s="371"/>
      <c r="CV12" s="371"/>
      <c r="CW12" s="371"/>
      <c r="CX12" s="371"/>
      <c r="CY12" s="371"/>
      <c r="CZ12" s="371"/>
      <c r="DA12" s="371"/>
      <c r="DB12" s="371"/>
      <c r="DC12" s="371"/>
      <c r="DD12" s="371"/>
      <c r="DE12" s="371"/>
      <c r="DF12" s="274"/>
      <c r="DG12" s="274"/>
      <c r="DH12" s="274"/>
      <c r="DI12" s="274"/>
      <c r="DJ12" s="274"/>
      <c r="DK12" s="274"/>
      <c r="DL12" s="274"/>
      <c r="DM12" s="274"/>
      <c r="DN12" s="274"/>
      <c r="DO12" s="274"/>
      <c r="DP12" s="274"/>
      <c r="DQ12" s="274"/>
      <c r="DR12" s="274"/>
      <c r="DS12" s="274"/>
      <c r="DT12" s="274"/>
      <c r="DU12" s="274"/>
      <c r="DV12" s="274"/>
      <c r="DW12" s="274"/>
      <c r="EM12" s="273" t="s">
        <v>589</v>
      </c>
    </row>
    <row r="13" spans="1:143" s="273" customFormat="1" x14ac:dyDescent="0.15">
      <c r="A13" s="371"/>
      <c r="B13" s="371"/>
      <c r="C13" s="371"/>
      <c r="D13" s="371"/>
      <c r="E13" s="371"/>
      <c r="F13" s="371"/>
      <c r="G13" s="371"/>
      <c r="H13" s="371"/>
      <c r="I13" s="371"/>
      <c r="J13" s="371"/>
      <c r="K13" s="371"/>
      <c r="L13" s="371"/>
      <c r="M13" s="371"/>
      <c r="N13" s="371"/>
      <c r="O13" s="371"/>
      <c r="P13" s="371"/>
      <c r="Q13" s="371"/>
      <c r="R13" s="371"/>
      <c r="S13" s="371"/>
      <c r="T13" s="371"/>
      <c r="U13" s="371"/>
      <c r="V13" s="371"/>
      <c r="W13" s="371"/>
      <c r="X13" s="371"/>
      <c r="Y13" s="371"/>
      <c r="Z13" s="371"/>
      <c r="AA13" s="371"/>
      <c r="AB13" s="371"/>
      <c r="AC13" s="371"/>
      <c r="AD13" s="371"/>
      <c r="AE13" s="371"/>
      <c r="AF13" s="371"/>
      <c r="AG13" s="371"/>
      <c r="AH13" s="371"/>
      <c r="AI13" s="371"/>
      <c r="AJ13" s="371"/>
      <c r="AK13" s="371"/>
      <c r="AL13" s="371"/>
      <c r="AM13" s="371"/>
      <c r="AN13" s="371"/>
      <c r="AO13" s="371"/>
      <c r="AP13" s="371"/>
      <c r="AQ13" s="371"/>
      <c r="AR13" s="371"/>
      <c r="AS13" s="371"/>
      <c r="AT13" s="371"/>
      <c r="AU13" s="371"/>
      <c r="AV13" s="371"/>
      <c r="AW13" s="371"/>
      <c r="AX13" s="371"/>
      <c r="AY13" s="371"/>
      <c r="AZ13" s="371"/>
      <c r="BA13" s="371"/>
      <c r="BB13" s="371"/>
      <c r="BC13" s="371"/>
      <c r="BD13" s="371"/>
      <c r="BE13" s="371"/>
      <c r="BF13" s="371"/>
      <c r="BG13" s="371"/>
      <c r="BH13" s="371"/>
      <c r="BI13" s="371"/>
      <c r="BJ13" s="371"/>
      <c r="BK13" s="371"/>
      <c r="BL13" s="371"/>
      <c r="BM13" s="371"/>
      <c r="BN13" s="371"/>
      <c r="BO13" s="371"/>
      <c r="BP13" s="371"/>
      <c r="BQ13" s="371"/>
      <c r="BR13" s="371"/>
      <c r="BS13" s="371"/>
      <c r="BT13" s="371"/>
      <c r="BU13" s="371"/>
      <c r="BV13" s="371"/>
      <c r="BW13" s="371"/>
      <c r="BX13" s="371"/>
      <c r="BY13" s="371"/>
      <c r="BZ13" s="371"/>
      <c r="CA13" s="371"/>
      <c r="CB13" s="371"/>
      <c r="CC13" s="371"/>
      <c r="CD13" s="371"/>
      <c r="CE13" s="371"/>
      <c r="CF13" s="371"/>
      <c r="CG13" s="371"/>
      <c r="CH13" s="371"/>
      <c r="CI13" s="371"/>
      <c r="CJ13" s="371"/>
      <c r="CK13" s="371"/>
      <c r="CL13" s="371"/>
      <c r="CM13" s="371"/>
      <c r="CN13" s="371"/>
      <c r="CO13" s="371"/>
      <c r="CP13" s="371"/>
      <c r="CQ13" s="371"/>
      <c r="CR13" s="371"/>
      <c r="CS13" s="371"/>
      <c r="CT13" s="371"/>
      <c r="CU13" s="371"/>
      <c r="CV13" s="371"/>
      <c r="CW13" s="371"/>
      <c r="CX13" s="371"/>
      <c r="CY13" s="371"/>
      <c r="CZ13" s="371"/>
      <c r="DA13" s="371"/>
      <c r="DB13" s="371"/>
      <c r="DC13" s="371"/>
      <c r="DD13" s="371"/>
      <c r="DE13" s="371"/>
      <c r="DF13" s="274"/>
      <c r="DG13" s="274"/>
      <c r="DH13" s="274"/>
      <c r="DI13" s="274"/>
      <c r="DJ13" s="274"/>
      <c r="DK13" s="274"/>
      <c r="DL13" s="274"/>
      <c r="DM13" s="274"/>
      <c r="DN13" s="274"/>
      <c r="DO13" s="274"/>
      <c r="DP13" s="274"/>
      <c r="DQ13" s="274"/>
      <c r="DR13" s="274"/>
      <c r="DS13" s="274"/>
      <c r="DT13" s="274"/>
      <c r="DU13" s="274"/>
      <c r="DV13" s="274"/>
      <c r="DW13" s="274"/>
    </row>
    <row r="14" spans="1:143" s="273" customFormat="1" x14ac:dyDescent="0.15">
      <c r="A14" s="371"/>
      <c r="B14" s="371"/>
      <c r="C14" s="371"/>
      <c r="D14" s="371"/>
      <c r="E14" s="371"/>
      <c r="F14" s="371"/>
      <c r="G14" s="371"/>
      <c r="H14" s="371"/>
      <c r="I14" s="371"/>
      <c r="J14" s="371"/>
      <c r="K14" s="371"/>
      <c r="L14" s="371"/>
      <c r="M14" s="371"/>
      <c r="N14" s="371"/>
      <c r="O14" s="371"/>
      <c r="P14" s="371"/>
      <c r="Q14" s="371"/>
      <c r="R14" s="371"/>
      <c r="S14" s="371"/>
      <c r="T14" s="371"/>
      <c r="U14" s="371"/>
      <c r="V14" s="371"/>
      <c r="W14" s="371"/>
      <c r="X14" s="371"/>
      <c r="Y14" s="371"/>
      <c r="Z14" s="371"/>
      <c r="AA14" s="371"/>
      <c r="AB14" s="371"/>
      <c r="AC14" s="371"/>
      <c r="AD14" s="371"/>
      <c r="AE14" s="371"/>
      <c r="AF14" s="371"/>
      <c r="AG14" s="371"/>
      <c r="AH14" s="371"/>
      <c r="AI14" s="371"/>
      <c r="AJ14" s="371"/>
      <c r="AK14" s="371"/>
      <c r="AL14" s="371"/>
      <c r="AM14" s="371"/>
      <c r="AN14" s="371"/>
      <c r="AO14" s="371"/>
      <c r="AP14" s="371"/>
      <c r="AQ14" s="371"/>
      <c r="AR14" s="371"/>
      <c r="AS14" s="371"/>
      <c r="AT14" s="371"/>
      <c r="AU14" s="371"/>
      <c r="AV14" s="371"/>
      <c r="AW14" s="371"/>
      <c r="AX14" s="371"/>
      <c r="AY14" s="371"/>
      <c r="AZ14" s="371"/>
      <c r="BA14" s="371"/>
      <c r="BB14" s="371"/>
      <c r="BC14" s="371"/>
      <c r="BD14" s="371"/>
      <c r="BE14" s="371"/>
      <c r="BF14" s="371"/>
      <c r="BG14" s="371"/>
      <c r="BH14" s="371"/>
      <c r="BI14" s="371"/>
      <c r="BJ14" s="371"/>
      <c r="BK14" s="371"/>
      <c r="BL14" s="371"/>
      <c r="BM14" s="371"/>
      <c r="BN14" s="371"/>
      <c r="BO14" s="371"/>
      <c r="BP14" s="371"/>
      <c r="BQ14" s="371"/>
      <c r="BR14" s="371"/>
      <c r="BS14" s="371"/>
      <c r="BT14" s="371"/>
      <c r="BU14" s="371"/>
      <c r="BV14" s="371"/>
      <c r="BW14" s="371"/>
      <c r="BX14" s="371"/>
      <c r="BY14" s="371"/>
      <c r="BZ14" s="371"/>
      <c r="CA14" s="371"/>
      <c r="CB14" s="371"/>
      <c r="CC14" s="371"/>
      <c r="CD14" s="371"/>
      <c r="CE14" s="371"/>
      <c r="CF14" s="371"/>
      <c r="CG14" s="371"/>
      <c r="CH14" s="371"/>
      <c r="CI14" s="371"/>
      <c r="CJ14" s="371"/>
      <c r="CK14" s="371"/>
      <c r="CL14" s="371"/>
      <c r="CM14" s="371"/>
      <c r="CN14" s="371"/>
      <c r="CO14" s="371"/>
      <c r="CP14" s="371"/>
      <c r="CQ14" s="371"/>
      <c r="CR14" s="371"/>
      <c r="CS14" s="371"/>
      <c r="CT14" s="371"/>
      <c r="CU14" s="371"/>
      <c r="CV14" s="371"/>
      <c r="CW14" s="371"/>
      <c r="CX14" s="371"/>
      <c r="CY14" s="371"/>
      <c r="CZ14" s="371"/>
      <c r="DA14" s="371"/>
      <c r="DB14" s="371"/>
      <c r="DC14" s="371"/>
      <c r="DD14" s="371"/>
      <c r="DE14" s="371"/>
      <c r="DF14" s="274"/>
      <c r="DG14" s="274"/>
      <c r="DH14" s="274"/>
      <c r="DI14" s="274"/>
      <c r="DJ14" s="274"/>
      <c r="DK14" s="274"/>
      <c r="DL14" s="274"/>
      <c r="DM14" s="274"/>
      <c r="DN14" s="274"/>
      <c r="DO14" s="274"/>
      <c r="DP14" s="274"/>
      <c r="DQ14" s="274"/>
      <c r="DR14" s="274"/>
      <c r="DS14" s="274"/>
      <c r="DT14" s="274"/>
      <c r="DU14" s="274"/>
      <c r="DV14" s="274"/>
      <c r="DW14" s="274"/>
    </row>
    <row r="15" spans="1:143" s="273" customFormat="1" x14ac:dyDescent="0.15">
      <c r="A15" s="370"/>
      <c r="B15" s="371"/>
      <c r="C15" s="371"/>
      <c r="D15" s="371"/>
      <c r="E15" s="371"/>
      <c r="F15" s="371"/>
      <c r="G15" s="371"/>
      <c r="H15" s="371"/>
      <c r="I15" s="371"/>
      <c r="J15" s="371"/>
      <c r="K15" s="371"/>
      <c r="L15" s="371"/>
      <c r="M15" s="371"/>
      <c r="N15" s="371"/>
      <c r="O15" s="371"/>
      <c r="P15" s="371"/>
      <c r="Q15" s="371"/>
      <c r="R15" s="371"/>
      <c r="S15" s="371"/>
      <c r="T15" s="371"/>
      <c r="U15" s="371"/>
      <c r="V15" s="371"/>
      <c r="W15" s="371"/>
      <c r="X15" s="371"/>
      <c r="Y15" s="371"/>
      <c r="Z15" s="371"/>
      <c r="AA15" s="371"/>
      <c r="AB15" s="371"/>
      <c r="AC15" s="371"/>
      <c r="AD15" s="371"/>
      <c r="AE15" s="371"/>
      <c r="AF15" s="371"/>
      <c r="AG15" s="371"/>
      <c r="AH15" s="371"/>
      <c r="AI15" s="371"/>
      <c r="AJ15" s="371"/>
      <c r="AK15" s="371"/>
      <c r="AL15" s="371"/>
      <c r="AM15" s="371"/>
      <c r="AN15" s="371"/>
      <c r="AO15" s="371"/>
      <c r="AP15" s="371"/>
      <c r="AQ15" s="371"/>
      <c r="AR15" s="371"/>
      <c r="AS15" s="371"/>
      <c r="AT15" s="371"/>
      <c r="AU15" s="371"/>
      <c r="AV15" s="371"/>
      <c r="AW15" s="371"/>
      <c r="AX15" s="371"/>
      <c r="AY15" s="371"/>
      <c r="AZ15" s="371"/>
      <c r="BA15" s="371"/>
      <c r="BB15" s="371"/>
      <c r="BC15" s="371"/>
      <c r="BD15" s="371"/>
      <c r="BE15" s="371"/>
      <c r="BF15" s="371"/>
      <c r="BG15" s="371"/>
      <c r="BH15" s="371"/>
      <c r="BI15" s="371"/>
      <c r="BJ15" s="371"/>
      <c r="BK15" s="371"/>
      <c r="BL15" s="371"/>
      <c r="BM15" s="371"/>
      <c r="BN15" s="371"/>
      <c r="BO15" s="371"/>
      <c r="BP15" s="371"/>
      <c r="BQ15" s="371"/>
      <c r="BR15" s="371"/>
      <c r="BS15" s="371"/>
      <c r="BT15" s="371"/>
      <c r="BU15" s="371"/>
      <c r="BV15" s="371"/>
      <c r="BW15" s="371"/>
      <c r="BX15" s="371"/>
      <c r="BY15" s="371"/>
      <c r="BZ15" s="371"/>
      <c r="CA15" s="371"/>
      <c r="CB15" s="371"/>
      <c r="CC15" s="371"/>
      <c r="CD15" s="371"/>
      <c r="CE15" s="371"/>
      <c r="CF15" s="371"/>
      <c r="CG15" s="371"/>
      <c r="CH15" s="371"/>
      <c r="CI15" s="371"/>
      <c r="CJ15" s="371"/>
      <c r="CK15" s="371"/>
      <c r="CL15" s="371"/>
      <c r="CM15" s="371"/>
      <c r="CN15" s="371"/>
      <c r="CO15" s="371"/>
      <c r="CP15" s="371"/>
      <c r="CQ15" s="371"/>
      <c r="CR15" s="371"/>
      <c r="CS15" s="371"/>
      <c r="CT15" s="371"/>
      <c r="CU15" s="371"/>
      <c r="CV15" s="371"/>
      <c r="CW15" s="371"/>
      <c r="CX15" s="371"/>
      <c r="CY15" s="371"/>
      <c r="CZ15" s="371"/>
      <c r="DA15" s="371"/>
      <c r="DB15" s="371"/>
      <c r="DC15" s="371"/>
      <c r="DD15" s="371"/>
      <c r="DE15" s="371"/>
      <c r="DF15" s="274"/>
      <c r="DG15" s="274"/>
      <c r="DH15" s="274"/>
      <c r="DI15" s="274"/>
      <c r="DJ15" s="274"/>
      <c r="DK15" s="274"/>
      <c r="DL15" s="274"/>
      <c r="DM15" s="274"/>
      <c r="DN15" s="274"/>
      <c r="DO15" s="274"/>
      <c r="DP15" s="274"/>
      <c r="DQ15" s="274"/>
      <c r="DR15" s="274"/>
      <c r="DS15" s="274"/>
      <c r="DT15" s="274"/>
      <c r="DU15" s="274"/>
      <c r="DV15" s="274"/>
      <c r="DW15" s="274"/>
    </row>
    <row r="16" spans="1:143" s="273" customFormat="1" x14ac:dyDescent="0.15">
      <c r="A16" s="370"/>
      <c r="B16" s="371"/>
      <c r="C16" s="371"/>
      <c r="D16" s="371"/>
      <c r="E16" s="371"/>
      <c r="F16" s="371"/>
      <c r="G16" s="371"/>
      <c r="H16" s="371"/>
      <c r="I16" s="371"/>
      <c r="J16" s="371"/>
      <c r="K16" s="371"/>
      <c r="L16" s="371"/>
      <c r="M16" s="371"/>
      <c r="N16" s="371"/>
      <c r="O16" s="371"/>
      <c r="P16" s="371"/>
      <c r="Q16" s="371"/>
      <c r="R16" s="371"/>
      <c r="S16" s="371"/>
      <c r="T16" s="371"/>
      <c r="U16" s="371"/>
      <c r="V16" s="371"/>
      <c r="W16" s="371"/>
      <c r="X16" s="371"/>
      <c r="Y16" s="371"/>
      <c r="Z16" s="371"/>
      <c r="AA16" s="371"/>
      <c r="AB16" s="371"/>
      <c r="AC16" s="371"/>
      <c r="AD16" s="371"/>
      <c r="AE16" s="371"/>
      <c r="AF16" s="371"/>
      <c r="AG16" s="371"/>
      <c r="AH16" s="371"/>
      <c r="AI16" s="371"/>
      <c r="AJ16" s="371"/>
      <c r="AK16" s="371"/>
      <c r="AL16" s="371"/>
      <c r="AM16" s="371"/>
      <c r="AN16" s="371"/>
      <c r="AO16" s="371"/>
      <c r="AP16" s="371"/>
      <c r="AQ16" s="371"/>
      <c r="AR16" s="371"/>
      <c r="AS16" s="371"/>
      <c r="AT16" s="371"/>
      <c r="AU16" s="371"/>
      <c r="AV16" s="371"/>
      <c r="AW16" s="371"/>
      <c r="AX16" s="371"/>
      <c r="AY16" s="371"/>
      <c r="AZ16" s="371"/>
      <c r="BA16" s="371"/>
      <c r="BB16" s="371"/>
      <c r="BC16" s="371"/>
      <c r="BD16" s="371"/>
      <c r="BE16" s="371"/>
      <c r="BF16" s="371"/>
      <c r="BG16" s="371"/>
      <c r="BH16" s="371"/>
      <c r="BI16" s="371"/>
      <c r="BJ16" s="371"/>
      <c r="BK16" s="371"/>
      <c r="BL16" s="371"/>
      <c r="BM16" s="371"/>
      <c r="BN16" s="371"/>
      <c r="BO16" s="371"/>
      <c r="BP16" s="371"/>
      <c r="BQ16" s="371"/>
      <c r="BR16" s="371"/>
      <c r="BS16" s="371"/>
      <c r="BT16" s="371"/>
      <c r="BU16" s="371"/>
      <c r="BV16" s="371"/>
      <c r="BW16" s="371"/>
      <c r="BX16" s="371"/>
      <c r="BY16" s="371"/>
      <c r="BZ16" s="371"/>
      <c r="CA16" s="371"/>
      <c r="CB16" s="371"/>
      <c r="CC16" s="371"/>
      <c r="CD16" s="371"/>
      <c r="CE16" s="371"/>
      <c r="CF16" s="371"/>
      <c r="CG16" s="371"/>
      <c r="CH16" s="371"/>
      <c r="CI16" s="371"/>
      <c r="CJ16" s="371"/>
      <c r="CK16" s="371"/>
      <c r="CL16" s="371"/>
      <c r="CM16" s="371"/>
      <c r="CN16" s="371"/>
      <c r="CO16" s="371"/>
      <c r="CP16" s="371"/>
      <c r="CQ16" s="371"/>
      <c r="CR16" s="371"/>
      <c r="CS16" s="371"/>
      <c r="CT16" s="371"/>
      <c r="CU16" s="371"/>
      <c r="CV16" s="371"/>
      <c r="CW16" s="371"/>
      <c r="CX16" s="371"/>
      <c r="CY16" s="371"/>
      <c r="CZ16" s="371"/>
      <c r="DA16" s="371"/>
      <c r="DB16" s="371"/>
      <c r="DC16" s="371"/>
      <c r="DD16" s="371"/>
      <c r="DE16" s="371"/>
      <c r="DF16" s="274"/>
      <c r="DG16" s="274"/>
      <c r="DH16" s="274"/>
      <c r="DI16" s="274"/>
      <c r="DJ16" s="274"/>
      <c r="DK16" s="274"/>
      <c r="DL16" s="274"/>
      <c r="DM16" s="274"/>
      <c r="DN16" s="274"/>
      <c r="DO16" s="274"/>
      <c r="DP16" s="274"/>
      <c r="DQ16" s="274"/>
      <c r="DR16" s="274"/>
      <c r="DS16" s="274"/>
      <c r="DT16" s="274"/>
      <c r="DU16" s="274"/>
      <c r="DV16" s="274"/>
      <c r="DW16" s="274"/>
    </row>
    <row r="17" spans="1:351" s="273" customFormat="1" x14ac:dyDescent="0.15">
      <c r="A17" s="370"/>
      <c r="B17" s="371"/>
      <c r="C17" s="371"/>
      <c r="D17" s="371"/>
      <c r="E17" s="371"/>
      <c r="F17" s="371"/>
      <c r="G17" s="371"/>
      <c r="H17" s="371"/>
      <c r="I17" s="371"/>
      <c r="J17" s="371"/>
      <c r="K17" s="371"/>
      <c r="L17" s="371"/>
      <c r="M17" s="371"/>
      <c r="N17" s="371"/>
      <c r="O17" s="371"/>
      <c r="P17" s="371"/>
      <c r="Q17" s="371"/>
      <c r="R17" s="371"/>
      <c r="S17" s="371"/>
      <c r="T17" s="371"/>
      <c r="U17" s="371"/>
      <c r="V17" s="371"/>
      <c r="W17" s="371"/>
      <c r="X17" s="371"/>
      <c r="Y17" s="371"/>
      <c r="Z17" s="371"/>
      <c r="AA17" s="371"/>
      <c r="AB17" s="371"/>
      <c r="AC17" s="371"/>
      <c r="AD17" s="371"/>
      <c r="AE17" s="371"/>
      <c r="AF17" s="371"/>
      <c r="AG17" s="371"/>
      <c r="AH17" s="371"/>
      <c r="AI17" s="371"/>
      <c r="AJ17" s="371"/>
      <c r="AK17" s="371"/>
      <c r="AL17" s="371"/>
      <c r="AM17" s="371"/>
      <c r="AN17" s="371"/>
      <c r="AO17" s="371"/>
      <c r="AP17" s="371"/>
      <c r="AQ17" s="371"/>
      <c r="AR17" s="371"/>
      <c r="AS17" s="371"/>
      <c r="AT17" s="371"/>
      <c r="AU17" s="371"/>
      <c r="AV17" s="371"/>
      <c r="AW17" s="371"/>
      <c r="AX17" s="371"/>
      <c r="AY17" s="371"/>
      <c r="AZ17" s="371"/>
      <c r="BA17" s="371"/>
      <c r="BB17" s="371"/>
      <c r="BC17" s="371"/>
      <c r="BD17" s="371"/>
      <c r="BE17" s="371"/>
      <c r="BF17" s="371"/>
      <c r="BG17" s="371"/>
      <c r="BH17" s="371"/>
      <c r="BI17" s="371"/>
      <c r="BJ17" s="371"/>
      <c r="BK17" s="371"/>
      <c r="BL17" s="371"/>
      <c r="BM17" s="371"/>
      <c r="BN17" s="371"/>
      <c r="BO17" s="371"/>
      <c r="BP17" s="371"/>
      <c r="BQ17" s="371"/>
      <c r="BR17" s="371"/>
      <c r="BS17" s="371"/>
      <c r="BT17" s="371"/>
      <c r="BU17" s="371"/>
      <c r="BV17" s="371"/>
      <c r="BW17" s="371"/>
      <c r="BX17" s="371"/>
      <c r="BY17" s="371"/>
      <c r="BZ17" s="371"/>
      <c r="CA17" s="371"/>
      <c r="CB17" s="371"/>
      <c r="CC17" s="371"/>
      <c r="CD17" s="371"/>
      <c r="CE17" s="371"/>
      <c r="CF17" s="371"/>
      <c r="CG17" s="371"/>
      <c r="CH17" s="371"/>
      <c r="CI17" s="371"/>
      <c r="CJ17" s="371"/>
      <c r="CK17" s="371"/>
      <c r="CL17" s="371"/>
      <c r="CM17" s="371"/>
      <c r="CN17" s="371"/>
      <c r="CO17" s="371"/>
      <c r="CP17" s="371"/>
      <c r="CQ17" s="371"/>
      <c r="CR17" s="371"/>
      <c r="CS17" s="371"/>
      <c r="CT17" s="371"/>
      <c r="CU17" s="371"/>
      <c r="CV17" s="371"/>
      <c r="CW17" s="371"/>
      <c r="CX17" s="371"/>
      <c r="CY17" s="371"/>
      <c r="CZ17" s="371"/>
      <c r="DA17" s="371"/>
      <c r="DB17" s="371"/>
      <c r="DC17" s="371"/>
      <c r="DD17" s="371"/>
      <c r="DE17" s="371"/>
      <c r="DF17" s="274"/>
      <c r="DG17" s="274"/>
      <c r="DH17" s="274"/>
      <c r="DI17" s="274"/>
      <c r="DJ17" s="274"/>
      <c r="DK17" s="274"/>
      <c r="DL17" s="274"/>
      <c r="DM17" s="274"/>
      <c r="DN17" s="274"/>
      <c r="DO17" s="274"/>
      <c r="DP17" s="274"/>
      <c r="DQ17" s="274"/>
      <c r="DR17" s="274"/>
      <c r="DS17" s="274"/>
      <c r="DT17" s="274"/>
      <c r="DU17" s="274"/>
      <c r="DV17" s="274"/>
      <c r="DW17" s="274"/>
    </row>
    <row r="18" spans="1:351" s="273" customFormat="1" x14ac:dyDescent="0.15">
      <c r="A18" s="370"/>
      <c r="B18" s="371"/>
      <c r="C18" s="371"/>
      <c r="D18" s="371"/>
      <c r="E18" s="371"/>
      <c r="F18" s="371"/>
      <c r="G18" s="371"/>
      <c r="H18" s="371"/>
      <c r="I18" s="371"/>
      <c r="J18" s="371"/>
      <c r="K18" s="371"/>
      <c r="L18" s="371"/>
      <c r="M18" s="371"/>
      <c r="N18" s="371"/>
      <c r="O18" s="371"/>
      <c r="P18" s="371"/>
      <c r="Q18" s="371"/>
      <c r="R18" s="371"/>
      <c r="S18" s="371"/>
      <c r="T18" s="371"/>
      <c r="U18" s="371"/>
      <c r="V18" s="371"/>
      <c r="W18" s="371"/>
      <c r="X18" s="371"/>
      <c r="Y18" s="371"/>
      <c r="Z18" s="371"/>
      <c r="AA18" s="371"/>
      <c r="AB18" s="371"/>
      <c r="AC18" s="371"/>
      <c r="AD18" s="371"/>
      <c r="AE18" s="371"/>
      <c r="AF18" s="371"/>
      <c r="AG18" s="371"/>
      <c r="AH18" s="371"/>
      <c r="AI18" s="371"/>
      <c r="AJ18" s="371"/>
      <c r="AK18" s="371"/>
      <c r="AL18" s="371"/>
      <c r="AM18" s="371"/>
      <c r="AN18" s="371"/>
      <c r="AO18" s="371"/>
      <c r="AP18" s="371"/>
      <c r="AQ18" s="371"/>
      <c r="AR18" s="371"/>
      <c r="AS18" s="371"/>
      <c r="AT18" s="371"/>
      <c r="AU18" s="371"/>
      <c r="AV18" s="371"/>
      <c r="AW18" s="371"/>
      <c r="AX18" s="371"/>
      <c r="AY18" s="371"/>
      <c r="AZ18" s="371"/>
      <c r="BA18" s="371"/>
      <c r="BB18" s="371"/>
      <c r="BC18" s="371"/>
      <c r="BD18" s="371"/>
      <c r="BE18" s="371"/>
      <c r="BF18" s="371"/>
      <c r="BG18" s="371"/>
      <c r="BH18" s="371"/>
      <c r="BI18" s="371"/>
      <c r="BJ18" s="371"/>
      <c r="BK18" s="371"/>
      <c r="BL18" s="371"/>
      <c r="BM18" s="371"/>
      <c r="BN18" s="371"/>
      <c r="BO18" s="371"/>
      <c r="BP18" s="371"/>
      <c r="BQ18" s="371"/>
      <c r="BR18" s="371"/>
      <c r="BS18" s="371"/>
      <c r="BT18" s="371"/>
      <c r="BU18" s="371"/>
      <c r="BV18" s="371"/>
      <c r="BW18" s="371"/>
      <c r="BX18" s="371"/>
      <c r="BY18" s="371"/>
      <c r="BZ18" s="371"/>
      <c r="CA18" s="371"/>
      <c r="CB18" s="371"/>
      <c r="CC18" s="371"/>
      <c r="CD18" s="371"/>
      <c r="CE18" s="371"/>
      <c r="CF18" s="371"/>
      <c r="CG18" s="371"/>
      <c r="CH18" s="371"/>
      <c r="CI18" s="371"/>
      <c r="CJ18" s="371"/>
      <c r="CK18" s="371"/>
      <c r="CL18" s="371"/>
      <c r="CM18" s="371"/>
      <c r="CN18" s="371"/>
      <c r="CO18" s="371"/>
      <c r="CP18" s="371"/>
      <c r="CQ18" s="371"/>
      <c r="CR18" s="371"/>
      <c r="CS18" s="371"/>
      <c r="CT18" s="371"/>
      <c r="CU18" s="371"/>
      <c r="CV18" s="371"/>
      <c r="CW18" s="371"/>
      <c r="CX18" s="371"/>
      <c r="CY18" s="371"/>
      <c r="CZ18" s="371"/>
      <c r="DA18" s="371"/>
      <c r="DB18" s="371"/>
      <c r="DC18" s="371"/>
      <c r="DD18" s="371"/>
      <c r="DE18" s="371"/>
      <c r="DF18" s="274"/>
      <c r="DG18" s="274"/>
      <c r="DH18" s="274"/>
      <c r="DI18" s="274"/>
      <c r="DJ18" s="274"/>
      <c r="DK18" s="274"/>
      <c r="DL18" s="274"/>
      <c r="DM18" s="274"/>
      <c r="DN18" s="274"/>
      <c r="DO18" s="274"/>
      <c r="DP18" s="274"/>
      <c r="DQ18" s="274"/>
      <c r="DR18" s="274"/>
      <c r="DS18" s="274"/>
      <c r="DT18" s="274"/>
      <c r="DU18" s="274"/>
      <c r="DV18" s="274"/>
      <c r="DW18" s="274"/>
    </row>
    <row r="19" spans="1:351" x14ac:dyDescent="0.15">
      <c r="DD19" s="370"/>
      <c r="DE19" s="370"/>
    </row>
    <row r="20" spans="1:351" x14ac:dyDescent="0.15">
      <c r="DD20" s="370"/>
      <c r="DE20" s="370"/>
    </row>
    <row r="21" spans="1:351" ht="17.25" x14ac:dyDescent="0.15">
      <c r="B21" s="372"/>
      <c r="C21" s="373"/>
      <c r="D21" s="373"/>
      <c r="E21" s="373"/>
      <c r="F21" s="373"/>
      <c r="G21" s="373"/>
      <c r="H21" s="373"/>
      <c r="I21" s="373"/>
      <c r="J21" s="373"/>
      <c r="K21" s="373"/>
      <c r="L21" s="373"/>
      <c r="M21" s="373"/>
      <c r="N21" s="374"/>
      <c r="O21" s="373"/>
      <c r="P21" s="373"/>
      <c r="Q21" s="373"/>
      <c r="R21" s="373"/>
      <c r="S21" s="373"/>
      <c r="T21" s="373"/>
      <c r="U21" s="373"/>
      <c r="V21" s="373"/>
      <c r="W21" s="373"/>
      <c r="X21" s="373"/>
      <c r="Y21" s="373"/>
      <c r="Z21" s="373"/>
      <c r="AA21" s="373"/>
      <c r="AB21" s="373"/>
      <c r="AC21" s="373"/>
      <c r="AD21" s="373"/>
      <c r="AE21" s="373"/>
      <c r="AF21" s="373"/>
      <c r="AG21" s="373"/>
      <c r="AH21" s="373"/>
      <c r="AI21" s="373"/>
      <c r="AJ21" s="373"/>
      <c r="AK21" s="373"/>
      <c r="AL21" s="373"/>
      <c r="AM21" s="373"/>
      <c r="AN21" s="373"/>
      <c r="AO21" s="373"/>
      <c r="AP21" s="373"/>
      <c r="AQ21" s="373"/>
      <c r="AR21" s="373"/>
      <c r="AS21" s="373"/>
      <c r="AT21" s="374"/>
      <c r="AU21" s="373"/>
      <c r="AV21" s="373"/>
      <c r="AW21" s="373"/>
      <c r="AX21" s="373"/>
      <c r="AY21" s="373"/>
      <c r="AZ21" s="373"/>
      <c r="BA21" s="373"/>
      <c r="BB21" s="373"/>
      <c r="BC21" s="373"/>
      <c r="BD21" s="373"/>
      <c r="BE21" s="373"/>
      <c r="BF21" s="374"/>
      <c r="BG21" s="373"/>
      <c r="BH21" s="373"/>
      <c r="BI21" s="373"/>
      <c r="BJ21" s="373"/>
      <c r="BK21" s="373"/>
      <c r="BL21" s="373"/>
      <c r="BM21" s="373"/>
      <c r="BN21" s="373"/>
      <c r="BO21" s="373"/>
      <c r="BP21" s="373"/>
      <c r="BQ21" s="373"/>
      <c r="BR21" s="374"/>
      <c r="BS21" s="373"/>
      <c r="BT21" s="373"/>
      <c r="BU21" s="373"/>
      <c r="BV21" s="373"/>
      <c r="BW21" s="373"/>
      <c r="BX21" s="373"/>
      <c r="BY21" s="373"/>
      <c r="BZ21" s="373"/>
      <c r="CA21" s="373"/>
      <c r="CB21" s="373"/>
      <c r="CC21" s="373"/>
      <c r="CD21" s="374"/>
      <c r="CE21" s="373"/>
      <c r="CF21" s="373"/>
      <c r="CG21" s="373"/>
      <c r="CH21" s="373"/>
      <c r="CI21" s="373"/>
      <c r="CJ21" s="373"/>
      <c r="CK21" s="373"/>
      <c r="CL21" s="373"/>
      <c r="CM21" s="373"/>
      <c r="CN21" s="373"/>
      <c r="CO21" s="373"/>
      <c r="CP21" s="374"/>
      <c r="CQ21" s="373"/>
      <c r="CR21" s="373"/>
      <c r="CS21" s="373"/>
      <c r="CT21" s="373"/>
      <c r="CU21" s="373"/>
      <c r="CV21" s="373"/>
      <c r="CW21" s="373"/>
      <c r="CX21" s="373"/>
      <c r="CY21" s="373"/>
      <c r="CZ21" s="373"/>
      <c r="DA21" s="373"/>
      <c r="DB21" s="374"/>
      <c r="DC21" s="373"/>
      <c r="DD21" s="375"/>
      <c r="DE21" s="370"/>
      <c r="MM21" s="376"/>
    </row>
    <row r="22" spans="1:351" ht="17.25" x14ac:dyDescent="0.15">
      <c r="B22" s="377"/>
      <c r="MM22" s="376"/>
    </row>
    <row r="23" spans="1:351" x14ac:dyDescent="0.15">
      <c r="B23" s="377"/>
    </row>
    <row r="24" spans="1:351" x14ac:dyDescent="0.15">
      <c r="B24" s="377"/>
    </row>
    <row r="25" spans="1:351" x14ac:dyDescent="0.15">
      <c r="B25" s="377"/>
    </row>
    <row r="26" spans="1:351" x14ac:dyDescent="0.15">
      <c r="B26" s="377"/>
    </row>
    <row r="27" spans="1:351" x14ac:dyDescent="0.15">
      <c r="B27" s="377"/>
    </row>
    <row r="28" spans="1:351" x14ac:dyDescent="0.15">
      <c r="B28" s="377"/>
    </row>
    <row r="29" spans="1:351" x14ac:dyDescent="0.15">
      <c r="B29" s="377"/>
    </row>
    <row r="30" spans="1:351" x14ac:dyDescent="0.15">
      <c r="B30" s="377"/>
    </row>
    <row r="31" spans="1:351" x14ac:dyDescent="0.15">
      <c r="B31" s="377"/>
    </row>
    <row r="32" spans="1:351" x14ac:dyDescent="0.15">
      <c r="B32" s="377"/>
    </row>
    <row r="33" spans="2:109" x14ac:dyDescent="0.15">
      <c r="B33" s="377"/>
    </row>
    <row r="34" spans="2:109" x14ac:dyDescent="0.15">
      <c r="B34" s="377"/>
    </row>
    <row r="35" spans="2:109" x14ac:dyDescent="0.15">
      <c r="B35" s="377"/>
    </row>
    <row r="36" spans="2:109" x14ac:dyDescent="0.15">
      <c r="B36" s="377"/>
    </row>
    <row r="37" spans="2:109" x14ac:dyDescent="0.15">
      <c r="B37" s="377"/>
    </row>
    <row r="38" spans="2:109" x14ac:dyDescent="0.15">
      <c r="B38" s="377"/>
    </row>
    <row r="39" spans="2:109" x14ac:dyDescent="0.15">
      <c r="B39" s="379"/>
      <c r="C39" s="380"/>
      <c r="D39" s="380"/>
      <c r="E39" s="380"/>
      <c r="F39" s="380"/>
      <c r="G39" s="380"/>
      <c r="H39" s="380"/>
      <c r="I39" s="380"/>
      <c r="J39" s="380"/>
      <c r="K39" s="380"/>
      <c r="L39" s="380"/>
      <c r="M39" s="380"/>
      <c r="N39" s="380"/>
      <c r="O39" s="380"/>
      <c r="P39" s="380"/>
      <c r="Q39" s="380"/>
      <c r="R39" s="380"/>
      <c r="S39" s="380"/>
      <c r="T39" s="380"/>
      <c r="U39" s="380"/>
      <c r="V39" s="380"/>
      <c r="W39" s="380"/>
      <c r="X39" s="380"/>
      <c r="Y39" s="380"/>
      <c r="Z39" s="380"/>
      <c r="AA39" s="380"/>
      <c r="AB39" s="380"/>
      <c r="AC39" s="380"/>
      <c r="AD39" s="380"/>
      <c r="AE39" s="380"/>
      <c r="AF39" s="380"/>
      <c r="AG39" s="380"/>
      <c r="AH39" s="380"/>
      <c r="AI39" s="380"/>
      <c r="AJ39" s="380"/>
      <c r="AK39" s="380"/>
      <c r="AL39" s="380"/>
      <c r="AM39" s="380"/>
      <c r="AN39" s="380"/>
      <c r="AO39" s="380"/>
      <c r="AP39" s="380"/>
      <c r="AQ39" s="380"/>
      <c r="AR39" s="380"/>
      <c r="AS39" s="380"/>
      <c r="AT39" s="380"/>
      <c r="AU39" s="380"/>
      <c r="AV39" s="380"/>
      <c r="AW39" s="380"/>
      <c r="AX39" s="380"/>
      <c r="AY39" s="380"/>
      <c r="AZ39" s="380"/>
      <c r="BA39" s="380"/>
      <c r="BB39" s="380"/>
      <c r="BC39" s="380"/>
      <c r="BD39" s="380"/>
      <c r="BE39" s="380"/>
      <c r="BF39" s="380"/>
      <c r="BG39" s="380"/>
      <c r="BH39" s="380"/>
      <c r="BI39" s="380"/>
      <c r="BJ39" s="380"/>
      <c r="BK39" s="380"/>
      <c r="BL39" s="380"/>
      <c r="BM39" s="380"/>
      <c r="BN39" s="380"/>
      <c r="BO39" s="380"/>
      <c r="BP39" s="380"/>
      <c r="BQ39" s="380"/>
      <c r="BR39" s="380"/>
      <c r="BS39" s="380"/>
      <c r="BT39" s="380"/>
      <c r="BU39" s="380"/>
      <c r="BV39" s="380"/>
      <c r="BW39" s="380"/>
      <c r="BX39" s="380"/>
      <c r="BY39" s="380"/>
      <c r="BZ39" s="380"/>
      <c r="CA39" s="380"/>
      <c r="CB39" s="380"/>
      <c r="CC39" s="380"/>
      <c r="CD39" s="380"/>
      <c r="CE39" s="380"/>
      <c r="CF39" s="380"/>
      <c r="CG39" s="380"/>
      <c r="CH39" s="380"/>
      <c r="CI39" s="380"/>
      <c r="CJ39" s="380"/>
      <c r="CK39" s="380"/>
      <c r="CL39" s="380"/>
      <c r="CM39" s="380"/>
      <c r="CN39" s="380"/>
      <c r="CO39" s="380"/>
      <c r="CP39" s="380"/>
      <c r="CQ39" s="380"/>
      <c r="CR39" s="380"/>
      <c r="CS39" s="380"/>
      <c r="CT39" s="380"/>
      <c r="CU39" s="380"/>
      <c r="CV39" s="380"/>
      <c r="CW39" s="380"/>
      <c r="CX39" s="380"/>
      <c r="CY39" s="380"/>
      <c r="CZ39" s="380"/>
      <c r="DA39" s="380"/>
      <c r="DB39" s="380"/>
      <c r="DC39" s="380"/>
      <c r="DD39" s="381"/>
    </row>
    <row r="40" spans="2:109" x14ac:dyDescent="0.15">
      <c r="B40" s="382"/>
      <c r="DD40" s="382"/>
      <c r="DE40" s="370"/>
    </row>
    <row r="41" spans="2:109" ht="17.25" x14ac:dyDescent="0.15">
      <c r="B41" s="383" t="s">
        <v>590</v>
      </c>
      <c r="C41" s="373"/>
      <c r="D41" s="373"/>
      <c r="E41" s="373"/>
      <c r="F41" s="373"/>
      <c r="G41" s="373"/>
      <c r="H41" s="373"/>
      <c r="I41" s="373"/>
      <c r="J41" s="373"/>
      <c r="K41" s="373"/>
      <c r="L41" s="373"/>
      <c r="M41" s="373"/>
      <c r="N41" s="373"/>
      <c r="O41" s="373"/>
      <c r="P41" s="373"/>
      <c r="Q41" s="373"/>
      <c r="R41" s="373"/>
      <c r="S41" s="373"/>
      <c r="T41" s="373"/>
      <c r="U41" s="373"/>
      <c r="V41" s="373"/>
      <c r="W41" s="373"/>
      <c r="X41" s="373"/>
      <c r="Y41" s="373"/>
      <c r="Z41" s="373"/>
      <c r="AA41" s="373"/>
      <c r="AB41" s="373"/>
      <c r="AC41" s="373"/>
      <c r="AD41" s="373"/>
      <c r="AE41" s="373"/>
      <c r="AF41" s="373"/>
      <c r="AG41" s="373"/>
      <c r="AH41" s="373"/>
      <c r="AI41" s="373"/>
      <c r="AJ41" s="373"/>
      <c r="AK41" s="373"/>
      <c r="AL41" s="373"/>
      <c r="AM41" s="373"/>
      <c r="AN41" s="373"/>
      <c r="AO41" s="373"/>
      <c r="AP41" s="373"/>
      <c r="AQ41" s="373"/>
      <c r="AR41" s="373"/>
      <c r="AS41" s="373"/>
      <c r="AT41" s="373"/>
      <c r="AU41" s="373"/>
      <c r="AV41" s="373"/>
      <c r="AW41" s="373"/>
      <c r="AX41" s="373"/>
      <c r="AY41" s="373"/>
      <c r="AZ41" s="373"/>
      <c r="BA41" s="373"/>
      <c r="BB41" s="373"/>
      <c r="BC41" s="373"/>
      <c r="BD41" s="373"/>
      <c r="BE41" s="373"/>
      <c r="BF41" s="373"/>
      <c r="BG41" s="373"/>
      <c r="BH41" s="373"/>
      <c r="BI41" s="373"/>
      <c r="BJ41" s="373"/>
      <c r="BK41" s="373"/>
      <c r="BL41" s="373"/>
      <c r="BM41" s="373"/>
      <c r="BN41" s="373"/>
      <c r="BO41" s="373"/>
      <c r="BP41" s="373"/>
      <c r="BQ41" s="373"/>
      <c r="BR41" s="373"/>
      <c r="BS41" s="373"/>
      <c r="BT41" s="373"/>
      <c r="BU41" s="373"/>
      <c r="BV41" s="373"/>
      <c r="BW41" s="373"/>
      <c r="BX41" s="373"/>
      <c r="BY41" s="373"/>
      <c r="BZ41" s="373"/>
      <c r="CA41" s="373"/>
      <c r="CB41" s="373"/>
      <c r="CC41" s="373"/>
      <c r="CD41" s="373"/>
      <c r="CE41" s="373"/>
      <c r="CF41" s="373"/>
      <c r="CG41" s="373"/>
      <c r="CH41" s="373"/>
      <c r="CI41" s="373"/>
      <c r="CJ41" s="373"/>
      <c r="CK41" s="373"/>
      <c r="CL41" s="373"/>
      <c r="CM41" s="373"/>
      <c r="CN41" s="373"/>
      <c r="CO41" s="373"/>
      <c r="CP41" s="373"/>
      <c r="CQ41" s="373"/>
      <c r="CR41" s="373"/>
      <c r="CS41" s="373"/>
      <c r="CT41" s="373"/>
      <c r="CU41" s="373"/>
      <c r="CV41" s="373"/>
      <c r="CW41" s="373"/>
      <c r="CX41" s="373"/>
      <c r="CY41" s="373"/>
      <c r="CZ41" s="373"/>
      <c r="DA41" s="373"/>
      <c r="DB41" s="373"/>
      <c r="DC41" s="373"/>
      <c r="DD41" s="375"/>
    </row>
    <row r="42" spans="2:109" x14ac:dyDescent="0.15">
      <c r="B42" s="377"/>
      <c r="G42" s="384"/>
      <c r="I42" s="385"/>
      <c r="J42" s="385"/>
      <c r="K42" s="385"/>
      <c r="AM42" s="384"/>
      <c r="AN42" s="384" t="s">
        <v>591</v>
      </c>
      <c r="AP42" s="385"/>
      <c r="AQ42" s="385"/>
      <c r="AR42" s="385"/>
      <c r="AY42" s="384"/>
      <c r="BA42" s="385"/>
      <c r="BB42" s="385"/>
      <c r="BC42" s="385"/>
      <c r="BK42" s="384"/>
      <c r="BM42" s="385"/>
      <c r="BN42" s="385"/>
      <c r="BO42" s="385"/>
      <c r="BW42" s="384"/>
      <c r="BY42" s="385"/>
      <c r="BZ42" s="385"/>
      <c r="CA42" s="385"/>
      <c r="CI42" s="384"/>
      <c r="CK42" s="385"/>
      <c r="CL42" s="385"/>
      <c r="CM42" s="385"/>
      <c r="CU42" s="384"/>
      <c r="CW42" s="385"/>
      <c r="CX42" s="385"/>
      <c r="CY42" s="385"/>
    </row>
    <row r="43" spans="2:109" ht="13.5" customHeight="1" x14ac:dyDescent="0.15">
      <c r="B43" s="377"/>
      <c r="AN43" s="1292" t="s">
        <v>604</v>
      </c>
      <c r="AO43" s="1293"/>
      <c r="AP43" s="1293"/>
      <c r="AQ43" s="1293"/>
      <c r="AR43" s="1293"/>
      <c r="AS43" s="1293"/>
      <c r="AT43" s="1293"/>
      <c r="AU43" s="1293"/>
      <c r="AV43" s="1293"/>
      <c r="AW43" s="1293"/>
      <c r="AX43" s="1293"/>
      <c r="AY43" s="1293"/>
      <c r="AZ43" s="1293"/>
      <c r="BA43" s="1293"/>
      <c r="BB43" s="1293"/>
      <c r="BC43" s="1293"/>
      <c r="BD43" s="1293"/>
      <c r="BE43" s="1293"/>
      <c r="BF43" s="1293"/>
      <c r="BG43" s="1293"/>
      <c r="BH43" s="1293"/>
      <c r="BI43" s="1293"/>
      <c r="BJ43" s="1293"/>
      <c r="BK43" s="1293"/>
      <c r="BL43" s="1293"/>
      <c r="BM43" s="1293"/>
      <c r="BN43" s="1293"/>
      <c r="BO43" s="1293"/>
      <c r="BP43" s="1293"/>
      <c r="BQ43" s="1293"/>
      <c r="BR43" s="1293"/>
      <c r="BS43" s="1293"/>
      <c r="BT43" s="1293"/>
      <c r="BU43" s="1293"/>
      <c r="BV43" s="1293"/>
      <c r="BW43" s="1293"/>
      <c r="BX43" s="1293"/>
      <c r="BY43" s="1293"/>
      <c r="BZ43" s="1293"/>
      <c r="CA43" s="1293"/>
      <c r="CB43" s="1293"/>
      <c r="CC43" s="1293"/>
      <c r="CD43" s="1293"/>
      <c r="CE43" s="1293"/>
      <c r="CF43" s="1293"/>
      <c r="CG43" s="1293"/>
      <c r="CH43" s="1293"/>
      <c r="CI43" s="1293"/>
      <c r="CJ43" s="1293"/>
      <c r="CK43" s="1293"/>
      <c r="CL43" s="1293"/>
      <c r="CM43" s="1293"/>
      <c r="CN43" s="1293"/>
      <c r="CO43" s="1293"/>
      <c r="CP43" s="1293"/>
      <c r="CQ43" s="1293"/>
      <c r="CR43" s="1293"/>
      <c r="CS43" s="1293"/>
      <c r="CT43" s="1293"/>
      <c r="CU43" s="1293"/>
      <c r="CV43" s="1293"/>
      <c r="CW43" s="1293"/>
      <c r="CX43" s="1293"/>
      <c r="CY43" s="1293"/>
      <c r="CZ43" s="1293"/>
      <c r="DA43" s="1293"/>
      <c r="DB43" s="1293"/>
      <c r="DC43" s="1294"/>
    </row>
    <row r="44" spans="2:109" x14ac:dyDescent="0.15">
      <c r="B44" s="377"/>
      <c r="AN44" s="1295"/>
      <c r="AO44" s="1296"/>
      <c r="AP44" s="1296"/>
      <c r="AQ44" s="1296"/>
      <c r="AR44" s="1296"/>
      <c r="AS44" s="1296"/>
      <c r="AT44" s="1296"/>
      <c r="AU44" s="1296"/>
      <c r="AV44" s="1296"/>
      <c r="AW44" s="1296"/>
      <c r="AX44" s="1296"/>
      <c r="AY44" s="1296"/>
      <c r="AZ44" s="1296"/>
      <c r="BA44" s="1296"/>
      <c r="BB44" s="1296"/>
      <c r="BC44" s="1296"/>
      <c r="BD44" s="1296"/>
      <c r="BE44" s="1296"/>
      <c r="BF44" s="1296"/>
      <c r="BG44" s="1296"/>
      <c r="BH44" s="1296"/>
      <c r="BI44" s="1296"/>
      <c r="BJ44" s="1296"/>
      <c r="BK44" s="1296"/>
      <c r="BL44" s="1296"/>
      <c r="BM44" s="1296"/>
      <c r="BN44" s="1296"/>
      <c r="BO44" s="1296"/>
      <c r="BP44" s="1296"/>
      <c r="BQ44" s="1296"/>
      <c r="BR44" s="1296"/>
      <c r="BS44" s="1296"/>
      <c r="BT44" s="1296"/>
      <c r="BU44" s="1296"/>
      <c r="BV44" s="1296"/>
      <c r="BW44" s="1296"/>
      <c r="BX44" s="1296"/>
      <c r="BY44" s="1296"/>
      <c r="BZ44" s="1296"/>
      <c r="CA44" s="1296"/>
      <c r="CB44" s="1296"/>
      <c r="CC44" s="1296"/>
      <c r="CD44" s="1296"/>
      <c r="CE44" s="1296"/>
      <c r="CF44" s="1296"/>
      <c r="CG44" s="1296"/>
      <c r="CH44" s="1296"/>
      <c r="CI44" s="1296"/>
      <c r="CJ44" s="1296"/>
      <c r="CK44" s="1296"/>
      <c r="CL44" s="1296"/>
      <c r="CM44" s="1296"/>
      <c r="CN44" s="1296"/>
      <c r="CO44" s="1296"/>
      <c r="CP44" s="1296"/>
      <c r="CQ44" s="1296"/>
      <c r="CR44" s="1296"/>
      <c r="CS44" s="1296"/>
      <c r="CT44" s="1296"/>
      <c r="CU44" s="1296"/>
      <c r="CV44" s="1296"/>
      <c r="CW44" s="1296"/>
      <c r="CX44" s="1296"/>
      <c r="CY44" s="1296"/>
      <c r="CZ44" s="1296"/>
      <c r="DA44" s="1296"/>
      <c r="DB44" s="1296"/>
      <c r="DC44" s="1297"/>
    </row>
    <row r="45" spans="2:109" x14ac:dyDescent="0.15">
      <c r="B45" s="377"/>
      <c r="AN45" s="1295"/>
      <c r="AO45" s="1296"/>
      <c r="AP45" s="1296"/>
      <c r="AQ45" s="1296"/>
      <c r="AR45" s="1296"/>
      <c r="AS45" s="1296"/>
      <c r="AT45" s="1296"/>
      <c r="AU45" s="1296"/>
      <c r="AV45" s="1296"/>
      <c r="AW45" s="1296"/>
      <c r="AX45" s="1296"/>
      <c r="AY45" s="1296"/>
      <c r="AZ45" s="1296"/>
      <c r="BA45" s="1296"/>
      <c r="BB45" s="1296"/>
      <c r="BC45" s="1296"/>
      <c r="BD45" s="1296"/>
      <c r="BE45" s="1296"/>
      <c r="BF45" s="1296"/>
      <c r="BG45" s="1296"/>
      <c r="BH45" s="1296"/>
      <c r="BI45" s="1296"/>
      <c r="BJ45" s="1296"/>
      <c r="BK45" s="1296"/>
      <c r="BL45" s="1296"/>
      <c r="BM45" s="1296"/>
      <c r="BN45" s="1296"/>
      <c r="BO45" s="1296"/>
      <c r="BP45" s="1296"/>
      <c r="BQ45" s="1296"/>
      <c r="BR45" s="1296"/>
      <c r="BS45" s="1296"/>
      <c r="BT45" s="1296"/>
      <c r="BU45" s="1296"/>
      <c r="BV45" s="1296"/>
      <c r="BW45" s="1296"/>
      <c r="BX45" s="1296"/>
      <c r="BY45" s="1296"/>
      <c r="BZ45" s="1296"/>
      <c r="CA45" s="1296"/>
      <c r="CB45" s="1296"/>
      <c r="CC45" s="1296"/>
      <c r="CD45" s="1296"/>
      <c r="CE45" s="1296"/>
      <c r="CF45" s="1296"/>
      <c r="CG45" s="1296"/>
      <c r="CH45" s="1296"/>
      <c r="CI45" s="1296"/>
      <c r="CJ45" s="1296"/>
      <c r="CK45" s="1296"/>
      <c r="CL45" s="1296"/>
      <c r="CM45" s="1296"/>
      <c r="CN45" s="1296"/>
      <c r="CO45" s="1296"/>
      <c r="CP45" s="1296"/>
      <c r="CQ45" s="1296"/>
      <c r="CR45" s="1296"/>
      <c r="CS45" s="1296"/>
      <c r="CT45" s="1296"/>
      <c r="CU45" s="1296"/>
      <c r="CV45" s="1296"/>
      <c r="CW45" s="1296"/>
      <c r="CX45" s="1296"/>
      <c r="CY45" s="1296"/>
      <c r="CZ45" s="1296"/>
      <c r="DA45" s="1296"/>
      <c r="DB45" s="1296"/>
      <c r="DC45" s="1297"/>
    </row>
    <row r="46" spans="2:109" x14ac:dyDescent="0.15">
      <c r="B46" s="377"/>
      <c r="AN46" s="1295"/>
      <c r="AO46" s="1296"/>
      <c r="AP46" s="1296"/>
      <c r="AQ46" s="1296"/>
      <c r="AR46" s="1296"/>
      <c r="AS46" s="1296"/>
      <c r="AT46" s="1296"/>
      <c r="AU46" s="1296"/>
      <c r="AV46" s="1296"/>
      <c r="AW46" s="1296"/>
      <c r="AX46" s="1296"/>
      <c r="AY46" s="1296"/>
      <c r="AZ46" s="1296"/>
      <c r="BA46" s="1296"/>
      <c r="BB46" s="1296"/>
      <c r="BC46" s="1296"/>
      <c r="BD46" s="1296"/>
      <c r="BE46" s="1296"/>
      <c r="BF46" s="1296"/>
      <c r="BG46" s="1296"/>
      <c r="BH46" s="1296"/>
      <c r="BI46" s="1296"/>
      <c r="BJ46" s="1296"/>
      <c r="BK46" s="1296"/>
      <c r="BL46" s="1296"/>
      <c r="BM46" s="1296"/>
      <c r="BN46" s="1296"/>
      <c r="BO46" s="1296"/>
      <c r="BP46" s="1296"/>
      <c r="BQ46" s="1296"/>
      <c r="BR46" s="1296"/>
      <c r="BS46" s="1296"/>
      <c r="BT46" s="1296"/>
      <c r="BU46" s="1296"/>
      <c r="BV46" s="1296"/>
      <c r="BW46" s="1296"/>
      <c r="BX46" s="1296"/>
      <c r="BY46" s="1296"/>
      <c r="BZ46" s="1296"/>
      <c r="CA46" s="1296"/>
      <c r="CB46" s="1296"/>
      <c r="CC46" s="1296"/>
      <c r="CD46" s="1296"/>
      <c r="CE46" s="1296"/>
      <c r="CF46" s="1296"/>
      <c r="CG46" s="1296"/>
      <c r="CH46" s="1296"/>
      <c r="CI46" s="1296"/>
      <c r="CJ46" s="1296"/>
      <c r="CK46" s="1296"/>
      <c r="CL46" s="1296"/>
      <c r="CM46" s="1296"/>
      <c r="CN46" s="1296"/>
      <c r="CO46" s="1296"/>
      <c r="CP46" s="1296"/>
      <c r="CQ46" s="1296"/>
      <c r="CR46" s="1296"/>
      <c r="CS46" s="1296"/>
      <c r="CT46" s="1296"/>
      <c r="CU46" s="1296"/>
      <c r="CV46" s="1296"/>
      <c r="CW46" s="1296"/>
      <c r="CX46" s="1296"/>
      <c r="CY46" s="1296"/>
      <c r="CZ46" s="1296"/>
      <c r="DA46" s="1296"/>
      <c r="DB46" s="1296"/>
      <c r="DC46" s="1297"/>
    </row>
    <row r="47" spans="2:109" x14ac:dyDescent="0.15">
      <c r="B47" s="377"/>
      <c r="AN47" s="1298"/>
      <c r="AO47" s="1299"/>
      <c r="AP47" s="1299"/>
      <c r="AQ47" s="1299"/>
      <c r="AR47" s="1299"/>
      <c r="AS47" s="1299"/>
      <c r="AT47" s="1299"/>
      <c r="AU47" s="1299"/>
      <c r="AV47" s="1299"/>
      <c r="AW47" s="1299"/>
      <c r="AX47" s="1299"/>
      <c r="AY47" s="1299"/>
      <c r="AZ47" s="1299"/>
      <c r="BA47" s="1299"/>
      <c r="BB47" s="1299"/>
      <c r="BC47" s="1299"/>
      <c r="BD47" s="1299"/>
      <c r="BE47" s="1299"/>
      <c r="BF47" s="1299"/>
      <c r="BG47" s="1299"/>
      <c r="BH47" s="1299"/>
      <c r="BI47" s="1299"/>
      <c r="BJ47" s="1299"/>
      <c r="BK47" s="1299"/>
      <c r="BL47" s="1299"/>
      <c r="BM47" s="1299"/>
      <c r="BN47" s="1299"/>
      <c r="BO47" s="1299"/>
      <c r="BP47" s="1299"/>
      <c r="BQ47" s="1299"/>
      <c r="BR47" s="1299"/>
      <c r="BS47" s="1299"/>
      <c r="BT47" s="1299"/>
      <c r="BU47" s="1299"/>
      <c r="BV47" s="1299"/>
      <c r="BW47" s="1299"/>
      <c r="BX47" s="1299"/>
      <c r="BY47" s="1299"/>
      <c r="BZ47" s="1299"/>
      <c r="CA47" s="1299"/>
      <c r="CB47" s="1299"/>
      <c r="CC47" s="1299"/>
      <c r="CD47" s="1299"/>
      <c r="CE47" s="1299"/>
      <c r="CF47" s="1299"/>
      <c r="CG47" s="1299"/>
      <c r="CH47" s="1299"/>
      <c r="CI47" s="1299"/>
      <c r="CJ47" s="1299"/>
      <c r="CK47" s="1299"/>
      <c r="CL47" s="1299"/>
      <c r="CM47" s="1299"/>
      <c r="CN47" s="1299"/>
      <c r="CO47" s="1299"/>
      <c r="CP47" s="1299"/>
      <c r="CQ47" s="1299"/>
      <c r="CR47" s="1299"/>
      <c r="CS47" s="1299"/>
      <c r="CT47" s="1299"/>
      <c r="CU47" s="1299"/>
      <c r="CV47" s="1299"/>
      <c r="CW47" s="1299"/>
      <c r="CX47" s="1299"/>
      <c r="CY47" s="1299"/>
      <c r="CZ47" s="1299"/>
      <c r="DA47" s="1299"/>
      <c r="DB47" s="1299"/>
      <c r="DC47" s="1300"/>
    </row>
    <row r="48" spans="2:109" x14ac:dyDescent="0.15">
      <c r="B48" s="377"/>
      <c r="H48" s="386"/>
      <c r="I48" s="386"/>
      <c r="J48" s="386"/>
      <c r="AN48" s="386"/>
      <c r="AO48" s="386"/>
      <c r="AP48" s="386"/>
      <c r="AZ48" s="386"/>
      <c r="BA48" s="386"/>
      <c r="BB48" s="386"/>
      <c r="BL48" s="386"/>
      <c r="BM48" s="386"/>
      <c r="BN48" s="386"/>
      <c r="BX48" s="386"/>
      <c r="BY48" s="386"/>
      <c r="BZ48" s="386"/>
      <c r="CJ48" s="386"/>
      <c r="CK48" s="386"/>
      <c r="CL48" s="386"/>
      <c r="CV48" s="386"/>
      <c r="CW48" s="386"/>
      <c r="CX48" s="386"/>
    </row>
    <row r="49" spans="1:109" x14ac:dyDescent="0.15">
      <c r="B49" s="377"/>
      <c r="AN49" s="370" t="s">
        <v>592</v>
      </c>
    </row>
    <row r="50" spans="1:109" x14ac:dyDescent="0.15">
      <c r="B50" s="377"/>
      <c r="G50" s="1284"/>
      <c r="H50" s="1284"/>
      <c r="I50" s="1284"/>
      <c r="J50" s="1284"/>
      <c r="K50" s="387"/>
      <c r="L50" s="387"/>
      <c r="M50" s="388"/>
      <c r="N50" s="388"/>
      <c r="AN50" s="1287"/>
      <c r="AO50" s="1288"/>
      <c r="AP50" s="1288"/>
      <c r="AQ50" s="1288"/>
      <c r="AR50" s="1288"/>
      <c r="AS50" s="1288"/>
      <c r="AT50" s="1288"/>
      <c r="AU50" s="1288"/>
      <c r="AV50" s="1288"/>
      <c r="AW50" s="1288"/>
      <c r="AX50" s="1288"/>
      <c r="AY50" s="1288"/>
      <c r="AZ50" s="1288"/>
      <c r="BA50" s="1288"/>
      <c r="BB50" s="1288"/>
      <c r="BC50" s="1288"/>
      <c r="BD50" s="1288"/>
      <c r="BE50" s="1288"/>
      <c r="BF50" s="1288"/>
      <c r="BG50" s="1288"/>
      <c r="BH50" s="1288"/>
      <c r="BI50" s="1288"/>
      <c r="BJ50" s="1288"/>
      <c r="BK50" s="1288"/>
      <c r="BL50" s="1288"/>
      <c r="BM50" s="1288"/>
      <c r="BN50" s="1288"/>
      <c r="BO50" s="1289"/>
      <c r="BP50" s="1283" t="s">
        <v>547</v>
      </c>
      <c r="BQ50" s="1283"/>
      <c r="BR50" s="1283"/>
      <c r="BS50" s="1283"/>
      <c r="BT50" s="1283"/>
      <c r="BU50" s="1283"/>
      <c r="BV50" s="1283"/>
      <c r="BW50" s="1283"/>
      <c r="BX50" s="1283" t="s">
        <v>548</v>
      </c>
      <c r="BY50" s="1283"/>
      <c r="BZ50" s="1283"/>
      <c r="CA50" s="1283"/>
      <c r="CB50" s="1283"/>
      <c r="CC50" s="1283"/>
      <c r="CD50" s="1283"/>
      <c r="CE50" s="1283"/>
      <c r="CF50" s="1283" t="s">
        <v>549</v>
      </c>
      <c r="CG50" s="1283"/>
      <c r="CH50" s="1283"/>
      <c r="CI50" s="1283"/>
      <c r="CJ50" s="1283"/>
      <c r="CK50" s="1283"/>
      <c r="CL50" s="1283"/>
      <c r="CM50" s="1283"/>
      <c r="CN50" s="1283" t="s">
        <v>550</v>
      </c>
      <c r="CO50" s="1283"/>
      <c r="CP50" s="1283"/>
      <c r="CQ50" s="1283"/>
      <c r="CR50" s="1283"/>
      <c r="CS50" s="1283"/>
      <c r="CT50" s="1283"/>
      <c r="CU50" s="1283"/>
      <c r="CV50" s="1283" t="s">
        <v>551</v>
      </c>
      <c r="CW50" s="1283"/>
      <c r="CX50" s="1283"/>
      <c r="CY50" s="1283"/>
      <c r="CZ50" s="1283"/>
      <c r="DA50" s="1283"/>
      <c r="DB50" s="1283"/>
      <c r="DC50" s="1283"/>
    </row>
    <row r="51" spans="1:109" ht="13.5" customHeight="1" x14ac:dyDescent="0.15">
      <c r="B51" s="377"/>
      <c r="G51" s="1286"/>
      <c r="H51" s="1286"/>
      <c r="I51" s="1291"/>
      <c r="J51" s="1291"/>
      <c r="K51" s="1285"/>
      <c r="L51" s="1285"/>
      <c r="M51" s="1285"/>
      <c r="N51" s="1285"/>
      <c r="AM51" s="386"/>
      <c r="AN51" s="1281" t="s">
        <v>593</v>
      </c>
      <c r="AO51" s="1281"/>
      <c r="AP51" s="1281"/>
      <c r="AQ51" s="1281"/>
      <c r="AR51" s="1281"/>
      <c r="AS51" s="1281"/>
      <c r="AT51" s="1281"/>
      <c r="AU51" s="1281"/>
      <c r="AV51" s="1281"/>
      <c r="AW51" s="1281"/>
      <c r="AX51" s="1281"/>
      <c r="AY51" s="1281"/>
      <c r="AZ51" s="1281"/>
      <c r="BA51" s="1281"/>
      <c r="BB51" s="1281" t="s">
        <v>595</v>
      </c>
      <c r="BC51" s="1281"/>
      <c r="BD51" s="1281"/>
      <c r="BE51" s="1281"/>
      <c r="BF51" s="1281"/>
      <c r="BG51" s="1281"/>
      <c r="BH51" s="1281"/>
      <c r="BI51" s="1281"/>
      <c r="BJ51" s="1281"/>
      <c r="BK51" s="1281"/>
      <c r="BL51" s="1281"/>
      <c r="BM51" s="1281"/>
      <c r="BN51" s="1281"/>
      <c r="BO51" s="1281"/>
      <c r="BP51" s="1290"/>
      <c r="BQ51" s="1278"/>
      <c r="BR51" s="1278"/>
      <c r="BS51" s="1278"/>
      <c r="BT51" s="1278"/>
      <c r="BU51" s="1278"/>
      <c r="BV51" s="1278"/>
      <c r="BW51" s="1278"/>
      <c r="BX51" s="1290"/>
      <c r="BY51" s="1278"/>
      <c r="BZ51" s="1278"/>
      <c r="CA51" s="1278"/>
      <c r="CB51" s="1278"/>
      <c r="CC51" s="1278"/>
      <c r="CD51" s="1278"/>
      <c r="CE51" s="1278"/>
      <c r="CF51" s="1290"/>
      <c r="CG51" s="1278"/>
      <c r="CH51" s="1278"/>
      <c r="CI51" s="1278"/>
      <c r="CJ51" s="1278"/>
      <c r="CK51" s="1278"/>
      <c r="CL51" s="1278"/>
      <c r="CM51" s="1278"/>
      <c r="CN51" s="1278">
        <v>90.1</v>
      </c>
      <c r="CO51" s="1278"/>
      <c r="CP51" s="1278"/>
      <c r="CQ51" s="1278"/>
      <c r="CR51" s="1278"/>
      <c r="CS51" s="1278"/>
      <c r="CT51" s="1278"/>
      <c r="CU51" s="1278"/>
      <c r="CV51" s="1278">
        <v>94</v>
      </c>
      <c r="CW51" s="1278"/>
      <c r="CX51" s="1278"/>
      <c r="CY51" s="1278"/>
      <c r="CZ51" s="1278"/>
      <c r="DA51" s="1278"/>
      <c r="DB51" s="1278"/>
      <c r="DC51" s="1278"/>
    </row>
    <row r="52" spans="1:109" x14ac:dyDescent="0.15">
      <c r="B52" s="377"/>
      <c r="G52" s="1286"/>
      <c r="H52" s="1286"/>
      <c r="I52" s="1291"/>
      <c r="J52" s="1291"/>
      <c r="K52" s="1285"/>
      <c r="L52" s="1285"/>
      <c r="M52" s="1285"/>
      <c r="N52" s="1285"/>
      <c r="AM52" s="386"/>
      <c r="AN52" s="1281"/>
      <c r="AO52" s="1281"/>
      <c r="AP52" s="1281"/>
      <c r="AQ52" s="1281"/>
      <c r="AR52" s="1281"/>
      <c r="AS52" s="1281"/>
      <c r="AT52" s="1281"/>
      <c r="AU52" s="1281"/>
      <c r="AV52" s="1281"/>
      <c r="AW52" s="1281"/>
      <c r="AX52" s="1281"/>
      <c r="AY52" s="1281"/>
      <c r="AZ52" s="1281"/>
      <c r="BA52" s="1281"/>
      <c r="BB52" s="1281"/>
      <c r="BC52" s="1281"/>
      <c r="BD52" s="1281"/>
      <c r="BE52" s="1281"/>
      <c r="BF52" s="1281"/>
      <c r="BG52" s="1281"/>
      <c r="BH52" s="1281"/>
      <c r="BI52" s="1281"/>
      <c r="BJ52" s="1281"/>
      <c r="BK52" s="1281"/>
      <c r="BL52" s="1281"/>
      <c r="BM52" s="1281"/>
      <c r="BN52" s="1281"/>
      <c r="BO52" s="1281"/>
      <c r="BP52" s="1278"/>
      <c r="BQ52" s="1278"/>
      <c r="BR52" s="1278"/>
      <c r="BS52" s="1278"/>
      <c r="BT52" s="1278"/>
      <c r="BU52" s="1278"/>
      <c r="BV52" s="1278"/>
      <c r="BW52" s="1278"/>
      <c r="BX52" s="1278"/>
      <c r="BY52" s="1278"/>
      <c r="BZ52" s="1278"/>
      <c r="CA52" s="1278"/>
      <c r="CB52" s="1278"/>
      <c r="CC52" s="1278"/>
      <c r="CD52" s="1278"/>
      <c r="CE52" s="1278"/>
      <c r="CF52" s="1278"/>
      <c r="CG52" s="1278"/>
      <c r="CH52" s="1278"/>
      <c r="CI52" s="1278"/>
      <c r="CJ52" s="1278"/>
      <c r="CK52" s="1278"/>
      <c r="CL52" s="1278"/>
      <c r="CM52" s="1278"/>
      <c r="CN52" s="1278"/>
      <c r="CO52" s="1278"/>
      <c r="CP52" s="1278"/>
      <c r="CQ52" s="1278"/>
      <c r="CR52" s="1278"/>
      <c r="CS52" s="1278"/>
      <c r="CT52" s="1278"/>
      <c r="CU52" s="1278"/>
      <c r="CV52" s="1278"/>
      <c r="CW52" s="1278"/>
      <c r="CX52" s="1278"/>
      <c r="CY52" s="1278"/>
      <c r="CZ52" s="1278"/>
      <c r="DA52" s="1278"/>
      <c r="DB52" s="1278"/>
      <c r="DC52" s="1278"/>
    </row>
    <row r="53" spans="1:109" x14ac:dyDescent="0.15">
      <c r="A53" s="385"/>
      <c r="B53" s="377"/>
      <c r="G53" s="1286"/>
      <c r="H53" s="1286"/>
      <c r="I53" s="1284"/>
      <c r="J53" s="1284"/>
      <c r="K53" s="1285"/>
      <c r="L53" s="1285"/>
      <c r="M53" s="1285"/>
      <c r="N53" s="1285"/>
      <c r="AM53" s="386"/>
      <c r="AN53" s="1281"/>
      <c r="AO53" s="1281"/>
      <c r="AP53" s="1281"/>
      <c r="AQ53" s="1281"/>
      <c r="AR53" s="1281"/>
      <c r="AS53" s="1281"/>
      <c r="AT53" s="1281"/>
      <c r="AU53" s="1281"/>
      <c r="AV53" s="1281"/>
      <c r="AW53" s="1281"/>
      <c r="AX53" s="1281"/>
      <c r="AY53" s="1281"/>
      <c r="AZ53" s="1281"/>
      <c r="BA53" s="1281"/>
      <c r="BB53" s="1281" t="s">
        <v>597</v>
      </c>
      <c r="BC53" s="1281"/>
      <c r="BD53" s="1281"/>
      <c r="BE53" s="1281"/>
      <c r="BF53" s="1281"/>
      <c r="BG53" s="1281"/>
      <c r="BH53" s="1281"/>
      <c r="BI53" s="1281"/>
      <c r="BJ53" s="1281"/>
      <c r="BK53" s="1281"/>
      <c r="BL53" s="1281"/>
      <c r="BM53" s="1281"/>
      <c r="BN53" s="1281"/>
      <c r="BO53" s="1281"/>
      <c r="BP53" s="1290"/>
      <c r="BQ53" s="1278"/>
      <c r="BR53" s="1278"/>
      <c r="BS53" s="1278"/>
      <c r="BT53" s="1278"/>
      <c r="BU53" s="1278"/>
      <c r="BV53" s="1278"/>
      <c r="BW53" s="1278"/>
      <c r="BX53" s="1290"/>
      <c r="BY53" s="1278"/>
      <c r="BZ53" s="1278"/>
      <c r="CA53" s="1278"/>
      <c r="CB53" s="1278"/>
      <c r="CC53" s="1278"/>
      <c r="CD53" s="1278"/>
      <c r="CE53" s="1278"/>
      <c r="CF53" s="1290"/>
      <c r="CG53" s="1278"/>
      <c r="CH53" s="1278"/>
      <c r="CI53" s="1278"/>
      <c r="CJ53" s="1278"/>
      <c r="CK53" s="1278"/>
      <c r="CL53" s="1278"/>
      <c r="CM53" s="1278"/>
      <c r="CN53" s="1278">
        <v>85.4</v>
      </c>
      <c r="CO53" s="1278"/>
      <c r="CP53" s="1278"/>
      <c r="CQ53" s="1278"/>
      <c r="CR53" s="1278"/>
      <c r="CS53" s="1278"/>
      <c r="CT53" s="1278"/>
      <c r="CU53" s="1278"/>
      <c r="CV53" s="1278">
        <v>85.9</v>
      </c>
      <c r="CW53" s="1278"/>
      <c r="CX53" s="1278"/>
      <c r="CY53" s="1278"/>
      <c r="CZ53" s="1278"/>
      <c r="DA53" s="1278"/>
      <c r="DB53" s="1278"/>
      <c r="DC53" s="1278"/>
    </row>
    <row r="54" spans="1:109" x14ac:dyDescent="0.15">
      <c r="A54" s="385"/>
      <c r="B54" s="377"/>
      <c r="G54" s="1286"/>
      <c r="H54" s="1286"/>
      <c r="I54" s="1284"/>
      <c r="J54" s="1284"/>
      <c r="K54" s="1285"/>
      <c r="L54" s="1285"/>
      <c r="M54" s="1285"/>
      <c r="N54" s="1285"/>
      <c r="AM54" s="386"/>
      <c r="AN54" s="1281"/>
      <c r="AO54" s="1281"/>
      <c r="AP54" s="1281"/>
      <c r="AQ54" s="1281"/>
      <c r="AR54" s="1281"/>
      <c r="AS54" s="1281"/>
      <c r="AT54" s="1281"/>
      <c r="AU54" s="1281"/>
      <c r="AV54" s="1281"/>
      <c r="AW54" s="1281"/>
      <c r="AX54" s="1281"/>
      <c r="AY54" s="1281"/>
      <c r="AZ54" s="1281"/>
      <c r="BA54" s="1281"/>
      <c r="BB54" s="1281"/>
      <c r="BC54" s="1281"/>
      <c r="BD54" s="1281"/>
      <c r="BE54" s="1281"/>
      <c r="BF54" s="1281"/>
      <c r="BG54" s="1281"/>
      <c r="BH54" s="1281"/>
      <c r="BI54" s="1281"/>
      <c r="BJ54" s="1281"/>
      <c r="BK54" s="1281"/>
      <c r="BL54" s="1281"/>
      <c r="BM54" s="1281"/>
      <c r="BN54" s="1281"/>
      <c r="BO54" s="1281"/>
      <c r="BP54" s="1278"/>
      <c r="BQ54" s="1278"/>
      <c r="BR54" s="1278"/>
      <c r="BS54" s="1278"/>
      <c r="BT54" s="1278"/>
      <c r="BU54" s="1278"/>
      <c r="BV54" s="1278"/>
      <c r="BW54" s="1278"/>
      <c r="BX54" s="1278"/>
      <c r="BY54" s="1278"/>
      <c r="BZ54" s="1278"/>
      <c r="CA54" s="1278"/>
      <c r="CB54" s="1278"/>
      <c r="CC54" s="1278"/>
      <c r="CD54" s="1278"/>
      <c r="CE54" s="1278"/>
      <c r="CF54" s="1278"/>
      <c r="CG54" s="1278"/>
      <c r="CH54" s="1278"/>
      <c r="CI54" s="1278"/>
      <c r="CJ54" s="1278"/>
      <c r="CK54" s="1278"/>
      <c r="CL54" s="1278"/>
      <c r="CM54" s="1278"/>
      <c r="CN54" s="1278"/>
      <c r="CO54" s="1278"/>
      <c r="CP54" s="1278"/>
      <c r="CQ54" s="1278"/>
      <c r="CR54" s="1278"/>
      <c r="CS54" s="1278"/>
      <c r="CT54" s="1278"/>
      <c r="CU54" s="1278"/>
      <c r="CV54" s="1278"/>
      <c r="CW54" s="1278"/>
      <c r="CX54" s="1278"/>
      <c r="CY54" s="1278"/>
      <c r="CZ54" s="1278"/>
      <c r="DA54" s="1278"/>
      <c r="DB54" s="1278"/>
      <c r="DC54" s="1278"/>
    </row>
    <row r="55" spans="1:109" x14ac:dyDescent="0.15">
      <c r="A55" s="385"/>
      <c r="B55" s="377"/>
      <c r="G55" s="1284"/>
      <c r="H55" s="1284"/>
      <c r="I55" s="1284"/>
      <c r="J55" s="1284"/>
      <c r="K55" s="1285"/>
      <c r="L55" s="1285"/>
      <c r="M55" s="1285"/>
      <c r="N55" s="1285"/>
      <c r="AN55" s="1283" t="s">
        <v>598</v>
      </c>
      <c r="AO55" s="1283"/>
      <c r="AP55" s="1283"/>
      <c r="AQ55" s="1283"/>
      <c r="AR55" s="1283"/>
      <c r="AS55" s="1283"/>
      <c r="AT55" s="1283"/>
      <c r="AU55" s="1283"/>
      <c r="AV55" s="1283"/>
      <c r="AW55" s="1283"/>
      <c r="AX55" s="1283"/>
      <c r="AY55" s="1283"/>
      <c r="AZ55" s="1283"/>
      <c r="BA55" s="1283"/>
      <c r="BB55" s="1281" t="s">
        <v>594</v>
      </c>
      <c r="BC55" s="1281"/>
      <c r="BD55" s="1281"/>
      <c r="BE55" s="1281"/>
      <c r="BF55" s="1281"/>
      <c r="BG55" s="1281"/>
      <c r="BH55" s="1281"/>
      <c r="BI55" s="1281"/>
      <c r="BJ55" s="1281"/>
      <c r="BK55" s="1281"/>
      <c r="BL55" s="1281"/>
      <c r="BM55" s="1281"/>
      <c r="BN55" s="1281"/>
      <c r="BO55" s="1281"/>
      <c r="BP55" s="1290"/>
      <c r="BQ55" s="1278"/>
      <c r="BR55" s="1278"/>
      <c r="BS55" s="1278"/>
      <c r="BT55" s="1278"/>
      <c r="BU55" s="1278"/>
      <c r="BV55" s="1278"/>
      <c r="BW55" s="1278"/>
      <c r="BX55" s="1290"/>
      <c r="BY55" s="1278"/>
      <c r="BZ55" s="1278"/>
      <c r="CA55" s="1278"/>
      <c r="CB55" s="1278"/>
      <c r="CC55" s="1278"/>
      <c r="CD55" s="1278"/>
      <c r="CE55" s="1278"/>
      <c r="CF55" s="1290"/>
      <c r="CG55" s="1278"/>
      <c r="CH55" s="1278"/>
      <c r="CI55" s="1278"/>
      <c r="CJ55" s="1278"/>
      <c r="CK55" s="1278"/>
      <c r="CL55" s="1278"/>
      <c r="CM55" s="1278"/>
      <c r="CN55" s="1278">
        <v>54.6</v>
      </c>
      <c r="CO55" s="1278"/>
      <c r="CP55" s="1278"/>
      <c r="CQ55" s="1278"/>
      <c r="CR55" s="1278"/>
      <c r="CS55" s="1278"/>
      <c r="CT55" s="1278"/>
      <c r="CU55" s="1278"/>
      <c r="CV55" s="1278">
        <v>53.2</v>
      </c>
      <c r="CW55" s="1278"/>
      <c r="CX55" s="1278"/>
      <c r="CY55" s="1278"/>
      <c r="CZ55" s="1278"/>
      <c r="DA55" s="1278"/>
      <c r="DB55" s="1278"/>
      <c r="DC55" s="1278"/>
    </row>
    <row r="56" spans="1:109" x14ac:dyDescent="0.15">
      <c r="A56" s="385"/>
      <c r="B56" s="377"/>
      <c r="G56" s="1284"/>
      <c r="H56" s="1284"/>
      <c r="I56" s="1284"/>
      <c r="J56" s="1284"/>
      <c r="K56" s="1285"/>
      <c r="L56" s="1285"/>
      <c r="M56" s="1285"/>
      <c r="N56" s="1285"/>
      <c r="AN56" s="1283"/>
      <c r="AO56" s="1283"/>
      <c r="AP56" s="1283"/>
      <c r="AQ56" s="1283"/>
      <c r="AR56" s="1283"/>
      <c r="AS56" s="1283"/>
      <c r="AT56" s="1283"/>
      <c r="AU56" s="1283"/>
      <c r="AV56" s="1283"/>
      <c r="AW56" s="1283"/>
      <c r="AX56" s="1283"/>
      <c r="AY56" s="1283"/>
      <c r="AZ56" s="1283"/>
      <c r="BA56" s="1283"/>
      <c r="BB56" s="1281"/>
      <c r="BC56" s="1281"/>
      <c r="BD56" s="1281"/>
      <c r="BE56" s="1281"/>
      <c r="BF56" s="1281"/>
      <c r="BG56" s="1281"/>
      <c r="BH56" s="1281"/>
      <c r="BI56" s="1281"/>
      <c r="BJ56" s="1281"/>
      <c r="BK56" s="1281"/>
      <c r="BL56" s="1281"/>
      <c r="BM56" s="1281"/>
      <c r="BN56" s="1281"/>
      <c r="BO56" s="1281"/>
      <c r="BP56" s="1278"/>
      <c r="BQ56" s="1278"/>
      <c r="BR56" s="1278"/>
      <c r="BS56" s="1278"/>
      <c r="BT56" s="1278"/>
      <c r="BU56" s="1278"/>
      <c r="BV56" s="1278"/>
      <c r="BW56" s="1278"/>
      <c r="BX56" s="1278"/>
      <c r="BY56" s="1278"/>
      <c r="BZ56" s="1278"/>
      <c r="CA56" s="1278"/>
      <c r="CB56" s="1278"/>
      <c r="CC56" s="1278"/>
      <c r="CD56" s="1278"/>
      <c r="CE56" s="1278"/>
      <c r="CF56" s="1278"/>
      <c r="CG56" s="1278"/>
      <c r="CH56" s="1278"/>
      <c r="CI56" s="1278"/>
      <c r="CJ56" s="1278"/>
      <c r="CK56" s="1278"/>
      <c r="CL56" s="1278"/>
      <c r="CM56" s="1278"/>
      <c r="CN56" s="1278"/>
      <c r="CO56" s="1278"/>
      <c r="CP56" s="1278"/>
      <c r="CQ56" s="1278"/>
      <c r="CR56" s="1278"/>
      <c r="CS56" s="1278"/>
      <c r="CT56" s="1278"/>
      <c r="CU56" s="1278"/>
      <c r="CV56" s="1278"/>
      <c r="CW56" s="1278"/>
      <c r="CX56" s="1278"/>
      <c r="CY56" s="1278"/>
      <c r="CZ56" s="1278"/>
      <c r="DA56" s="1278"/>
      <c r="DB56" s="1278"/>
      <c r="DC56" s="1278"/>
    </row>
    <row r="57" spans="1:109" s="385" customFormat="1" x14ac:dyDescent="0.15">
      <c r="B57" s="389"/>
      <c r="G57" s="1284"/>
      <c r="H57" s="1284"/>
      <c r="I57" s="1279"/>
      <c r="J57" s="1279"/>
      <c r="K57" s="1285"/>
      <c r="L57" s="1285"/>
      <c r="M57" s="1285"/>
      <c r="N57" s="1285"/>
      <c r="AM57" s="370"/>
      <c r="AN57" s="1283"/>
      <c r="AO57" s="1283"/>
      <c r="AP57" s="1283"/>
      <c r="AQ57" s="1283"/>
      <c r="AR57" s="1283"/>
      <c r="AS57" s="1283"/>
      <c r="AT57" s="1283"/>
      <c r="AU57" s="1283"/>
      <c r="AV57" s="1283"/>
      <c r="AW57" s="1283"/>
      <c r="AX57" s="1283"/>
      <c r="AY57" s="1283"/>
      <c r="AZ57" s="1283"/>
      <c r="BA57" s="1283"/>
      <c r="BB57" s="1281" t="s">
        <v>596</v>
      </c>
      <c r="BC57" s="1281"/>
      <c r="BD57" s="1281"/>
      <c r="BE57" s="1281"/>
      <c r="BF57" s="1281"/>
      <c r="BG57" s="1281"/>
      <c r="BH57" s="1281"/>
      <c r="BI57" s="1281"/>
      <c r="BJ57" s="1281"/>
      <c r="BK57" s="1281"/>
      <c r="BL57" s="1281"/>
      <c r="BM57" s="1281"/>
      <c r="BN57" s="1281"/>
      <c r="BO57" s="1281"/>
      <c r="BP57" s="1290"/>
      <c r="BQ57" s="1278"/>
      <c r="BR57" s="1278"/>
      <c r="BS57" s="1278"/>
      <c r="BT57" s="1278"/>
      <c r="BU57" s="1278"/>
      <c r="BV57" s="1278"/>
      <c r="BW57" s="1278"/>
      <c r="BX57" s="1290"/>
      <c r="BY57" s="1278"/>
      <c r="BZ57" s="1278"/>
      <c r="CA57" s="1278"/>
      <c r="CB57" s="1278"/>
      <c r="CC57" s="1278"/>
      <c r="CD57" s="1278"/>
      <c r="CE57" s="1278"/>
      <c r="CF57" s="1290"/>
      <c r="CG57" s="1278"/>
      <c r="CH57" s="1278"/>
      <c r="CI57" s="1278"/>
      <c r="CJ57" s="1278"/>
      <c r="CK57" s="1278"/>
      <c r="CL57" s="1278"/>
      <c r="CM57" s="1278"/>
      <c r="CN57" s="1278">
        <v>58.3</v>
      </c>
      <c r="CO57" s="1278"/>
      <c r="CP57" s="1278"/>
      <c r="CQ57" s="1278"/>
      <c r="CR57" s="1278"/>
      <c r="CS57" s="1278"/>
      <c r="CT57" s="1278"/>
      <c r="CU57" s="1278"/>
      <c r="CV57" s="1278">
        <v>58.8</v>
      </c>
      <c r="CW57" s="1278"/>
      <c r="CX57" s="1278"/>
      <c r="CY57" s="1278"/>
      <c r="CZ57" s="1278"/>
      <c r="DA57" s="1278"/>
      <c r="DB57" s="1278"/>
      <c r="DC57" s="1278"/>
      <c r="DD57" s="390"/>
      <c r="DE57" s="389"/>
    </row>
    <row r="58" spans="1:109" s="385" customFormat="1" x14ac:dyDescent="0.15">
      <c r="A58" s="370"/>
      <c r="B58" s="389"/>
      <c r="G58" s="1284"/>
      <c r="H58" s="1284"/>
      <c r="I58" s="1279"/>
      <c r="J58" s="1279"/>
      <c r="K58" s="1285"/>
      <c r="L58" s="1285"/>
      <c r="M58" s="1285"/>
      <c r="N58" s="1285"/>
      <c r="AM58" s="370"/>
      <c r="AN58" s="1283"/>
      <c r="AO58" s="1283"/>
      <c r="AP58" s="1283"/>
      <c r="AQ58" s="1283"/>
      <c r="AR58" s="1283"/>
      <c r="AS58" s="1283"/>
      <c r="AT58" s="1283"/>
      <c r="AU58" s="1283"/>
      <c r="AV58" s="1283"/>
      <c r="AW58" s="1283"/>
      <c r="AX58" s="1283"/>
      <c r="AY58" s="1283"/>
      <c r="AZ58" s="1283"/>
      <c r="BA58" s="1283"/>
      <c r="BB58" s="1281"/>
      <c r="BC58" s="1281"/>
      <c r="BD58" s="1281"/>
      <c r="BE58" s="1281"/>
      <c r="BF58" s="1281"/>
      <c r="BG58" s="1281"/>
      <c r="BH58" s="1281"/>
      <c r="BI58" s="1281"/>
      <c r="BJ58" s="1281"/>
      <c r="BK58" s="1281"/>
      <c r="BL58" s="1281"/>
      <c r="BM58" s="1281"/>
      <c r="BN58" s="1281"/>
      <c r="BO58" s="1281"/>
      <c r="BP58" s="1278"/>
      <c r="BQ58" s="1278"/>
      <c r="BR58" s="1278"/>
      <c r="BS58" s="1278"/>
      <c r="BT58" s="1278"/>
      <c r="BU58" s="1278"/>
      <c r="BV58" s="1278"/>
      <c r="BW58" s="1278"/>
      <c r="BX58" s="1278"/>
      <c r="BY58" s="1278"/>
      <c r="BZ58" s="1278"/>
      <c r="CA58" s="1278"/>
      <c r="CB58" s="1278"/>
      <c r="CC58" s="1278"/>
      <c r="CD58" s="1278"/>
      <c r="CE58" s="1278"/>
      <c r="CF58" s="1278"/>
      <c r="CG58" s="1278"/>
      <c r="CH58" s="1278"/>
      <c r="CI58" s="1278"/>
      <c r="CJ58" s="1278"/>
      <c r="CK58" s="1278"/>
      <c r="CL58" s="1278"/>
      <c r="CM58" s="1278"/>
      <c r="CN58" s="1278"/>
      <c r="CO58" s="1278"/>
      <c r="CP58" s="1278"/>
      <c r="CQ58" s="1278"/>
      <c r="CR58" s="1278"/>
      <c r="CS58" s="1278"/>
      <c r="CT58" s="1278"/>
      <c r="CU58" s="1278"/>
      <c r="CV58" s="1278"/>
      <c r="CW58" s="1278"/>
      <c r="CX58" s="1278"/>
      <c r="CY58" s="1278"/>
      <c r="CZ58" s="1278"/>
      <c r="DA58" s="1278"/>
      <c r="DB58" s="1278"/>
      <c r="DC58" s="1278"/>
      <c r="DD58" s="390"/>
      <c r="DE58" s="389"/>
    </row>
    <row r="59" spans="1:109" s="385" customFormat="1" x14ac:dyDescent="0.15">
      <c r="A59" s="370"/>
      <c r="B59" s="389"/>
      <c r="K59" s="391"/>
      <c r="L59" s="391"/>
      <c r="M59" s="391"/>
      <c r="N59" s="391"/>
      <c r="AQ59" s="391"/>
      <c r="AR59" s="391"/>
      <c r="AS59" s="391"/>
      <c r="AT59" s="391"/>
      <c r="BC59" s="391"/>
      <c r="BD59" s="391"/>
      <c r="BE59" s="391"/>
      <c r="BF59" s="391"/>
      <c r="BO59" s="391"/>
      <c r="BP59" s="391"/>
      <c r="BQ59" s="391"/>
      <c r="BR59" s="391"/>
      <c r="CA59" s="391"/>
      <c r="CB59" s="391"/>
      <c r="CC59" s="391"/>
      <c r="CD59" s="391"/>
      <c r="CM59" s="391"/>
      <c r="CN59" s="391"/>
      <c r="CO59" s="391"/>
      <c r="CP59" s="391"/>
      <c r="CY59" s="391"/>
      <c r="CZ59" s="391"/>
      <c r="DA59" s="391"/>
      <c r="DB59" s="391"/>
      <c r="DC59" s="391"/>
      <c r="DD59" s="390"/>
      <c r="DE59" s="389"/>
    </row>
    <row r="60" spans="1:109" s="385" customFormat="1" x14ac:dyDescent="0.15">
      <c r="A60" s="370"/>
      <c r="B60" s="389"/>
      <c r="K60" s="391"/>
      <c r="L60" s="391"/>
      <c r="M60" s="391"/>
      <c r="N60" s="391"/>
      <c r="AQ60" s="391"/>
      <c r="AR60" s="391"/>
      <c r="AS60" s="391"/>
      <c r="AT60" s="391"/>
      <c r="BC60" s="391"/>
      <c r="BD60" s="391"/>
      <c r="BE60" s="391"/>
      <c r="BF60" s="391"/>
      <c r="BO60" s="391"/>
      <c r="BP60" s="391"/>
      <c r="BQ60" s="391"/>
      <c r="BR60" s="391"/>
      <c r="CA60" s="391"/>
      <c r="CB60" s="391"/>
      <c r="CC60" s="391"/>
      <c r="CD60" s="391"/>
      <c r="CM60" s="391"/>
      <c r="CN60" s="391"/>
      <c r="CO60" s="391"/>
      <c r="CP60" s="391"/>
      <c r="CY60" s="391"/>
      <c r="CZ60" s="391"/>
      <c r="DA60" s="391"/>
      <c r="DB60" s="391"/>
      <c r="DC60" s="391"/>
      <c r="DD60" s="390"/>
      <c r="DE60" s="389"/>
    </row>
    <row r="61" spans="1:109" s="385" customFormat="1" x14ac:dyDescent="0.15">
      <c r="A61" s="370"/>
      <c r="B61" s="392"/>
      <c r="C61" s="393"/>
      <c r="D61" s="393"/>
      <c r="E61" s="393"/>
      <c r="F61" s="393"/>
      <c r="G61" s="393"/>
      <c r="H61" s="393"/>
      <c r="I61" s="393"/>
      <c r="J61" s="393"/>
      <c r="K61" s="393"/>
      <c r="L61" s="393"/>
      <c r="M61" s="394"/>
      <c r="N61" s="394"/>
      <c r="O61" s="393"/>
      <c r="P61" s="393"/>
      <c r="Q61" s="393"/>
      <c r="R61" s="393"/>
      <c r="S61" s="393"/>
      <c r="T61" s="393"/>
      <c r="U61" s="393"/>
      <c r="V61" s="393"/>
      <c r="W61" s="393"/>
      <c r="X61" s="393"/>
      <c r="Y61" s="393"/>
      <c r="Z61" s="393"/>
      <c r="AA61" s="393"/>
      <c r="AB61" s="393"/>
      <c r="AC61" s="393"/>
      <c r="AD61" s="393"/>
      <c r="AE61" s="393"/>
      <c r="AF61" s="393"/>
      <c r="AG61" s="393"/>
      <c r="AH61" s="393"/>
      <c r="AI61" s="393"/>
      <c r="AJ61" s="393"/>
      <c r="AK61" s="393"/>
      <c r="AL61" s="393"/>
      <c r="AM61" s="393"/>
      <c r="AN61" s="393"/>
      <c r="AO61" s="393"/>
      <c r="AP61" s="393"/>
      <c r="AQ61" s="393"/>
      <c r="AR61" s="393"/>
      <c r="AS61" s="394"/>
      <c r="AT61" s="394"/>
      <c r="AU61" s="393"/>
      <c r="AV61" s="393"/>
      <c r="AW61" s="393"/>
      <c r="AX61" s="393"/>
      <c r="AY61" s="393"/>
      <c r="AZ61" s="393"/>
      <c r="BA61" s="393"/>
      <c r="BB61" s="393"/>
      <c r="BC61" s="393"/>
      <c r="BD61" s="393"/>
      <c r="BE61" s="394"/>
      <c r="BF61" s="394"/>
      <c r="BG61" s="393"/>
      <c r="BH61" s="393"/>
      <c r="BI61" s="393"/>
      <c r="BJ61" s="393"/>
      <c r="BK61" s="393"/>
      <c r="BL61" s="393"/>
      <c r="BM61" s="393"/>
      <c r="BN61" s="393"/>
      <c r="BO61" s="393"/>
      <c r="BP61" s="393"/>
      <c r="BQ61" s="394"/>
      <c r="BR61" s="394"/>
      <c r="BS61" s="393"/>
      <c r="BT61" s="393"/>
      <c r="BU61" s="393"/>
      <c r="BV61" s="393"/>
      <c r="BW61" s="393"/>
      <c r="BX61" s="393"/>
      <c r="BY61" s="393"/>
      <c r="BZ61" s="393"/>
      <c r="CA61" s="393"/>
      <c r="CB61" s="393"/>
      <c r="CC61" s="394"/>
      <c r="CD61" s="394"/>
      <c r="CE61" s="393"/>
      <c r="CF61" s="393"/>
      <c r="CG61" s="393"/>
      <c r="CH61" s="393"/>
      <c r="CI61" s="393"/>
      <c r="CJ61" s="393"/>
      <c r="CK61" s="393"/>
      <c r="CL61" s="393"/>
      <c r="CM61" s="393"/>
      <c r="CN61" s="393"/>
      <c r="CO61" s="394"/>
      <c r="CP61" s="394"/>
      <c r="CQ61" s="393"/>
      <c r="CR61" s="393"/>
      <c r="CS61" s="393"/>
      <c r="CT61" s="393"/>
      <c r="CU61" s="393"/>
      <c r="CV61" s="393"/>
      <c r="CW61" s="393"/>
      <c r="CX61" s="393"/>
      <c r="CY61" s="393"/>
      <c r="CZ61" s="393"/>
      <c r="DA61" s="394"/>
      <c r="DB61" s="394"/>
      <c r="DC61" s="394"/>
      <c r="DD61" s="395"/>
      <c r="DE61" s="389"/>
    </row>
    <row r="62" spans="1:109" x14ac:dyDescent="0.15">
      <c r="B62" s="382"/>
      <c r="C62" s="382"/>
      <c r="D62" s="382"/>
      <c r="E62" s="382"/>
      <c r="F62" s="382"/>
      <c r="G62" s="382"/>
      <c r="H62" s="382"/>
      <c r="I62" s="382"/>
      <c r="J62" s="382"/>
      <c r="K62" s="382"/>
      <c r="L62" s="382"/>
      <c r="M62" s="382"/>
      <c r="N62" s="382"/>
      <c r="O62" s="382"/>
      <c r="P62" s="382"/>
      <c r="Q62" s="382"/>
      <c r="R62" s="382"/>
      <c r="S62" s="382"/>
      <c r="T62" s="382"/>
      <c r="U62" s="382"/>
      <c r="V62" s="382"/>
      <c r="W62" s="382"/>
      <c r="X62" s="382"/>
      <c r="Y62" s="382"/>
      <c r="Z62" s="382"/>
      <c r="AA62" s="382"/>
      <c r="AB62" s="382"/>
      <c r="AC62" s="382"/>
      <c r="AD62" s="382"/>
      <c r="AE62" s="382"/>
      <c r="AF62" s="382"/>
      <c r="AG62" s="382"/>
      <c r="AH62" s="382"/>
      <c r="AI62" s="382"/>
      <c r="AJ62" s="382"/>
      <c r="AK62" s="382"/>
      <c r="AL62" s="382"/>
      <c r="AM62" s="382"/>
      <c r="AN62" s="382"/>
      <c r="AO62" s="382"/>
      <c r="AP62" s="382"/>
      <c r="AQ62" s="382"/>
      <c r="AR62" s="382"/>
      <c r="AS62" s="382"/>
      <c r="AT62" s="382"/>
      <c r="AU62" s="382"/>
      <c r="AV62" s="382"/>
      <c r="AW62" s="382"/>
      <c r="AX62" s="382"/>
      <c r="AY62" s="382"/>
      <c r="AZ62" s="382"/>
      <c r="BA62" s="382"/>
      <c r="BB62" s="382"/>
      <c r="BC62" s="382"/>
      <c r="BD62" s="382"/>
      <c r="BE62" s="382"/>
      <c r="BF62" s="382"/>
      <c r="BG62" s="382"/>
      <c r="BH62" s="382"/>
      <c r="BI62" s="382"/>
      <c r="BJ62" s="382"/>
      <c r="BK62" s="382"/>
      <c r="BL62" s="382"/>
      <c r="BM62" s="382"/>
      <c r="BN62" s="382"/>
      <c r="BO62" s="382"/>
      <c r="BP62" s="382"/>
      <c r="BQ62" s="382"/>
      <c r="BR62" s="382"/>
      <c r="BS62" s="382"/>
      <c r="BT62" s="382"/>
      <c r="BU62" s="382"/>
      <c r="BV62" s="382"/>
      <c r="BW62" s="382"/>
      <c r="BX62" s="382"/>
      <c r="BY62" s="382"/>
      <c r="BZ62" s="382"/>
      <c r="CA62" s="382"/>
      <c r="CB62" s="382"/>
      <c r="CC62" s="382"/>
      <c r="CD62" s="382"/>
      <c r="CE62" s="382"/>
      <c r="CF62" s="382"/>
      <c r="CG62" s="382"/>
      <c r="CH62" s="382"/>
      <c r="CI62" s="382"/>
      <c r="CJ62" s="382"/>
      <c r="CK62" s="382"/>
      <c r="CL62" s="382"/>
      <c r="CM62" s="382"/>
      <c r="CN62" s="382"/>
      <c r="CO62" s="382"/>
      <c r="CP62" s="382"/>
      <c r="CQ62" s="382"/>
      <c r="CR62" s="382"/>
      <c r="CS62" s="382"/>
      <c r="CT62" s="382"/>
      <c r="CU62" s="382"/>
      <c r="CV62" s="382"/>
      <c r="CW62" s="382"/>
      <c r="CX62" s="382"/>
      <c r="CY62" s="382"/>
      <c r="CZ62" s="382"/>
      <c r="DA62" s="382"/>
      <c r="DB62" s="382"/>
      <c r="DC62" s="382"/>
      <c r="DD62" s="382"/>
      <c r="DE62" s="370"/>
    </row>
    <row r="63" spans="1:109" ht="17.25" x14ac:dyDescent="0.15">
      <c r="B63" s="396" t="s">
        <v>599</v>
      </c>
    </row>
    <row r="64" spans="1:109" x14ac:dyDescent="0.15">
      <c r="B64" s="377"/>
      <c r="G64" s="384"/>
      <c r="I64" s="397"/>
      <c r="J64" s="397"/>
      <c r="K64" s="397"/>
      <c r="L64" s="397"/>
      <c r="M64" s="397"/>
      <c r="N64" s="398"/>
      <c r="AM64" s="384"/>
      <c r="AN64" s="384" t="s">
        <v>591</v>
      </c>
      <c r="AP64" s="385"/>
      <c r="AQ64" s="385"/>
      <c r="AR64" s="385"/>
      <c r="AY64" s="384"/>
      <c r="BA64" s="385"/>
      <c r="BB64" s="385"/>
      <c r="BC64" s="385"/>
      <c r="BK64" s="384"/>
      <c r="BM64" s="385"/>
      <c r="BN64" s="385"/>
      <c r="BO64" s="385"/>
      <c r="BW64" s="384"/>
      <c r="BY64" s="385"/>
      <c r="BZ64" s="385"/>
      <c r="CA64" s="385"/>
      <c r="CI64" s="384"/>
      <c r="CK64" s="385"/>
      <c r="CL64" s="385"/>
      <c r="CM64" s="385"/>
      <c r="CU64" s="384"/>
      <c r="CW64" s="385"/>
      <c r="CX64" s="385"/>
      <c r="CY64" s="385"/>
    </row>
    <row r="65" spans="2:107" x14ac:dyDescent="0.15">
      <c r="B65" s="377"/>
      <c r="AN65" s="1292" t="s">
        <v>600</v>
      </c>
      <c r="AO65" s="1293"/>
      <c r="AP65" s="1293"/>
      <c r="AQ65" s="1293"/>
      <c r="AR65" s="1293"/>
      <c r="AS65" s="1293"/>
      <c r="AT65" s="1293"/>
      <c r="AU65" s="1293"/>
      <c r="AV65" s="1293"/>
      <c r="AW65" s="1293"/>
      <c r="AX65" s="1293"/>
      <c r="AY65" s="1293"/>
      <c r="AZ65" s="1293"/>
      <c r="BA65" s="1293"/>
      <c r="BB65" s="1293"/>
      <c r="BC65" s="1293"/>
      <c r="BD65" s="1293"/>
      <c r="BE65" s="1293"/>
      <c r="BF65" s="1293"/>
      <c r="BG65" s="1293"/>
      <c r="BH65" s="1293"/>
      <c r="BI65" s="1293"/>
      <c r="BJ65" s="1293"/>
      <c r="BK65" s="1293"/>
      <c r="BL65" s="1293"/>
      <c r="BM65" s="1293"/>
      <c r="BN65" s="1293"/>
      <c r="BO65" s="1293"/>
      <c r="BP65" s="1293"/>
      <c r="BQ65" s="1293"/>
      <c r="BR65" s="1293"/>
      <c r="BS65" s="1293"/>
      <c r="BT65" s="1293"/>
      <c r="BU65" s="1293"/>
      <c r="BV65" s="1293"/>
      <c r="BW65" s="1293"/>
      <c r="BX65" s="1293"/>
      <c r="BY65" s="1293"/>
      <c r="BZ65" s="1293"/>
      <c r="CA65" s="1293"/>
      <c r="CB65" s="1293"/>
      <c r="CC65" s="1293"/>
      <c r="CD65" s="1293"/>
      <c r="CE65" s="1293"/>
      <c r="CF65" s="1293"/>
      <c r="CG65" s="1293"/>
      <c r="CH65" s="1293"/>
      <c r="CI65" s="1293"/>
      <c r="CJ65" s="1293"/>
      <c r="CK65" s="1293"/>
      <c r="CL65" s="1293"/>
      <c r="CM65" s="1293"/>
      <c r="CN65" s="1293"/>
      <c r="CO65" s="1293"/>
      <c r="CP65" s="1293"/>
      <c r="CQ65" s="1293"/>
      <c r="CR65" s="1293"/>
      <c r="CS65" s="1293"/>
      <c r="CT65" s="1293"/>
      <c r="CU65" s="1293"/>
      <c r="CV65" s="1293"/>
      <c r="CW65" s="1293"/>
      <c r="CX65" s="1293"/>
      <c r="CY65" s="1293"/>
      <c r="CZ65" s="1293"/>
      <c r="DA65" s="1293"/>
      <c r="DB65" s="1293"/>
      <c r="DC65" s="1294"/>
    </row>
    <row r="66" spans="2:107" x14ac:dyDescent="0.15">
      <c r="B66" s="377"/>
      <c r="AN66" s="1295"/>
      <c r="AO66" s="1296"/>
      <c r="AP66" s="1296"/>
      <c r="AQ66" s="1296"/>
      <c r="AR66" s="1296"/>
      <c r="AS66" s="1296"/>
      <c r="AT66" s="1296"/>
      <c r="AU66" s="1296"/>
      <c r="AV66" s="1296"/>
      <c r="AW66" s="1296"/>
      <c r="AX66" s="1296"/>
      <c r="AY66" s="1296"/>
      <c r="AZ66" s="1296"/>
      <c r="BA66" s="1296"/>
      <c r="BB66" s="1296"/>
      <c r="BC66" s="1296"/>
      <c r="BD66" s="1296"/>
      <c r="BE66" s="1296"/>
      <c r="BF66" s="1296"/>
      <c r="BG66" s="1296"/>
      <c r="BH66" s="1296"/>
      <c r="BI66" s="1296"/>
      <c r="BJ66" s="1296"/>
      <c r="BK66" s="1296"/>
      <c r="BL66" s="1296"/>
      <c r="BM66" s="1296"/>
      <c r="BN66" s="1296"/>
      <c r="BO66" s="1296"/>
      <c r="BP66" s="1296"/>
      <c r="BQ66" s="1296"/>
      <c r="BR66" s="1296"/>
      <c r="BS66" s="1296"/>
      <c r="BT66" s="1296"/>
      <c r="BU66" s="1296"/>
      <c r="BV66" s="1296"/>
      <c r="BW66" s="1296"/>
      <c r="BX66" s="1296"/>
      <c r="BY66" s="1296"/>
      <c r="BZ66" s="1296"/>
      <c r="CA66" s="1296"/>
      <c r="CB66" s="1296"/>
      <c r="CC66" s="1296"/>
      <c r="CD66" s="1296"/>
      <c r="CE66" s="1296"/>
      <c r="CF66" s="1296"/>
      <c r="CG66" s="1296"/>
      <c r="CH66" s="1296"/>
      <c r="CI66" s="1296"/>
      <c r="CJ66" s="1296"/>
      <c r="CK66" s="1296"/>
      <c r="CL66" s="1296"/>
      <c r="CM66" s="1296"/>
      <c r="CN66" s="1296"/>
      <c r="CO66" s="1296"/>
      <c r="CP66" s="1296"/>
      <c r="CQ66" s="1296"/>
      <c r="CR66" s="1296"/>
      <c r="CS66" s="1296"/>
      <c r="CT66" s="1296"/>
      <c r="CU66" s="1296"/>
      <c r="CV66" s="1296"/>
      <c r="CW66" s="1296"/>
      <c r="CX66" s="1296"/>
      <c r="CY66" s="1296"/>
      <c r="CZ66" s="1296"/>
      <c r="DA66" s="1296"/>
      <c r="DB66" s="1296"/>
      <c r="DC66" s="1297"/>
    </row>
    <row r="67" spans="2:107" x14ac:dyDescent="0.15">
      <c r="B67" s="377"/>
      <c r="AN67" s="1295"/>
      <c r="AO67" s="1296"/>
      <c r="AP67" s="1296"/>
      <c r="AQ67" s="1296"/>
      <c r="AR67" s="1296"/>
      <c r="AS67" s="1296"/>
      <c r="AT67" s="1296"/>
      <c r="AU67" s="1296"/>
      <c r="AV67" s="1296"/>
      <c r="AW67" s="1296"/>
      <c r="AX67" s="1296"/>
      <c r="AY67" s="1296"/>
      <c r="AZ67" s="1296"/>
      <c r="BA67" s="1296"/>
      <c r="BB67" s="1296"/>
      <c r="BC67" s="1296"/>
      <c r="BD67" s="1296"/>
      <c r="BE67" s="1296"/>
      <c r="BF67" s="1296"/>
      <c r="BG67" s="1296"/>
      <c r="BH67" s="1296"/>
      <c r="BI67" s="1296"/>
      <c r="BJ67" s="1296"/>
      <c r="BK67" s="1296"/>
      <c r="BL67" s="1296"/>
      <c r="BM67" s="1296"/>
      <c r="BN67" s="1296"/>
      <c r="BO67" s="1296"/>
      <c r="BP67" s="1296"/>
      <c r="BQ67" s="1296"/>
      <c r="BR67" s="1296"/>
      <c r="BS67" s="1296"/>
      <c r="BT67" s="1296"/>
      <c r="BU67" s="1296"/>
      <c r="BV67" s="1296"/>
      <c r="BW67" s="1296"/>
      <c r="BX67" s="1296"/>
      <c r="BY67" s="1296"/>
      <c r="BZ67" s="1296"/>
      <c r="CA67" s="1296"/>
      <c r="CB67" s="1296"/>
      <c r="CC67" s="1296"/>
      <c r="CD67" s="1296"/>
      <c r="CE67" s="1296"/>
      <c r="CF67" s="1296"/>
      <c r="CG67" s="1296"/>
      <c r="CH67" s="1296"/>
      <c r="CI67" s="1296"/>
      <c r="CJ67" s="1296"/>
      <c r="CK67" s="1296"/>
      <c r="CL67" s="1296"/>
      <c r="CM67" s="1296"/>
      <c r="CN67" s="1296"/>
      <c r="CO67" s="1296"/>
      <c r="CP67" s="1296"/>
      <c r="CQ67" s="1296"/>
      <c r="CR67" s="1296"/>
      <c r="CS67" s="1296"/>
      <c r="CT67" s="1296"/>
      <c r="CU67" s="1296"/>
      <c r="CV67" s="1296"/>
      <c r="CW67" s="1296"/>
      <c r="CX67" s="1296"/>
      <c r="CY67" s="1296"/>
      <c r="CZ67" s="1296"/>
      <c r="DA67" s="1296"/>
      <c r="DB67" s="1296"/>
      <c r="DC67" s="1297"/>
    </row>
    <row r="68" spans="2:107" x14ac:dyDescent="0.15">
      <c r="B68" s="377"/>
      <c r="AN68" s="1295"/>
      <c r="AO68" s="1296"/>
      <c r="AP68" s="1296"/>
      <c r="AQ68" s="1296"/>
      <c r="AR68" s="1296"/>
      <c r="AS68" s="1296"/>
      <c r="AT68" s="1296"/>
      <c r="AU68" s="1296"/>
      <c r="AV68" s="1296"/>
      <c r="AW68" s="1296"/>
      <c r="AX68" s="1296"/>
      <c r="AY68" s="1296"/>
      <c r="AZ68" s="1296"/>
      <c r="BA68" s="1296"/>
      <c r="BB68" s="1296"/>
      <c r="BC68" s="1296"/>
      <c r="BD68" s="1296"/>
      <c r="BE68" s="1296"/>
      <c r="BF68" s="1296"/>
      <c r="BG68" s="1296"/>
      <c r="BH68" s="1296"/>
      <c r="BI68" s="1296"/>
      <c r="BJ68" s="1296"/>
      <c r="BK68" s="1296"/>
      <c r="BL68" s="1296"/>
      <c r="BM68" s="1296"/>
      <c r="BN68" s="1296"/>
      <c r="BO68" s="1296"/>
      <c r="BP68" s="1296"/>
      <c r="BQ68" s="1296"/>
      <c r="BR68" s="1296"/>
      <c r="BS68" s="1296"/>
      <c r="BT68" s="1296"/>
      <c r="BU68" s="1296"/>
      <c r="BV68" s="1296"/>
      <c r="BW68" s="1296"/>
      <c r="BX68" s="1296"/>
      <c r="BY68" s="1296"/>
      <c r="BZ68" s="1296"/>
      <c r="CA68" s="1296"/>
      <c r="CB68" s="1296"/>
      <c r="CC68" s="1296"/>
      <c r="CD68" s="1296"/>
      <c r="CE68" s="1296"/>
      <c r="CF68" s="1296"/>
      <c r="CG68" s="1296"/>
      <c r="CH68" s="1296"/>
      <c r="CI68" s="1296"/>
      <c r="CJ68" s="1296"/>
      <c r="CK68" s="1296"/>
      <c r="CL68" s="1296"/>
      <c r="CM68" s="1296"/>
      <c r="CN68" s="1296"/>
      <c r="CO68" s="1296"/>
      <c r="CP68" s="1296"/>
      <c r="CQ68" s="1296"/>
      <c r="CR68" s="1296"/>
      <c r="CS68" s="1296"/>
      <c r="CT68" s="1296"/>
      <c r="CU68" s="1296"/>
      <c r="CV68" s="1296"/>
      <c r="CW68" s="1296"/>
      <c r="CX68" s="1296"/>
      <c r="CY68" s="1296"/>
      <c r="CZ68" s="1296"/>
      <c r="DA68" s="1296"/>
      <c r="DB68" s="1296"/>
      <c r="DC68" s="1297"/>
    </row>
    <row r="69" spans="2:107" x14ac:dyDescent="0.15">
      <c r="B69" s="377"/>
      <c r="AN69" s="1298"/>
      <c r="AO69" s="1299"/>
      <c r="AP69" s="1299"/>
      <c r="AQ69" s="1299"/>
      <c r="AR69" s="1299"/>
      <c r="AS69" s="1299"/>
      <c r="AT69" s="1299"/>
      <c r="AU69" s="1299"/>
      <c r="AV69" s="1299"/>
      <c r="AW69" s="1299"/>
      <c r="AX69" s="1299"/>
      <c r="AY69" s="1299"/>
      <c r="AZ69" s="1299"/>
      <c r="BA69" s="1299"/>
      <c r="BB69" s="1299"/>
      <c r="BC69" s="1299"/>
      <c r="BD69" s="1299"/>
      <c r="BE69" s="1299"/>
      <c r="BF69" s="1299"/>
      <c r="BG69" s="1299"/>
      <c r="BH69" s="1299"/>
      <c r="BI69" s="1299"/>
      <c r="BJ69" s="1299"/>
      <c r="BK69" s="1299"/>
      <c r="BL69" s="1299"/>
      <c r="BM69" s="1299"/>
      <c r="BN69" s="1299"/>
      <c r="BO69" s="1299"/>
      <c r="BP69" s="1299"/>
      <c r="BQ69" s="1299"/>
      <c r="BR69" s="1299"/>
      <c r="BS69" s="1299"/>
      <c r="BT69" s="1299"/>
      <c r="BU69" s="1299"/>
      <c r="BV69" s="1299"/>
      <c r="BW69" s="1299"/>
      <c r="BX69" s="1299"/>
      <c r="BY69" s="1299"/>
      <c r="BZ69" s="1299"/>
      <c r="CA69" s="1299"/>
      <c r="CB69" s="1299"/>
      <c r="CC69" s="1299"/>
      <c r="CD69" s="1299"/>
      <c r="CE69" s="1299"/>
      <c r="CF69" s="1299"/>
      <c r="CG69" s="1299"/>
      <c r="CH69" s="1299"/>
      <c r="CI69" s="1299"/>
      <c r="CJ69" s="1299"/>
      <c r="CK69" s="1299"/>
      <c r="CL69" s="1299"/>
      <c r="CM69" s="1299"/>
      <c r="CN69" s="1299"/>
      <c r="CO69" s="1299"/>
      <c r="CP69" s="1299"/>
      <c r="CQ69" s="1299"/>
      <c r="CR69" s="1299"/>
      <c r="CS69" s="1299"/>
      <c r="CT69" s="1299"/>
      <c r="CU69" s="1299"/>
      <c r="CV69" s="1299"/>
      <c r="CW69" s="1299"/>
      <c r="CX69" s="1299"/>
      <c r="CY69" s="1299"/>
      <c r="CZ69" s="1299"/>
      <c r="DA69" s="1299"/>
      <c r="DB69" s="1299"/>
      <c r="DC69" s="1300"/>
    </row>
    <row r="70" spans="2:107" x14ac:dyDescent="0.15">
      <c r="B70" s="377"/>
      <c r="H70" s="399"/>
      <c r="I70" s="399"/>
      <c r="J70" s="400"/>
      <c r="K70" s="400"/>
      <c r="L70" s="401"/>
      <c r="M70" s="400"/>
      <c r="N70" s="401"/>
      <c r="AN70" s="386"/>
      <c r="AO70" s="386"/>
      <c r="AP70" s="386"/>
      <c r="AZ70" s="386"/>
      <c r="BA70" s="386"/>
      <c r="BB70" s="386"/>
      <c r="BL70" s="386"/>
      <c r="BM70" s="386"/>
      <c r="BN70" s="386"/>
      <c r="BX70" s="386"/>
      <c r="BY70" s="386"/>
      <c r="BZ70" s="386"/>
      <c r="CJ70" s="386"/>
      <c r="CK70" s="386"/>
      <c r="CL70" s="386"/>
      <c r="CV70" s="386"/>
      <c r="CW70" s="386"/>
      <c r="CX70" s="386"/>
    </row>
    <row r="71" spans="2:107" x14ac:dyDescent="0.15">
      <c r="B71" s="377"/>
      <c r="G71" s="402"/>
      <c r="I71" s="403"/>
      <c r="J71" s="400"/>
      <c r="K71" s="400"/>
      <c r="L71" s="401"/>
      <c r="M71" s="400"/>
      <c r="N71" s="401"/>
      <c r="AM71" s="402"/>
      <c r="AN71" s="370" t="s">
        <v>592</v>
      </c>
    </row>
    <row r="72" spans="2:107" x14ac:dyDescent="0.15">
      <c r="B72" s="377"/>
      <c r="G72" s="1284"/>
      <c r="H72" s="1284"/>
      <c r="I72" s="1284"/>
      <c r="J72" s="1284"/>
      <c r="K72" s="387"/>
      <c r="L72" s="387"/>
      <c r="M72" s="388"/>
      <c r="N72" s="388"/>
      <c r="AN72" s="1287"/>
      <c r="AO72" s="1288"/>
      <c r="AP72" s="1288"/>
      <c r="AQ72" s="1288"/>
      <c r="AR72" s="1288"/>
      <c r="AS72" s="1288"/>
      <c r="AT72" s="1288"/>
      <c r="AU72" s="1288"/>
      <c r="AV72" s="1288"/>
      <c r="AW72" s="1288"/>
      <c r="AX72" s="1288"/>
      <c r="AY72" s="1288"/>
      <c r="AZ72" s="1288"/>
      <c r="BA72" s="1288"/>
      <c r="BB72" s="1288"/>
      <c r="BC72" s="1288"/>
      <c r="BD72" s="1288"/>
      <c r="BE72" s="1288"/>
      <c r="BF72" s="1288"/>
      <c r="BG72" s="1288"/>
      <c r="BH72" s="1288"/>
      <c r="BI72" s="1288"/>
      <c r="BJ72" s="1288"/>
      <c r="BK72" s="1288"/>
      <c r="BL72" s="1288"/>
      <c r="BM72" s="1288"/>
      <c r="BN72" s="1288"/>
      <c r="BO72" s="1289"/>
      <c r="BP72" s="1283" t="s">
        <v>547</v>
      </c>
      <c r="BQ72" s="1283"/>
      <c r="BR72" s="1283"/>
      <c r="BS72" s="1283"/>
      <c r="BT72" s="1283"/>
      <c r="BU72" s="1283"/>
      <c r="BV72" s="1283"/>
      <c r="BW72" s="1283"/>
      <c r="BX72" s="1283" t="s">
        <v>548</v>
      </c>
      <c r="BY72" s="1283"/>
      <c r="BZ72" s="1283"/>
      <c r="CA72" s="1283"/>
      <c r="CB72" s="1283"/>
      <c r="CC72" s="1283"/>
      <c r="CD72" s="1283"/>
      <c r="CE72" s="1283"/>
      <c r="CF72" s="1283" t="s">
        <v>549</v>
      </c>
      <c r="CG72" s="1283"/>
      <c r="CH72" s="1283"/>
      <c r="CI72" s="1283"/>
      <c r="CJ72" s="1283"/>
      <c r="CK72" s="1283"/>
      <c r="CL72" s="1283"/>
      <c r="CM72" s="1283"/>
      <c r="CN72" s="1283" t="s">
        <v>550</v>
      </c>
      <c r="CO72" s="1283"/>
      <c r="CP72" s="1283"/>
      <c r="CQ72" s="1283"/>
      <c r="CR72" s="1283"/>
      <c r="CS72" s="1283"/>
      <c r="CT72" s="1283"/>
      <c r="CU72" s="1283"/>
      <c r="CV72" s="1283" t="s">
        <v>551</v>
      </c>
      <c r="CW72" s="1283"/>
      <c r="CX72" s="1283"/>
      <c r="CY72" s="1283"/>
      <c r="CZ72" s="1283"/>
      <c r="DA72" s="1283"/>
      <c r="DB72" s="1283"/>
      <c r="DC72" s="1283"/>
    </row>
    <row r="73" spans="2:107" x14ac:dyDescent="0.15">
      <c r="B73" s="377"/>
      <c r="G73" s="1286"/>
      <c r="H73" s="1286"/>
      <c r="I73" s="1286"/>
      <c r="J73" s="1286"/>
      <c r="K73" s="1282"/>
      <c r="L73" s="1282"/>
      <c r="M73" s="1282"/>
      <c r="N73" s="1282"/>
      <c r="AM73" s="386"/>
      <c r="AN73" s="1281" t="s">
        <v>593</v>
      </c>
      <c r="AO73" s="1281"/>
      <c r="AP73" s="1281"/>
      <c r="AQ73" s="1281"/>
      <c r="AR73" s="1281"/>
      <c r="AS73" s="1281"/>
      <c r="AT73" s="1281"/>
      <c r="AU73" s="1281"/>
      <c r="AV73" s="1281"/>
      <c r="AW73" s="1281"/>
      <c r="AX73" s="1281"/>
      <c r="AY73" s="1281"/>
      <c r="AZ73" s="1281"/>
      <c r="BA73" s="1281"/>
      <c r="BB73" s="1281" t="s">
        <v>594</v>
      </c>
      <c r="BC73" s="1281"/>
      <c r="BD73" s="1281"/>
      <c r="BE73" s="1281"/>
      <c r="BF73" s="1281"/>
      <c r="BG73" s="1281"/>
      <c r="BH73" s="1281"/>
      <c r="BI73" s="1281"/>
      <c r="BJ73" s="1281"/>
      <c r="BK73" s="1281"/>
      <c r="BL73" s="1281"/>
      <c r="BM73" s="1281"/>
      <c r="BN73" s="1281"/>
      <c r="BO73" s="1281"/>
      <c r="BP73" s="1278">
        <v>91.7</v>
      </c>
      <c r="BQ73" s="1278"/>
      <c r="BR73" s="1278"/>
      <c r="BS73" s="1278"/>
      <c r="BT73" s="1278"/>
      <c r="BU73" s="1278"/>
      <c r="BV73" s="1278"/>
      <c r="BW73" s="1278"/>
      <c r="BX73" s="1278">
        <v>85.5</v>
      </c>
      <c r="BY73" s="1278"/>
      <c r="BZ73" s="1278"/>
      <c r="CA73" s="1278"/>
      <c r="CB73" s="1278"/>
      <c r="CC73" s="1278"/>
      <c r="CD73" s="1278"/>
      <c r="CE73" s="1278"/>
      <c r="CF73" s="1278">
        <v>91.2</v>
      </c>
      <c r="CG73" s="1278"/>
      <c r="CH73" s="1278"/>
      <c r="CI73" s="1278"/>
      <c r="CJ73" s="1278"/>
      <c r="CK73" s="1278"/>
      <c r="CL73" s="1278"/>
      <c r="CM73" s="1278"/>
      <c r="CN73" s="1278">
        <v>90.1</v>
      </c>
      <c r="CO73" s="1278"/>
      <c r="CP73" s="1278"/>
      <c r="CQ73" s="1278"/>
      <c r="CR73" s="1278"/>
      <c r="CS73" s="1278"/>
      <c r="CT73" s="1278"/>
      <c r="CU73" s="1278"/>
      <c r="CV73" s="1278">
        <v>94</v>
      </c>
      <c r="CW73" s="1278"/>
      <c r="CX73" s="1278"/>
      <c r="CY73" s="1278"/>
      <c r="CZ73" s="1278"/>
      <c r="DA73" s="1278"/>
      <c r="DB73" s="1278"/>
      <c r="DC73" s="1278"/>
    </row>
    <row r="74" spans="2:107" x14ac:dyDescent="0.15">
      <c r="B74" s="377"/>
      <c r="G74" s="1286"/>
      <c r="H74" s="1286"/>
      <c r="I74" s="1286"/>
      <c r="J74" s="1286"/>
      <c r="K74" s="1282"/>
      <c r="L74" s="1282"/>
      <c r="M74" s="1282"/>
      <c r="N74" s="1282"/>
      <c r="AM74" s="386"/>
      <c r="AN74" s="1281"/>
      <c r="AO74" s="1281"/>
      <c r="AP74" s="1281"/>
      <c r="AQ74" s="1281"/>
      <c r="AR74" s="1281"/>
      <c r="AS74" s="1281"/>
      <c r="AT74" s="1281"/>
      <c r="AU74" s="1281"/>
      <c r="AV74" s="1281"/>
      <c r="AW74" s="1281"/>
      <c r="AX74" s="1281"/>
      <c r="AY74" s="1281"/>
      <c r="AZ74" s="1281"/>
      <c r="BA74" s="1281"/>
      <c r="BB74" s="1281"/>
      <c r="BC74" s="1281"/>
      <c r="BD74" s="1281"/>
      <c r="BE74" s="1281"/>
      <c r="BF74" s="1281"/>
      <c r="BG74" s="1281"/>
      <c r="BH74" s="1281"/>
      <c r="BI74" s="1281"/>
      <c r="BJ74" s="1281"/>
      <c r="BK74" s="1281"/>
      <c r="BL74" s="1281"/>
      <c r="BM74" s="1281"/>
      <c r="BN74" s="1281"/>
      <c r="BO74" s="1281"/>
      <c r="BP74" s="1278"/>
      <c r="BQ74" s="1278"/>
      <c r="BR74" s="1278"/>
      <c r="BS74" s="1278"/>
      <c r="BT74" s="1278"/>
      <c r="BU74" s="1278"/>
      <c r="BV74" s="1278"/>
      <c r="BW74" s="1278"/>
      <c r="BX74" s="1278"/>
      <c r="BY74" s="1278"/>
      <c r="BZ74" s="1278"/>
      <c r="CA74" s="1278"/>
      <c r="CB74" s="1278"/>
      <c r="CC74" s="1278"/>
      <c r="CD74" s="1278"/>
      <c r="CE74" s="1278"/>
      <c r="CF74" s="1278"/>
      <c r="CG74" s="1278"/>
      <c r="CH74" s="1278"/>
      <c r="CI74" s="1278"/>
      <c r="CJ74" s="1278"/>
      <c r="CK74" s="1278"/>
      <c r="CL74" s="1278"/>
      <c r="CM74" s="1278"/>
      <c r="CN74" s="1278"/>
      <c r="CO74" s="1278"/>
      <c r="CP74" s="1278"/>
      <c r="CQ74" s="1278"/>
      <c r="CR74" s="1278"/>
      <c r="CS74" s="1278"/>
      <c r="CT74" s="1278"/>
      <c r="CU74" s="1278"/>
      <c r="CV74" s="1278"/>
      <c r="CW74" s="1278"/>
      <c r="CX74" s="1278"/>
      <c r="CY74" s="1278"/>
      <c r="CZ74" s="1278"/>
      <c r="DA74" s="1278"/>
      <c r="DB74" s="1278"/>
      <c r="DC74" s="1278"/>
    </row>
    <row r="75" spans="2:107" x14ac:dyDescent="0.15">
      <c r="B75" s="377"/>
      <c r="G75" s="1286"/>
      <c r="H75" s="1286"/>
      <c r="I75" s="1284"/>
      <c r="J75" s="1284"/>
      <c r="K75" s="1285"/>
      <c r="L75" s="1285"/>
      <c r="M75" s="1285"/>
      <c r="N75" s="1285"/>
      <c r="AM75" s="386"/>
      <c r="AN75" s="1281"/>
      <c r="AO75" s="1281"/>
      <c r="AP75" s="1281"/>
      <c r="AQ75" s="1281"/>
      <c r="AR75" s="1281"/>
      <c r="AS75" s="1281"/>
      <c r="AT75" s="1281"/>
      <c r="AU75" s="1281"/>
      <c r="AV75" s="1281"/>
      <c r="AW75" s="1281"/>
      <c r="AX75" s="1281"/>
      <c r="AY75" s="1281"/>
      <c r="AZ75" s="1281"/>
      <c r="BA75" s="1281"/>
      <c r="BB75" s="1281" t="s">
        <v>601</v>
      </c>
      <c r="BC75" s="1281"/>
      <c r="BD75" s="1281"/>
      <c r="BE75" s="1281"/>
      <c r="BF75" s="1281"/>
      <c r="BG75" s="1281"/>
      <c r="BH75" s="1281"/>
      <c r="BI75" s="1281"/>
      <c r="BJ75" s="1281"/>
      <c r="BK75" s="1281"/>
      <c r="BL75" s="1281"/>
      <c r="BM75" s="1281"/>
      <c r="BN75" s="1281"/>
      <c r="BO75" s="1281"/>
      <c r="BP75" s="1278">
        <v>16</v>
      </c>
      <c r="BQ75" s="1278"/>
      <c r="BR75" s="1278"/>
      <c r="BS75" s="1278"/>
      <c r="BT75" s="1278"/>
      <c r="BU75" s="1278"/>
      <c r="BV75" s="1278"/>
      <c r="BW75" s="1278"/>
      <c r="BX75" s="1278">
        <v>15.1</v>
      </c>
      <c r="BY75" s="1278"/>
      <c r="BZ75" s="1278"/>
      <c r="CA75" s="1278"/>
      <c r="CB75" s="1278"/>
      <c r="CC75" s="1278"/>
      <c r="CD75" s="1278"/>
      <c r="CE75" s="1278"/>
      <c r="CF75" s="1278">
        <v>13.9</v>
      </c>
      <c r="CG75" s="1278"/>
      <c r="CH75" s="1278"/>
      <c r="CI75" s="1278"/>
      <c r="CJ75" s="1278"/>
      <c r="CK75" s="1278"/>
      <c r="CL75" s="1278"/>
      <c r="CM75" s="1278"/>
      <c r="CN75" s="1278">
        <v>13.3</v>
      </c>
      <c r="CO75" s="1278"/>
      <c r="CP75" s="1278"/>
      <c r="CQ75" s="1278"/>
      <c r="CR75" s="1278"/>
      <c r="CS75" s="1278"/>
      <c r="CT75" s="1278"/>
      <c r="CU75" s="1278"/>
      <c r="CV75" s="1278">
        <v>13.6</v>
      </c>
      <c r="CW75" s="1278"/>
      <c r="CX75" s="1278"/>
      <c r="CY75" s="1278"/>
      <c r="CZ75" s="1278"/>
      <c r="DA75" s="1278"/>
      <c r="DB75" s="1278"/>
      <c r="DC75" s="1278"/>
    </row>
    <row r="76" spans="2:107" x14ac:dyDescent="0.15">
      <c r="B76" s="377"/>
      <c r="G76" s="1286"/>
      <c r="H76" s="1286"/>
      <c r="I76" s="1284"/>
      <c r="J76" s="1284"/>
      <c r="K76" s="1285"/>
      <c r="L76" s="1285"/>
      <c r="M76" s="1285"/>
      <c r="N76" s="1285"/>
      <c r="AM76" s="386"/>
      <c r="AN76" s="1281"/>
      <c r="AO76" s="1281"/>
      <c r="AP76" s="1281"/>
      <c r="AQ76" s="1281"/>
      <c r="AR76" s="1281"/>
      <c r="AS76" s="1281"/>
      <c r="AT76" s="1281"/>
      <c r="AU76" s="1281"/>
      <c r="AV76" s="1281"/>
      <c r="AW76" s="1281"/>
      <c r="AX76" s="1281"/>
      <c r="AY76" s="1281"/>
      <c r="AZ76" s="1281"/>
      <c r="BA76" s="1281"/>
      <c r="BB76" s="1281"/>
      <c r="BC76" s="1281"/>
      <c r="BD76" s="1281"/>
      <c r="BE76" s="1281"/>
      <c r="BF76" s="1281"/>
      <c r="BG76" s="1281"/>
      <c r="BH76" s="1281"/>
      <c r="BI76" s="1281"/>
      <c r="BJ76" s="1281"/>
      <c r="BK76" s="1281"/>
      <c r="BL76" s="1281"/>
      <c r="BM76" s="1281"/>
      <c r="BN76" s="1281"/>
      <c r="BO76" s="1281"/>
      <c r="BP76" s="1278"/>
      <c r="BQ76" s="1278"/>
      <c r="BR76" s="1278"/>
      <c r="BS76" s="1278"/>
      <c r="BT76" s="1278"/>
      <c r="BU76" s="1278"/>
      <c r="BV76" s="1278"/>
      <c r="BW76" s="1278"/>
      <c r="BX76" s="1278"/>
      <c r="BY76" s="1278"/>
      <c r="BZ76" s="1278"/>
      <c r="CA76" s="1278"/>
      <c r="CB76" s="1278"/>
      <c r="CC76" s="1278"/>
      <c r="CD76" s="1278"/>
      <c r="CE76" s="1278"/>
      <c r="CF76" s="1278"/>
      <c r="CG76" s="1278"/>
      <c r="CH76" s="1278"/>
      <c r="CI76" s="1278"/>
      <c r="CJ76" s="1278"/>
      <c r="CK76" s="1278"/>
      <c r="CL76" s="1278"/>
      <c r="CM76" s="1278"/>
      <c r="CN76" s="1278"/>
      <c r="CO76" s="1278"/>
      <c r="CP76" s="1278"/>
      <c r="CQ76" s="1278"/>
      <c r="CR76" s="1278"/>
      <c r="CS76" s="1278"/>
      <c r="CT76" s="1278"/>
      <c r="CU76" s="1278"/>
      <c r="CV76" s="1278"/>
      <c r="CW76" s="1278"/>
      <c r="CX76" s="1278"/>
      <c r="CY76" s="1278"/>
      <c r="CZ76" s="1278"/>
      <c r="DA76" s="1278"/>
      <c r="DB76" s="1278"/>
      <c r="DC76" s="1278"/>
    </row>
    <row r="77" spans="2:107" x14ac:dyDescent="0.15">
      <c r="B77" s="377"/>
      <c r="G77" s="1284"/>
      <c r="H77" s="1284"/>
      <c r="I77" s="1284"/>
      <c r="J77" s="1284"/>
      <c r="K77" s="1282"/>
      <c r="L77" s="1282"/>
      <c r="M77" s="1282"/>
      <c r="N77" s="1282"/>
      <c r="AN77" s="1283" t="s">
        <v>598</v>
      </c>
      <c r="AO77" s="1283"/>
      <c r="AP77" s="1283"/>
      <c r="AQ77" s="1283"/>
      <c r="AR77" s="1283"/>
      <c r="AS77" s="1283"/>
      <c r="AT77" s="1283"/>
      <c r="AU77" s="1283"/>
      <c r="AV77" s="1283"/>
      <c r="AW77" s="1283"/>
      <c r="AX77" s="1283"/>
      <c r="AY77" s="1283"/>
      <c r="AZ77" s="1283"/>
      <c r="BA77" s="1283"/>
      <c r="BB77" s="1281" t="s">
        <v>602</v>
      </c>
      <c r="BC77" s="1281"/>
      <c r="BD77" s="1281"/>
      <c r="BE77" s="1281"/>
      <c r="BF77" s="1281"/>
      <c r="BG77" s="1281"/>
      <c r="BH77" s="1281"/>
      <c r="BI77" s="1281"/>
      <c r="BJ77" s="1281"/>
      <c r="BK77" s="1281"/>
      <c r="BL77" s="1281"/>
      <c r="BM77" s="1281"/>
      <c r="BN77" s="1281"/>
      <c r="BO77" s="1281"/>
      <c r="BP77" s="1278">
        <v>65.3</v>
      </c>
      <c r="BQ77" s="1278"/>
      <c r="BR77" s="1278"/>
      <c r="BS77" s="1278"/>
      <c r="BT77" s="1278"/>
      <c r="BU77" s="1278"/>
      <c r="BV77" s="1278"/>
      <c r="BW77" s="1278"/>
      <c r="BX77" s="1278">
        <v>60.8</v>
      </c>
      <c r="BY77" s="1278"/>
      <c r="BZ77" s="1278"/>
      <c r="CA77" s="1278"/>
      <c r="CB77" s="1278"/>
      <c r="CC77" s="1278"/>
      <c r="CD77" s="1278"/>
      <c r="CE77" s="1278"/>
      <c r="CF77" s="1278">
        <v>58.5</v>
      </c>
      <c r="CG77" s="1278"/>
      <c r="CH77" s="1278"/>
      <c r="CI77" s="1278"/>
      <c r="CJ77" s="1278"/>
      <c r="CK77" s="1278"/>
      <c r="CL77" s="1278"/>
      <c r="CM77" s="1278"/>
      <c r="CN77" s="1278">
        <v>54.6</v>
      </c>
      <c r="CO77" s="1278"/>
      <c r="CP77" s="1278"/>
      <c r="CQ77" s="1278"/>
      <c r="CR77" s="1278"/>
      <c r="CS77" s="1278"/>
      <c r="CT77" s="1278"/>
      <c r="CU77" s="1278"/>
      <c r="CV77" s="1278">
        <v>53.2</v>
      </c>
      <c r="CW77" s="1278"/>
      <c r="CX77" s="1278"/>
      <c r="CY77" s="1278"/>
      <c r="CZ77" s="1278"/>
      <c r="DA77" s="1278"/>
      <c r="DB77" s="1278"/>
      <c r="DC77" s="1278"/>
    </row>
    <row r="78" spans="2:107" x14ac:dyDescent="0.15">
      <c r="B78" s="377"/>
      <c r="G78" s="1284"/>
      <c r="H78" s="1284"/>
      <c r="I78" s="1284"/>
      <c r="J78" s="1284"/>
      <c r="K78" s="1282"/>
      <c r="L78" s="1282"/>
      <c r="M78" s="1282"/>
      <c r="N78" s="1282"/>
      <c r="AN78" s="1283"/>
      <c r="AO78" s="1283"/>
      <c r="AP78" s="1283"/>
      <c r="AQ78" s="1283"/>
      <c r="AR78" s="1283"/>
      <c r="AS78" s="1283"/>
      <c r="AT78" s="1283"/>
      <c r="AU78" s="1283"/>
      <c r="AV78" s="1283"/>
      <c r="AW78" s="1283"/>
      <c r="AX78" s="1283"/>
      <c r="AY78" s="1283"/>
      <c r="AZ78" s="1283"/>
      <c r="BA78" s="1283"/>
      <c r="BB78" s="1281"/>
      <c r="BC78" s="1281"/>
      <c r="BD78" s="1281"/>
      <c r="BE78" s="1281"/>
      <c r="BF78" s="1281"/>
      <c r="BG78" s="1281"/>
      <c r="BH78" s="1281"/>
      <c r="BI78" s="1281"/>
      <c r="BJ78" s="1281"/>
      <c r="BK78" s="1281"/>
      <c r="BL78" s="1281"/>
      <c r="BM78" s="1281"/>
      <c r="BN78" s="1281"/>
      <c r="BO78" s="1281"/>
      <c r="BP78" s="1278"/>
      <c r="BQ78" s="1278"/>
      <c r="BR78" s="1278"/>
      <c r="BS78" s="1278"/>
      <c r="BT78" s="1278"/>
      <c r="BU78" s="1278"/>
      <c r="BV78" s="1278"/>
      <c r="BW78" s="1278"/>
      <c r="BX78" s="1278"/>
      <c r="BY78" s="1278"/>
      <c r="BZ78" s="1278"/>
      <c r="CA78" s="1278"/>
      <c r="CB78" s="1278"/>
      <c r="CC78" s="1278"/>
      <c r="CD78" s="1278"/>
      <c r="CE78" s="1278"/>
      <c r="CF78" s="1278"/>
      <c r="CG78" s="1278"/>
      <c r="CH78" s="1278"/>
      <c r="CI78" s="1278"/>
      <c r="CJ78" s="1278"/>
      <c r="CK78" s="1278"/>
      <c r="CL78" s="1278"/>
      <c r="CM78" s="1278"/>
      <c r="CN78" s="1278"/>
      <c r="CO78" s="1278"/>
      <c r="CP78" s="1278"/>
      <c r="CQ78" s="1278"/>
      <c r="CR78" s="1278"/>
      <c r="CS78" s="1278"/>
      <c r="CT78" s="1278"/>
      <c r="CU78" s="1278"/>
      <c r="CV78" s="1278"/>
      <c r="CW78" s="1278"/>
      <c r="CX78" s="1278"/>
      <c r="CY78" s="1278"/>
      <c r="CZ78" s="1278"/>
      <c r="DA78" s="1278"/>
      <c r="DB78" s="1278"/>
      <c r="DC78" s="1278"/>
    </row>
    <row r="79" spans="2:107" x14ac:dyDescent="0.15">
      <c r="B79" s="377"/>
      <c r="G79" s="1284"/>
      <c r="H79" s="1284"/>
      <c r="I79" s="1279"/>
      <c r="J79" s="1279"/>
      <c r="K79" s="1280"/>
      <c r="L79" s="1280"/>
      <c r="M79" s="1280"/>
      <c r="N79" s="1280"/>
      <c r="AN79" s="1283"/>
      <c r="AO79" s="1283"/>
      <c r="AP79" s="1283"/>
      <c r="AQ79" s="1283"/>
      <c r="AR79" s="1283"/>
      <c r="AS79" s="1283"/>
      <c r="AT79" s="1283"/>
      <c r="AU79" s="1283"/>
      <c r="AV79" s="1283"/>
      <c r="AW79" s="1283"/>
      <c r="AX79" s="1283"/>
      <c r="AY79" s="1283"/>
      <c r="AZ79" s="1283"/>
      <c r="BA79" s="1283"/>
      <c r="BB79" s="1281" t="s">
        <v>601</v>
      </c>
      <c r="BC79" s="1281"/>
      <c r="BD79" s="1281"/>
      <c r="BE79" s="1281"/>
      <c r="BF79" s="1281"/>
      <c r="BG79" s="1281"/>
      <c r="BH79" s="1281"/>
      <c r="BI79" s="1281"/>
      <c r="BJ79" s="1281"/>
      <c r="BK79" s="1281"/>
      <c r="BL79" s="1281"/>
      <c r="BM79" s="1281"/>
      <c r="BN79" s="1281"/>
      <c r="BO79" s="1281"/>
      <c r="BP79" s="1278">
        <v>12</v>
      </c>
      <c r="BQ79" s="1278"/>
      <c r="BR79" s="1278"/>
      <c r="BS79" s="1278"/>
      <c r="BT79" s="1278"/>
      <c r="BU79" s="1278"/>
      <c r="BV79" s="1278"/>
      <c r="BW79" s="1278"/>
      <c r="BX79" s="1278">
        <v>11.1</v>
      </c>
      <c r="BY79" s="1278"/>
      <c r="BZ79" s="1278"/>
      <c r="CA79" s="1278"/>
      <c r="CB79" s="1278"/>
      <c r="CC79" s="1278"/>
      <c r="CD79" s="1278"/>
      <c r="CE79" s="1278"/>
      <c r="CF79" s="1278">
        <v>10.7</v>
      </c>
      <c r="CG79" s="1278"/>
      <c r="CH79" s="1278"/>
      <c r="CI79" s="1278"/>
      <c r="CJ79" s="1278"/>
      <c r="CK79" s="1278"/>
      <c r="CL79" s="1278"/>
      <c r="CM79" s="1278"/>
      <c r="CN79" s="1278">
        <v>10</v>
      </c>
      <c r="CO79" s="1278"/>
      <c r="CP79" s="1278"/>
      <c r="CQ79" s="1278"/>
      <c r="CR79" s="1278"/>
      <c r="CS79" s="1278"/>
      <c r="CT79" s="1278"/>
      <c r="CU79" s="1278"/>
      <c r="CV79" s="1278">
        <v>9.8000000000000007</v>
      </c>
      <c r="CW79" s="1278"/>
      <c r="CX79" s="1278"/>
      <c r="CY79" s="1278"/>
      <c r="CZ79" s="1278"/>
      <c r="DA79" s="1278"/>
      <c r="DB79" s="1278"/>
      <c r="DC79" s="1278"/>
    </row>
    <row r="80" spans="2:107" x14ac:dyDescent="0.15">
      <c r="B80" s="377"/>
      <c r="G80" s="1284"/>
      <c r="H80" s="1284"/>
      <c r="I80" s="1279"/>
      <c r="J80" s="1279"/>
      <c r="K80" s="1280"/>
      <c r="L80" s="1280"/>
      <c r="M80" s="1280"/>
      <c r="N80" s="1280"/>
      <c r="AN80" s="1283"/>
      <c r="AO80" s="1283"/>
      <c r="AP80" s="1283"/>
      <c r="AQ80" s="1283"/>
      <c r="AR80" s="1283"/>
      <c r="AS80" s="1283"/>
      <c r="AT80" s="1283"/>
      <c r="AU80" s="1283"/>
      <c r="AV80" s="1283"/>
      <c r="AW80" s="1283"/>
      <c r="AX80" s="1283"/>
      <c r="AY80" s="1283"/>
      <c r="AZ80" s="1283"/>
      <c r="BA80" s="1283"/>
      <c r="BB80" s="1281"/>
      <c r="BC80" s="1281"/>
      <c r="BD80" s="1281"/>
      <c r="BE80" s="1281"/>
      <c r="BF80" s="1281"/>
      <c r="BG80" s="1281"/>
      <c r="BH80" s="1281"/>
      <c r="BI80" s="1281"/>
      <c r="BJ80" s="1281"/>
      <c r="BK80" s="1281"/>
      <c r="BL80" s="1281"/>
      <c r="BM80" s="1281"/>
      <c r="BN80" s="1281"/>
      <c r="BO80" s="1281"/>
      <c r="BP80" s="1278"/>
      <c r="BQ80" s="1278"/>
      <c r="BR80" s="1278"/>
      <c r="BS80" s="1278"/>
      <c r="BT80" s="1278"/>
      <c r="BU80" s="1278"/>
      <c r="BV80" s="1278"/>
      <c r="BW80" s="1278"/>
      <c r="BX80" s="1278"/>
      <c r="BY80" s="1278"/>
      <c r="BZ80" s="1278"/>
      <c r="CA80" s="1278"/>
      <c r="CB80" s="1278"/>
      <c r="CC80" s="1278"/>
      <c r="CD80" s="1278"/>
      <c r="CE80" s="1278"/>
      <c r="CF80" s="1278"/>
      <c r="CG80" s="1278"/>
      <c r="CH80" s="1278"/>
      <c r="CI80" s="1278"/>
      <c r="CJ80" s="1278"/>
      <c r="CK80" s="1278"/>
      <c r="CL80" s="1278"/>
      <c r="CM80" s="1278"/>
      <c r="CN80" s="1278"/>
      <c r="CO80" s="1278"/>
      <c r="CP80" s="1278"/>
      <c r="CQ80" s="1278"/>
      <c r="CR80" s="1278"/>
      <c r="CS80" s="1278"/>
      <c r="CT80" s="1278"/>
      <c r="CU80" s="1278"/>
      <c r="CV80" s="1278"/>
      <c r="CW80" s="1278"/>
      <c r="CX80" s="1278"/>
      <c r="CY80" s="1278"/>
      <c r="CZ80" s="1278"/>
      <c r="DA80" s="1278"/>
      <c r="DB80" s="1278"/>
      <c r="DC80" s="1278"/>
    </row>
    <row r="81" spans="2:109" x14ac:dyDescent="0.15">
      <c r="B81" s="377"/>
    </row>
    <row r="82" spans="2:109" ht="17.25" x14ac:dyDescent="0.15">
      <c r="B82" s="377"/>
      <c r="K82" s="404"/>
      <c r="L82" s="404"/>
      <c r="M82" s="404"/>
      <c r="N82" s="404"/>
      <c r="AQ82" s="404"/>
      <c r="AR82" s="404"/>
      <c r="AS82" s="404"/>
      <c r="AT82" s="404"/>
      <c r="BC82" s="404"/>
      <c r="BD82" s="404"/>
      <c r="BE82" s="404"/>
      <c r="BF82" s="404"/>
      <c r="BO82" s="404"/>
      <c r="BP82" s="404"/>
      <c r="BQ82" s="404"/>
      <c r="BR82" s="404"/>
      <c r="CA82" s="404"/>
      <c r="CB82" s="404"/>
      <c r="CC82" s="404"/>
      <c r="CD82" s="404"/>
      <c r="CM82" s="404"/>
      <c r="CN82" s="404"/>
      <c r="CO82" s="404"/>
      <c r="CP82" s="404"/>
      <c r="CY82" s="404"/>
      <c r="CZ82" s="404"/>
      <c r="DA82" s="404"/>
      <c r="DB82" s="404"/>
      <c r="DC82" s="404"/>
    </row>
    <row r="83" spans="2:109" x14ac:dyDescent="0.15">
      <c r="B83" s="379"/>
      <c r="C83" s="380"/>
      <c r="D83" s="380"/>
      <c r="E83" s="380"/>
      <c r="F83" s="380"/>
      <c r="G83" s="380"/>
      <c r="H83" s="380"/>
      <c r="I83" s="380"/>
      <c r="J83" s="380"/>
      <c r="K83" s="380"/>
      <c r="L83" s="380"/>
      <c r="M83" s="380"/>
      <c r="N83" s="380"/>
      <c r="O83" s="380"/>
      <c r="P83" s="380"/>
      <c r="Q83" s="380"/>
      <c r="R83" s="380"/>
      <c r="S83" s="380"/>
      <c r="T83" s="380"/>
      <c r="U83" s="380"/>
      <c r="V83" s="380"/>
      <c r="W83" s="380"/>
      <c r="X83" s="380"/>
      <c r="Y83" s="380"/>
      <c r="Z83" s="380"/>
      <c r="AA83" s="380"/>
      <c r="AB83" s="380"/>
      <c r="AC83" s="380"/>
      <c r="AD83" s="380"/>
      <c r="AE83" s="380"/>
      <c r="AF83" s="380"/>
      <c r="AG83" s="380"/>
      <c r="AH83" s="380"/>
      <c r="AI83" s="380"/>
      <c r="AJ83" s="380"/>
      <c r="AK83" s="380"/>
      <c r="AL83" s="380"/>
      <c r="AM83" s="380"/>
      <c r="AN83" s="380"/>
      <c r="AO83" s="380"/>
      <c r="AP83" s="380"/>
      <c r="AQ83" s="380"/>
      <c r="AR83" s="380"/>
      <c r="AS83" s="380"/>
      <c r="AT83" s="380"/>
      <c r="AU83" s="380"/>
      <c r="AV83" s="380"/>
      <c r="AW83" s="380"/>
      <c r="AX83" s="380"/>
      <c r="AY83" s="380"/>
      <c r="AZ83" s="380"/>
      <c r="BA83" s="380"/>
      <c r="BB83" s="380"/>
      <c r="BC83" s="380"/>
      <c r="BD83" s="380"/>
      <c r="BE83" s="380"/>
      <c r="BF83" s="380"/>
      <c r="BG83" s="380"/>
      <c r="BH83" s="380"/>
      <c r="BI83" s="380"/>
      <c r="BJ83" s="380"/>
      <c r="BK83" s="380"/>
      <c r="BL83" s="380"/>
      <c r="BM83" s="380"/>
      <c r="BN83" s="380"/>
      <c r="BO83" s="380"/>
      <c r="BP83" s="380"/>
      <c r="BQ83" s="380"/>
      <c r="BR83" s="380"/>
      <c r="BS83" s="380"/>
      <c r="BT83" s="380"/>
      <c r="BU83" s="380"/>
      <c r="BV83" s="380"/>
      <c r="BW83" s="380"/>
      <c r="BX83" s="380"/>
      <c r="BY83" s="380"/>
      <c r="BZ83" s="380"/>
      <c r="CA83" s="380"/>
      <c r="CB83" s="380"/>
      <c r="CC83" s="380"/>
      <c r="CD83" s="380"/>
      <c r="CE83" s="380"/>
      <c r="CF83" s="380"/>
      <c r="CG83" s="380"/>
      <c r="CH83" s="380"/>
      <c r="CI83" s="380"/>
      <c r="CJ83" s="380"/>
      <c r="CK83" s="380"/>
      <c r="CL83" s="380"/>
      <c r="CM83" s="380"/>
      <c r="CN83" s="380"/>
      <c r="CO83" s="380"/>
      <c r="CP83" s="380"/>
      <c r="CQ83" s="380"/>
      <c r="CR83" s="380"/>
      <c r="CS83" s="380"/>
      <c r="CT83" s="380"/>
      <c r="CU83" s="380"/>
      <c r="CV83" s="380"/>
      <c r="CW83" s="380"/>
      <c r="CX83" s="380"/>
      <c r="CY83" s="380"/>
      <c r="CZ83" s="380"/>
      <c r="DA83" s="380"/>
      <c r="DB83" s="380"/>
      <c r="DC83" s="380"/>
      <c r="DD83" s="381"/>
    </row>
    <row r="84" spans="2:109" x14ac:dyDescent="0.15">
      <c r="DD84" s="370"/>
      <c r="DE84" s="370"/>
    </row>
    <row r="85" spans="2:109" x14ac:dyDescent="0.15">
      <c r="DD85" s="370"/>
      <c r="DE85" s="370"/>
    </row>
    <row r="86" spans="2:109" hidden="1" x14ac:dyDescent="0.15">
      <c r="DD86" s="370"/>
      <c r="DE86" s="370"/>
    </row>
    <row r="87" spans="2:109" hidden="1" x14ac:dyDescent="0.15">
      <c r="K87" s="405"/>
      <c r="AQ87" s="405"/>
      <c r="BC87" s="405"/>
      <c r="BO87" s="405"/>
      <c r="CA87" s="405"/>
      <c r="CM87" s="405"/>
      <c r="CY87" s="405"/>
      <c r="DD87" s="370"/>
      <c r="DE87" s="370"/>
    </row>
    <row r="88" spans="2:109" hidden="1" x14ac:dyDescent="0.15">
      <c r="DD88" s="370"/>
      <c r="DE88" s="370"/>
    </row>
    <row r="89" spans="2:109" hidden="1" x14ac:dyDescent="0.15">
      <c r="DD89" s="370"/>
      <c r="DE89" s="370"/>
    </row>
    <row r="90" spans="2:109" hidden="1" x14ac:dyDescent="0.15">
      <c r="DD90" s="370"/>
      <c r="DE90" s="370"/>
    </row>
    <row r="91" spans="2:109" hidden="1" x14ac:dyDescent="0.15">
      <c r="DD91" s="370"/>
      <c r="DE91" s="370"/>
    </row>
    <row r="92" spans="2:109" ht="13.5" hidden="1" customHeight="1" x14ac:dyDescent="0.15">
      <c r="DD92" s="370"/>
      <c r="DE92" s="370"/>
    </row>
    <row r="93" spans="2:109" ht="13.5" hidden="1" customHeight="1" x14ac:dyDescent="0.15">
      <c r="DD93" s="370"/>
      <c r="DE93" s="370"/>
    </row>
    <row r="94" spans="2:109" ht="13.5" hidden="1" customHeight="1" x14ac:dyDescent="0.15">
      <c r="DD94" s="370"/>
      <c r="DE94" s="370"/>
    </row>
    <row r="95" spans="2:109" ht="13.5" hidden="1" customHeight="1" x14ac:dyDescent="0.15">
      <c r="DD95" s="370"/>
      <c r="DE95" s="370"/>
    </row>
    <row r="96" spans="2:109" ht="13.5" hidden="1" customHeight="1" x14ac:dyDescent="0.15">
      <c r="DD96" s="370"/>
      <c r="DE96" s="370"/>
    </row>
    <row r="97" spans="108:109" ht="13.5" hidden="1" customHeight="1" x14ac:dyDescent="0.15">
      <c r="DD97" s="370"/>
      <c r="DE97" s="370"/>
    </row>
    <row r="98" spans="108:109" ht="13.5" hidden="1" customHeight="1" x14ac:dyDescent="0.15">
      <c r="DD98" s="370"/>
      <c r="DE98" s="370"/>
    </row>
    <row r="99" spans="108:109" ht="13.5" hidden="1" customHeight="1" x14ac:dyDescent="0.15">
      <c r="DD99" s="370"/>
      <c r="DE99" s="370"/>
    </row>
    <row r="100" spans="108:109" ht="13.5" hidden="1" customHeight="1" x14ac:dyDescent="0.15">
      <c r="DD100" s="370"/>
      <c r="DE100" s="370"/>
    </row>
    <row r="101" spans="108:109" ht="13.5" hidden="1" customHeight="1" x14ac:dyDescent="0.15">
      <c r="DD101" s="370"/>
      <c r="DE101" s="370"/>
    </row>
    <row r="102" spans="108:109" ht="13.5" hidden="1" customHeight="1" x14ac:dyDescent="0.15">
      <c r="DD102" s="370"/>
      <c r="DE102" s="370"/>
    </row>
    <row r="103" spans="108:109" ht="13.5" hidden="1" customHeight="1" x14ac:dyDescent="0.15">
      <c r="DD103" s="370"/>
      <c r="DE103" s="370"/>
    </row>
    <row r="104" spans="108:109" ht="13.5" hidden="1" customHeight="1" x14ac:dyDescent="0.15">
      <c r="DD104" s="370"/>
      <c r="DE104" s="370"/>
    </row>
    <row r="105" spans="108:109" ht="13.5" hidden="1" customHeight="1" x14ac:dyDescent="0.15">
      <c r="DD105" s="370"/>
      <c r="DE105" s="370"/>
    </row>
    <row r="106" spans="108:109" ht="13.5" hidden="1" customHeight="1" x14ac:dyDescent="0.15">
      <c r="DD106" s="370"/>
      <c r="DE106" s="370"/>
    </row>
    <row r="107" spans="108:109" ht="13.5" hidden="1" customHeight="1" x14ac:dyDescent="0.15">
      <c r="DD107" s="370"/>
      <c r="DE107" s="370"/>
    </row>
    <row r="108" spans="108:109" ht="13.5" hidden="1" customHeight="1" x14ac:dyDescent="0.15">
      <c r="DD108" s="370"/>
      <c r="DE108" s="370"/>
    </row>
    <row r="109" spans="108:109" ht="13.5" hidden="1" customHeight="1" x14ac:dyDescent="0.15">
      <c r="DD109" s="370"/>
      <c r="DE109" s="370"/>
    </row>
    <row r="110" spans="108:109" ht="13.5" hidden="1" customHeight="1" x14ac:dyDescent="0.15">
      <c r="DD110" s="370"/>
      <c r="DE110" s="370"/>
    </row>
    <row r="111" spans="108:109" ht="13.5" hidden="1" customHeight="1" x14ac:dyDescent="0.15">
      <c r="DD111" s="370"/>
      <c r="DE111" s="370"/>
    </row>
    <row r="112" spans="108:109" ht="13.5" hidden="1" customHeight="1" x14ac:dyDescent="0.15">
      <c r="DD112" s="370"/>
      <c r="DE112" s="370"/>
    </row>
    <row r="113" spans="108:109" ht="13.5" hidden="1" customHeight="1" x14ac:dyDescent="0.15">
      <c r="DD113" s="370"/>
      <c r="DE113" s="370"/>
    </row>
    <row r="114" spans="108:109" ht="13.5" hidden="1" customHeight="1" x14ac:dyDescent="0.15">
      <c r="DD114" s="370"/>
      <c r="DE114" s="370"/>
    </row>
    <row r="115" spans="108:109" ht="13.5" hidden="1" customHeight="1" x14ac:dyDescent="0.15">
      <c r="DD115" s="370"/>
      <c r="DE115" s="370"/>
    </row>
    <row r="116" spans="108:109" ht="13.5" hidden="1" customHeight="1" x14ac:dyDescent="0.15">
      <c r="DD116" s="370"/>
      <c r="DE116" s="370"/>
    </row>
    <row r="117" spans="108:109" ht="13.5" hidden="1" customHeight="1" x14ac:dyDescent="0.15">
      <c r="DD117" s="370"/>
      <c r="DE117" s="370"/>
    </row>
    <row r="118" spans="108:109" ht="13.5" hidden="1" customHeight="1" x14ac:dyDescent="0.15">
      <c r="DD118" s="370"/>
      <c r="DE118" s="370"/>
    </row>
    <row r="119" spans="108:109" ht="13.5" hidden="1" customHeight="1" x14ac:dyDescent="0.15">
      <c r="DD119" s="370"/>
      <c r="DE119" s="370"/>
    </row>
    <row r="120" spans="108:109" ht="13.5" hidden="1" customHeight="1" x14ac:dyDescent="0.15">
      <c r="DD120" s="370"/>
      <c r="DE120" s="370"/>
    </row>
    <row r="121" spans="108:109" ht="13.5" hidden="1" customHeight="1" x14ac:dyDescent="0.15">
      <c r="DD121" s="370"/>
      <c r="DE121" s="370"/>
    </row>
    <row r="122" spans="108:109" ht="13.5" hidden="1" customHeight="1" x14ac:dyDescent="0.15">
      <c r="DD122" s="370"/>
      <c r="DE122" s="370"/>
    </row>
    <row r="123" spans="108:109" ht="13.5" hidden="1" customHeight="1" x14ac:dyDescent="0.15">
      <c r="DD123" s="370"/>
      <c r="DE123" s="370"/>
    </row>
    <row r="124" spans="108:109" ht="13.5" hidden="1" customHeight="1" x14ac:dyDescent="0.15">
      <c r="DD124" s="370"/>
      <c r="DE124" s="370"/>
    </row>
    <row r="125" spans="108:109" ht="13.5" hidden="1" customHeight="1" x14ac:dyDescent="0.15">
      <c r="DD125" s="370"/>
      <c r="DE125" s="370"/>
    </row>
    <row r="126" spans="108:109" ht="13.5" hidden="1" customHeight="1" x14ac:dyDescent="0.15">
      <c r="DD126" s="370"/>
      <c r="DE126" s="370"/>
    </row>
    <row r="127" spans="108:109" ht="13.5" hidden="1" customHeight="1" x14ac:dyDescent="0.15">
      <c r="DD127" s="370"/>
      <c r="DE127" s="370"/>
    </row>
    <row r="128" spans="108:109" ht="13.5" hidden="1" customHeight="1" x14ac:dyDescent="0.15">
      <c r="DD128" s="370"/>
      <c r="DE128" s="370"/>
    </row>
    <row r="129" spans="108:109" ht="13.5" hidden="1" customHeight="1" x14ac:dyDescent="0.15">
      <c r="DD129" s="370"/>
      <c r="DE129" s="370"/>
    </row>
    <row r="130" spans="108:109" ht="13.5" hidden="1" customHeight="1" x14ac:dyDescent="0.15">
      <c r="DD130" s="370"/>
      <c r="DE130" s="370"/>
    </row>
    <row r="131" spans="108:109" ht="13.5" hidden="1" customHeight="1" x14ac:dyDescent="0.15">
      <c r="DD131" s="370"/>
      <c r="DE131" s="370"/>
    </row>
    <row r="132" spans="108:109" ht="13.5" hidden="1" customHeight="1" x14ac:dyDescent="0.15">
      <c r="DD132" s="370"/>
      <c r="DE132" s="370"/>
    </row>
    <row r="133" spans="108:109" ht="13.5" hidden="1" customHeight="1" x14ac:dyDescent="0.15">
      <c r="DD133" s="370"/>
      <c r="DE133" s="370"/>
    </row>
    <row r="134" spans="108:109" ht="13.5" hidden="1" customHeight="1" x14ac:dyDescent="0.15">
      <c r="DD134" s="370"/>
      <c r="DE134" s="370"/>
    </row>
    <row r="135" spans="108:109" ht="13.5" hidden="1" customHeight="1" x14ac:dyDescent="0.15">
      <c r="DD135" s="370"/>
      <c r="DE135" s="370"/>
    </row>
    <row r="136" spans="108:109" ht="13.5" hidden="1" customHeight="1" x14ac:dyDescent="0.15">
      <c r="DD136" s="370"/>
      <c r="DE136" s="370"/>
    </row>
    <row r="137" spans="108:109" ht="13.5" hidden="1" customHeight="1" x14ac:dyDescent="0.15">
      <c r="DD137" s="370"/>
      <c r="DE137" s="370"/>
    </row>
    <row r="138" spans="108:109" ht="13.5" hidden="1" customHeight="1" x14ac:dyDescent="0.15">
      <c r="DD138" s="370"/>
      <c r="DE138" s="370"/>
    </row>
    <row r="139" spans="108:109" ht="13.5" hidden="1" customHeight="1" x14ac:dyDescent="0.15">
      <c r="DD139" s="370"/>
      <c r="DE139" s="370"/>
    </row>
    <row r="140" spans="108:109" ht="13.5" hidden="1" customHeight="1" x14ac:dyDescent="0.15">
      <c r="DD140" s="370"/>
      <c r="DE140" s="370"/>
    </row>
    <row r="141" spans="108:109" ht="13.5" hidden="1" customHeight="1" x14ac:dyDescent="0.15">
      <c r="DD141" s="370"/>
      <c r="DE141" s="370"/>
    </row>
    <row r="142" spans="108:109" ht="13.5" hidden="1" customHeight="1" x14ac:dyDescent="0.15">
      <c r="DD142" s="370"/>
      <c r="DE142" s="370"/>
    </row>
    <row r="143" spans="108:109" ht="13.5" hidden="1" customHeight="1" x14ac:dyDescent="0.15">
      <c r="DD143" s="370"/>
      <c r="DE143" s="370"/>
    </row>
    <row r="144" spans="108:109" ht="13.5" hidden="1" customHeight="1" x14ac:dyDescent="0.15">
      <c r="DD144" s="370"/>
      <c r="DE144" s="370"/>
    </row>
    <row r="145" spans="108:109" ht="13.5" hidden="1" customHeight="1" x14ac:dyDescent="0.15">
      <c r="DD145" s="370"/>
      <c r="DE145" s="370"/>
    </row>
    <row r="146" spans="108:109" ht="13.5" hidden="1" customHeight="1" x14ac:dyDescent="0.15">
      <c r="DD146" s="370"/>
      <c r="DE146" s="370"/>
    </row>
    <row r="147" spans="108:109" ht="13.5" hidden="1" customHeight="1" x14ac:dyDescent="0.15">
      <c r="DD147" s="370"/>
      <c r="DE147" s="370"/>
    </row>
    <row r="148" spans="108:109" ht="13.5" hidden="1" customHeight="1" x14ac:dyDescent="0.15">
      <c r="DD148" s="370"/>
      <c r="DE148" s="370"/>
    </row>
    <row r="149" spans="108:109" ht="13.5" hidden="1" customHeight="1" x14ac:dyDescent="0.15">
      <c r="DD149" s="370"/>
      <c r="DE149" s="370"/>
    </row>
    <row r="150" spans="108:109" ht="13.5" hidden="1" customHeight="1" x14ac:dyDescent="0.15">
      <c r="DD150" s="370"/>
      <c r="DE150" s="370"/>
    </row>
    <row r="151" spans="108:109" ht="13.5" hidden="1" customHeight="1" x14ac:dyDescent="0.15">
      <c r="DD151" s="370"/>
      <c r="DE151" s="370"/>
    </row>
    <row r="152" spans="108:109" ht="13.5" hidden="1" customHeight="1" x14ac:dyDescent="0.15">
      <c r="DD152" s="370"/>
      <c r="DE152" s="370"/>
    </row>
    <row r="153" spans="108:109" ht="13.5" hidden="1" customHeight="1" x14ac:dyDescent="0.15">
      <c r="DD153" s="370"/>
      <c r="DE153" s="370"/>
    </row>
    <row r="154" spans="108:109" ht="13.5" hidden="1" customHeight="1" x14ac:dyDescent="0.15">
      <c r="DD154" s="370"/>
      <c r="DE154" s="370"/>
    </row>
    <row r="155" spans="108:109" ht="13.5" hidden="1" customHeight="1" x14ac:dyDescent="0.15">
      <c r="DD155" s="370"/>
      <c r="DE155" s="370"/>
    </row>
    <row r="156" spans="108:109" ht="13.5" hidden="1" customHeight="1" x14ac:dyDescent="0.15">
      <c r="DD156" s="370"/>
      <c r="DE156" s="370"/>
    </row>
    <row r="157" spans="108:109" ht="13.5" hidden="1" customHeight="1" x14ac:dyDescent="0.15">
      <c r="DD157" s="370"/>
      <c r="DE157" s="370"/>
    </row>
    <row r="158" spans="108:109" ht="13.5" hidden="1" customHeight="1" x14ac:dyDescent="0.15">
      <c r="DD158" s="370"/>
      <c r="DE158" s="370"/>
    </row>
    <row r="159" spans="108:109" ht="13.5" hidden="1" customHeight="1" x14ac:dyDescent="0.15">
      <c r="DD159" s="370"/>
      <c r="DE159" s="370"/>
    </row>
    <row r="160" spans="108:109" ht="13.5" hidden="1" customHeight="1" x14ac:dyDescent="0.15">
      <c r="DD160" s="370"/>
      <c r="DE160" s="370"/>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mSg6+0E3v9X5lcvVEdcYnDDmS8x9h7dYxhObe1bRo7f9dnvehJku265sYrsM5eaa5CZIYIdT0Q4rUn6s105o9g==" saltValue="W+/u4jLgQJ4pWSEqI2F3og=="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74" customWidth="1"/>
    <col min="35" max="122" width="2.5" style="273" customWidth="1"/>
    <col min="123" max="16384" width="2.5" style="273" hidden="1"/>
  </cols>
  <sheetData>
    <row r="1" spans="2:34" ht="13.5" customHeight="1" x14ac:dyDescent="0.15">
      <c r="B1" s="273"/>
      <c r="C1" s="273"/>
      <c r="D1" s="273"/>
      <c r="E1" s="273"/>
      <c r="F1" s="273"/>
      <c r="G1" s="273"/>
      <c r="H1" s="273"/>
      <c r="I1" s="273"/>
      <c r="J1" s="273"/>
      <c r="K1" s="273"/>
      <c r="L1" s="273"/>
      <c r="M1" s="273"/>
      <c r="N1" s="273"/>
      <c r="O1" s="273"/>
      <c r="P1" s="273"/>
      <c r="Q1" s="273"/>
      <c r="R1" s="273"/>
      <c r="S1" s="273"/>
      <c r="T1" s="273"/>
      <c r="U1" s="273"/>
      <c r="V1" s="273"/>
      <c r="W1" s="273"/>
      <c r="X1" s="273"/>
      <c r="Y1" s="273"/>
      <c r="Z1" s="273"/>
      <c r="AA1" s="273"/>
      <c r="AB1" s="273"/>
      <c r="AC1" s="273"/>
      <c r="AD1" s="273"/>
      <c r="AE1" s="273"/>
      <c r="AF1" s="273"/>
      <c r="AG1" s="273"/>
      <c r="AH1" s="273"/>
    </row>
    <row r="2" spans="2:34" x14ac:dyDescent="0.15">
      <c r="S2" s="273"/>
      <c r="AH2" s="273"/>
    </row>
    <row r="3" spans="2:34" x14ac:dyDescent="0.15">
      <c r="C3" s="273"/>
      <c r="D3" s="273"/>
      <c r="E3" s="273"/>
      <c r="F3" s="273"/>
      <c r="G3" s="273"/>
      <c r="H3" s="273"/>
      <c r="I3" s="273"/>
      <c r="J3" s="273"/>
      <c r="K3" s="273"/>
      <c r="L3" s="273"/>
      <c r="M3" s="273"/>
      <c r="N3" s="273"/>
      <c r="O3" s="273"/>
      <c r="P3" s="273"/>
      <c r="Q3" s="273"/>
      <c r="R3" s="273"/>
      <c r="S3" s="273"/>
      <c r="U3" s="273"/>
      <c r="V3" s="273"/>
      <c r="W3" s="273"/>
      <c r="X3" s="273"/>
      <c r="Y3" s="273"/>
      <c r="Z3" s="273"/>
      <c r="AA3" s="273"/>
      <c r="AB3" s="273"/>
      <c r="AC3" s="273"/>
      <c r="AD3" s="273"/>
      <c r="AE3" s="273"/>
      <c r="AF3" s="273"/>
      <c r="AG3" s="273"/>
      <c r="AH3" s="273"/>
    </row>
    <row r="4" spans="2:34" x14ac:dyDescent="0.15"/>
    <row r="5" spans="2:34" x14ac:dyDescent="0.15"/>
    <row r="6" spans="2:34" x14ac:dyDescent="0.15"/>
    <row r="7" spans="2:34" x14ac:dyDescent="0.15"/>
    <row r="8" spans="2:34" x14ac:dyDescent="0.15"/>
    <row r="9" spans="2:34" x14ac:dyDescent="0.15">
      <c r="AH9" s="27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3"/>
    </row>
    <row r="18" spans="12:34" x14ac:dyDescent="0.15"/>
    <row r="19" spans="12:34" x14ac:dyDescent="0.15"/>
    <row r="20" spans="12:34" x14ac:dyDescent="0.15">
      <c r="AH20" s="273"/>
    </row>
    <row r="21" spans="12:34" x14ac:dyDescent="0.15">
      <c r="AH21" s="273"/>
    </row>
    <row r="22" spans="12:34" x14ac:dyDescent="0.15"/>
    <row r="23" spans="12:34" x14ac:dyDescent="0.15"/>
    <row r="24" spans="12:34" x14ac:dyDescent="0.15">
      <c r="Q24" s="273"/>
    </row>
    <row r="25" spans="12:34" x14ac:dyDescent="0.15"/>
    <row r="26" spans="12:34" x14ac:dyDescent="0.15"/>
    <row r="27" spans="12:34" x14ac:dyDescent="0.15"/>
    <row r="28" spans="12:34" x14ac:dyDescent="0.15">
      <c r="O28" s="273"/>
      <c r="T28" s="273"/>
      <c r="AH28" s="273"/>
    </row>
    <row r="29" spans="12:34" x14ac:dyDescent="0.15"/>
    <row r="30" spans="12:34" x14ac:dyDescent="0.15"/>
    <row r="31" spans="12:34" x14ac:dyDescent="0.15">
      <c r="Q31" s="273"/>
    </row>
    <row r="32" spans="12:34" x14ac:dyDescent="0.15">
      <c r="L32" s="273"/>
    </row>
    <row r="33" spans="2:34" x14ac:dyDescent="0.15">
      <c r="C33" s="273"/>
      <c r="E33" s="273"/>
      <c r="G33" s="273"/>
      <c r="I33" s="273"/>
      <c r="X33" s="273"/>
    </row>
    <row r="34" spans="2:34" x14ac:dyDescent="0.15">
      <c r="B34" s="273"/>
      <c r="P34" s="273"/>
      <c r="R34" s="273"/>
      <c r="T34" s="273"/>
    </row>
    <row r="35" spans="2:34" x14ac:dyDescent="0.15">
      <c r="D35" s="273"/>
      <c r="W35" s="273"/>
      <c r="AC35" s="273"/>
      <c r="AD35" s="273"/>
      <c r="AE35" s="273"/>
      <c r="AF35" s="273"/>
      <c r="AG35" s="273"/>
      <c r="AH35" s="273"/>
    </row>
    <row r="36" spans="2:34" x14ac:dyDescent="0.15">
      <c r="H36" s="273"/>
      <c r="J36" s="273"/>
      <c r="K36" s="273"/>
      <c r="M36" s="273"/>
      <c r="Y36" s="273"/>
      <c r="Z36" s="273"/>
      <c r="AA36" s="273"/>
      <c r="AB36" s="273"/>
      <c r="AC36" s="273"/>
      <c r="AD36" s="273"/>
      <c r="AE36" s="273"/>
      <c r="AF36" s="273"/>
      <c r="AG36" s="273"/>
      <c r="AH36" s="273"/>
    </row>
    <row r="37" spans="2:34" x14ac:dyDescent="0.15">
      <c r="AH37" s="273"/>
    </row>
    <row r="38" spans="2:34" x14ac:dyDescent="0.15">
      <c r="AG38" s="273"/>
      <c r="AH38" s="273"/>
    </row>
    <row r="39" spans="2:34" x14ac:dyDescent="0.15"/>
    <row r="40" spans="2:34" x14ac:dyDescent="0.15">
      <c r="X40" s="273"/>
    </row>
    <row r="41" spans="2:34" x14ac:dyDescent="0.15">
      <c r="R41" s="273"/>
    </row>
    <row r="42" spans="2:34" x14ac:dyDescent="0.15">
      <c r="W42" s="273"/>
    </row>
    <row r="43" spans="2:34" x14ac:dyDescent="0.15">
      <c r="Y43" s="273"/>
      <c r="Z43" s="273"/>
      <c r="AA43" s="273"/>
      <c r="AB43" s="273"/>
      <c r="AC43" s="273"/>
      <c r="AD43" s="273"/>
      <c r="AE43" s="273"/>
      <c r="AF43" s="273"/>
      <c r="AG43" s="273"/>
      <c r="AH43" s="273"/>
    </row>
    <row r="44" spans="2:34" x14ac:dyDescent="0.15">
      <c r="AH44" s="273"/>
    </row>
    <row r="45" spans="2:34" x14ac:dyDescent="0.15">
      <c r="X45" s="273"/>
    </row>
    <row r="46" spans="2:34" x14ac:dyDescent="0.15"/>
    <row r="47" spans="2:34" x14ac:dyDescent="0.15"/>
    <row r="48" spans="2:34" x14ac:dyDescent="0.15">
      <c r="W48" s="273"/>
      <c r="Y48" s="273"/>
      <c r="Z48" s="273"/>
      <c r="AA48" s="273"/>
      <c r="AB48" s="273"/>
      <c r="AC48" s="273"/>
      <c r="AD48" s="273"/>
      <c r="AE48" s="273"/>
      <c r="AF48" s="273"/>
      <c r="AG48" s="273"/>
      <c r="AH48" s="273"/>
    </row>
    <row r="49" spans="28:34" x14ac:dyDescent="0.15"/>
    <row r="50" spans="28:34" x14ac:dyDescent="0.15">
      <c r="AE50" s="273"/>
      <c r="AF50" s="273"/>
      <c r="AG50" s="273"/>
      <c r="AH50" s="273"/>
    </row>
    <row r="51" spans="28:34" x14ac:dyDescent="0.15">
      <c r="AC51" s="273"/>
      <c r="AD51" s="273"/>
      <c r="AE51" s="273"/>
      <c r="AF51" s="273"/>
      <c r="AG51" s="273"/>
      <c r="AH51" s="273"/>
    </row>
    <row r="52" spans="28:34" x14ac:dyDescent="0.15"/>
    <row r="53" spans="28:34" x14ac:dyDescent="0.15">
      <c r="AF53" s="273"/>
      <c r="AG53" s="273"/>
      <c r="AH53" s="273"/>
    </row>
    <row r="54" spans="28:34" x14ac:dyDescent="0.15">
      <c r="AH54" s="273"/>
    </row>
    <row r="55" spans="28:34" x14ac:dyDescent="0.15"/>
    <row r="56" spans="28:34" x14ac:dyDescent="0.15">
      <c r="AB56" s="273"/>
      <c r="AC56" s="273"/>
      <c r="AD56" s="273"/>
      <c r="AE56" s="273"/>
      <c r="AF56" s="273"/>
      <c r="AG56" s="273"/>
      <c r="AH56" s="273"/>
    </row>
    <row r="57" spans="28:34" x14ac:dyDescent="0.15">
      <c r="AH57" s="273"/>
    </row>
    <row r="58" spans="28:34" x14ac:dyDescent="0.15">
      <c r="AH58" s="273"/>
    </row>
    <row r="59" spans="28:34" x14ac:dyDescent="0.15"/>
    <row r="60" spans="28:34" x14ac:dyDescent="0.15"/>
    <row r="61" spans="28:34" x14ac:dyDescent="0.15"/>
    <row r="62" spans="28:34" x14ac:dyDescent="0.15"/>
    <row r="63" spans="28:34" x14ac:dyDescent="0.15">
      <c r="AH63" s="273"/>
    </row>
    <row r="64" spans="28:34" x14ac:dyDescent="0.15">
      <c r="AG64" s="273"/>
      <c r="AH64" s="273"/>
    </row>
    <row r="65" spans="28:34" x14ac:dyDescent="0.15"/>
    <row r="66" spans="28:34" x14ac:dyDescent="0.15"/>
    <row r="67" spans="28:34" x14ac:dyDescent="0.15"/>
    <row r="68" spans="28:34" x14ac:dyDescent="0.15">
      <c r="AB68" s="273"/>
      <c r="AC68" s="273"/>
      <c r="AD68" s="273"/>
      <c r="AE68" s="273"/>
      <c r="AF68" s="273"/>
      <c r="AG68" s="273"/>
      <c r="AH68" s="273"/>
    </row>
    <row r="69" spans="28:34" x14ac:dyDescent="0.15">
      <c r="AF69" s="273"/>
      <c r="AG69" s="273"/>
      <c r="AH69" s="273"/>
    </row>
    <row r="70" spans="28:34" x14ac:dyDescent="0.15"/>
    <row r="71" spans="28:34" x14ac:dyDescent="0.15"/>
    <row r="72" spans="28:34" x14ac:dyDescent="0.15"/>
    <row r="73" spans="28:34" x14ac:dyDescent="0.15"/>
    <row r="74" spans="28:34" x14ac:dyDescent="0.15"/>
    <row r="75" spans="28:34" x14ac:dyDescent="0.15">
      <c r="AH75" s="273"/>
    </row>
    <row r="76" spans="28:34" x14ac:dyDescent="0.15">
      <c r="AF76" s="273"/>
      <c r="AG76" s="273"/>
      <c r="AH76" s="273"/>
    </row>
    <row r="77" spans="28:34" x14ac:dyDescent="0.15">
      <c r="AG77" s="273"/>
      <c r="AH77" s="273"/>
    </row>
    <row r="78" spans="28:34" x14ac:dyDescent="0.15"/>
    <row r="79" spans="28:34" x14ac:dyDescent="0.15"/>
    <row r="80" spans="28:34" x14ac:dyDescent="0.15"/>
    <row r="81" spans="25:34" x14ac:dyDescent="0.15"/>
    <row r="82" spans="25:34" x14ac:dyDescent="0.15">
      <c r="Y82" s="273"/>
    </row>
    <row r="83" spans="25:34" x14ac:dyDescent="0.15">
      <c r="Y83" s="273"/>
      <c r="Z83" s="273"/>
      <c r="AA83" s="273"/>
      <c r="AB83" s="273"/>
      <c r="AC83" s="273"/>
      <c r="AD83" s="273"/>
      <c r="AE83" s="273"/>
      <c r="AF83" s="273"/>
      <c r="AG83" s="273"/>
      <c r="AH83" s="273"/>
    </row>
    <row r="84" spans="25:34" x14ac:dyDescent="0.15"/>
    <row r="85" spans="25:34" x14ac:dyDescent="0.15"/>
    <row r="86" spans="25:34" x14ac:dyDescent="0.15"/>
    <row r="87" spans="25:34" x14ac:dyDescent="0.15"/>
    <row r="88" spans="25:34" x14ac:dyDescent="0.15">
      <c r="AH88" s="27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3"/>
      <c r="AG94" s="273"/>
      <c r="AH94" s="273"/>
    </row>
    <row r="95" spans="25:34" ht="13.5" customHeight="1" x14ac:dyDescent="0.15">
      <c r="AH95" s="27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3"/>
    </row>
    <row r="102" spans="33:34" ht="13.5" customHeight="1" x14ac:dyDescent="0.15"/>
    <row r="103" spans="33:34" ht="13.5" customHeight="1" x14ac:dyDescent="0.15"/>
    <row r="104" spans="33:34" ht="13.5" customHeight="1" x14ac:dyDescent="0.15">
      <c r="AG104" s="273"/>
      <c r="AH104" s="27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3"/>
    </row>
    <row r="117" spans="34:122" ht="13.5" customHeight="1" x14ac:dyDescent="0.15"/>
    <row r="118" spans="34:122" ht="13.5" customHeight="1" x14ac:dyDescent="0.15"/>
    <row r="119" spans="34:122" ht="13.5" customHeight="1" x14ac:dyDescent="0.15"/>
    <row r="120" spans="34:122" ht="13.5" customHeight="1" x14ac:dyDescent="0.15">
      <c r="AH120" s="273"/>
    </row>
    <row r="121" spans="34:122" ht="13.5" customHeight="1" x14ac:dyDescent="0.15">
      <c r="AH121" s="273"/>
    </row>
    <row r="122" spans="34:122" ht="13.5" customHeight="1" x14ac:dyDescent="0.15"/>
    <row r="123" spans="34:122" ht="13.5" customHeight="1" x14ac:dyDescent="0.15"/>
    <row r="124" spans="34:122" ht="13.5" customHeight="1" x14ac:dyDescent="0.15"/>
    <row r="125" spans="34:122" ht="13.5" customHeight="1" x14ac:dyDescent="0.15">
      <c r="DR125" s="273" t="s">
        <v>493</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pCOUilQ1VV6KQOjszAZTpG7NHVQT1ozStas0IryIc1unMw3ae4jNaXk/0sMr0vrcykFOac9Gdoy0F68s62uHug==" saltValue="y866njK0siMWuPbmASrErQ=="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74" customWidth="1"/>
    <col min="35" max="122" width="2.5" style="273" customWidth="1"/>
    <col min="123" max="16384" width="2.5" style="273" hidden="1"/>
  </cols>
  <sheetData>
    <row r="1" spans="2:34" ht="13.5" customHeight="1" x14ac:dyDescent="0.15">
      <c r="B1" s="273"/>
      <c r="C1" s="273"/>
      <c r="D1" s="273"/>
      <c r="E1" s="273"/>
      <c r="F1" s="273"/>
      <c r="G1" s="273"/>
      <c r="H1" s="273"/>
      <c r="I1" s="273"/>
      <c r="J1" s="273"/>
      <c r="K1" s="273"/>
      <c r="L1" s="273"/>
      <c r="M1" s="273"/>
      <c r="N1" s="273"/>
      <c r="O1" s="273"/>
      <c r="P1" s="273"/>
      <c r="Q1" s="273"/>
      <c r="R1" s="273"/>
      <c r="S1" s="273"/>
      <c r="T1" s="273"/>
      <c r="U1" s="273"/>
      <c r="V1" s="273"/>
      <c r="W1" s="273"/>
      <c r="X1" s="273"/>
      <c r="Y1" s="273"/>
      <c r="Z1" s="273"/>
      <c r="AA1" s="273"/>
      <c r="AB1" s="273"/>
      <c r="AC1" s="273"/>
      <c r="AD1" s="273"/>
      <c r="AE1" s="273"/>
      <c r="AF1" s="273"/>
      <c r="AG1" s="273"/>
      <c r="AH1" s="273"/>
    </row>
    <row r="2" spans="2:34" x14ac:dyDescent="0.15">
      <c r="S2" s="273"/>
      <c r="AH2" s="273"/>
    </row>
    <row r="3" spans="2:34" x14ac:dyDescent="0.15">
      <c r="C3" s="273"/>
      <c r="D3" s="273"/>
      <c r="E3" s="273"/>
      <c r="F3" s="273"/>
      <c r="G3" s="273"/>
      <c r="H3" s="273"/>
      <c r="I3" s="273"/>
      <c r="J3" s="273"/>
      <c r="K3" s="273"/>
      <c r="L3" s="273"/>
      <c r="M3" s="273"/>
      <c r="N3" s="273"/>
      <c r="O3" s="273"/>
      <c r="P3" s="273"/>
      <c r="Q3" s="273"/>
      <c r="R3" s="273"/>
      <c r="S3" s="273"/>
      <c r="U3" s="273"/>
      <c r="V3" s="273"/>
      <c r="W3" s="273"/>
      <c r="X3" s="273"/>
      <c r="Y3" s="273"/>
      <c r="Z3" s="273"/>
      <c r="AA3" s="273"/>
      <c r="AB3" s="273"/>
      <c r="AC3" s="273"/>
      <c r="AD3" s="273"/>
      <c r="AE3" s="273"/>
      <c r="AF3" s="273"/>
      <c r="AG3" s="273"/>
      <c r="AH3" s="273"/>
    </row>
    <row r="4" spans="2:34" x14ac:dyDescent="0.15"/>
    <row r="5" spans="2:34" x14ac:dyDescent="0.15"/>
    <row r="6" spans="2:34" x14ac:dyDescent="0.15"/>
    <row r="7" spans="2:34" x14ac:dyDescent="0.15"/>
    <row r="8" spans="2:34" x14ac:dyDescent="0.15"/>
    <row r="9" spans="2:34" x14ac:dyDescent="0.15">
      <c r="AH9" s="27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3"/>
    </row>
    <row r="18" spans="12:34" x14ac:dyDescent="0.15"/>
    <row r="19" spans="12:34" x14ac:dyDescent="0.15"/>
    <row r="20" spans="12:34" x14ac:dyDescent="0.15">
      <c r="AH20" s="273"/>
    </row>
    <row r="21" spans="12:34" x14ac:dyDescent="0.15">
      <c r="AH21" s="273"/>
    </row>
    <row r="22" spans="12:34" x14ac:dyDescent="0.15"/>
    <row r="23" spans="12:34" x14ac:dyDescent="0.15"/>
    <row r="24" spans="12:34" x14ac:dyDescent="0.15">
      <c r="Q24" s="273"/>
    </row>
    <row r="25" spans="12:34" x14ac:dyDescent="0.15"/>
    <row r="26" spans="12:34" x14ac:dyDescent="0.15"/>
    <row r="27" spans="12:34" x14ac:dyDescent="0.15"/>
    <row r="28" spans="12:34" x14ac:dyDescent="0.15">
      <c r="O28" s="273"/>
      <c r="T28" s="273"/>
      <c r="AH28" s="273"/>
    </row>
    <row r="29" spans="12:34" x14ac:dyDescent="0.15"/>
    <row r="30" spans="12:34" x14ac:dyDescent="0.15"/>
    <row r="31" spans="12:34" x14ac:dyDescent="0.15">
      <c r="Q31" s="273"/>
    </row>
    <row r="32" spans="12:34" x14ac:dyDescent="0.15">
      <c r="L32" s="273"/>
    </row>
    <row r="33" spans="2:34" x14ac:dyDescent="0.15">
      <c r="C33" s="273"/>
      <c r="E33" s="273"/>
      <c r="G33" s="273"/>
      <c r="I33" s="273"/>
      <c r="X33" s="273"/>
    </row>
    <row r="34" spans="2:34" x14ac:dyDescent="0.15">
      <c r="B34" s="273"/>
      <c r="P34" s="273"/>
      <c r="R34" s="273"/>
      <c r="T34" s="273"/>
    </row>
    <row r="35" spans="2:34" x14ac:dyDescent="0.15">
      <c r="D35" s="273"/>
      <c r="W35" s="273"/>
      <c r="AC35" s="273"/>
      <c r="AD35" s="273"/>
      <c r="AE35" s="273"/>
      <c r="AF35" s="273"/>
      <c r="AG35" s="273"/>
      <c r="AH35" s="273"/>
    </row>
    <row r="36" spans="2:34" x14ac:dyDescent="0.15">
      <c r="H36" s="273"/>
      <c r="J36" s="273"/>
      <c r="K36" s="273"/>
      <c r="M36" s="273"/>
      <c r="Y36" s="273"/>
      <c r="Z36" s="273"/>
      <c r="AA36" s="273"/>
      <c r="AB36" s="273"/>
      <c r="AC36" s="273"/>
      <c r="AD36" s="273"/>
      <c r="AE36" s="273"/>
      <c r="AF36" s="273"/>
      <c r="AG36" s="273"/>
      <c r="AH36" s="273"/>
    </row>
    <row r="37" spans="2:34" x14ac:dyDescent="0.15">
      <c r="AH37" s="273"/>
    </row>
    <row r="38" spans="2:34" x14ac:dyDescent="0.15">
      <c r="AG38" s="273"/>
      <c r="AH38" s="273"/>
    </row>
    <row r="39" spans="2:34" x14ac:dyDescent="0.15"/>
    <row r="40" spans="2:34" x14ac:dyDescent="0.15">
      <c r="X40" s="273"/>
    </row>
    <row r="41" spans="2:34" x14ac:dyDescent="0.15">
      <c r="R41" s="273"/>
    </row>
    <row r="42" spans="2:34" x14ac:dyDescent="0.15">
      <c r="W42" s="273"/>
    </row>
    <row r="43" spans="2:34" x14ac:dyDescent="0.15">
      <c r="Y43" s="273"/>
      <c r="Z43" s="273"/>
      <c r="AA43" s="273"/>
      <c r="AB43" s="273"/>
      <c r="AC43" s="273"/>
      <c r="AD43" s="273"/>
      <c r="AE43" s="273"/>
      <c r="AF43" s="273"/>
      <c r="AG43" s="273"/>
      <c r="AH43" s="273"/>
    </row>
    <row r="44" spans="2:34" x14ac:dyDescent="0.15">
      <c r="AH44" s="273"/>
    </row>
    <row r="45" spans="2:34" x14ac:dyDescent="0.15">
      <c r="X45" s="273"/>
    </row>
    <row r="46" spans="2:34" x14ac:dyDescent="0.15"/>
    <row r="47" spans="2:34" x14ac:dyDescent="0.15"/>
    <row r="48" spans="2:34" x14ac:dyDescent="0.15">
      <c r="W48" s="273"/>
      <c r="Y48" s="273"/>
      <c r="Z48" s="273"/>
      <c r="AA48" s="273"/>
      <c r="AB48" s="273"/>
      <c r="AC48" s="273"/>
      <c r="AD48" s="273"/>
      <c r="AE48" s="273"/>
      <c r="AF48" s="273"/>
      <c r="AG48" s="273"/>
      <c r="AH48" s="273"/>
    </row>
    <row r="49" spans="28:34" x14ac:dyDescent="0.15"/>
    <row r="50" spans="28:34" x14ac:dyDescent="0.15">
      <c r="AE50" s="273"/>
      <c r="AF50" s="273"/>
      <c r="AG50" s="273"/>
      <c r="AH50" s="273"/>
    </row>
    <row r="51" spans="28:34" x14ac:dyDescent="0.15">
      <c r="AC51" s="273"/>
      <c r="AD51" s="273"/>
      <c r="AE51" s="273"/>
      <c r="AF51" s="273"/>
      <c r="AG51" s="273"/>
      <c r="AH51" s="273"/>
    </row>
    <row r="52" spans="28:34" x14ac:dyDescent="0.15"/>
    <row r="53" spans="28:34" x14ac:dyDescent="0.15">
      <c r="AF53" s="273"/>
      <c r="AG53" s="273"/>
      <c r="AH53" s="273"/>
    </row>
    <row r="54" spans="28:34" x14ac:dyDescent="0.15">
      <c r="AH54" s="273"/>
    </row>
    <row r="55" spans="28:34" x14ac:dyDescent="0.15"/>
    <row r="56" spans="28:34" x14ac:dyDescent="0.15">
      <c r="AB56" s="273"/>
      <c r="AC56" s="273"/>
      <c r="AD56" s="273"/>
      <c r="AE56" s="273"/>
      <c r="AF56" s="273"/>
      <c r="AG56" s="273"/>
      <c r="AH56" s="273"/>
    </row>
    <row r="57" spans="28:34" x14ac:dyDescent="0.15">
      <c r="AH57" s="273"/>
    </row>
    <row r="58" spans="28:34" x14ac:dyDescent="0.15">
      <c r="AH58" s="273"/>
    </row>
    <row r="59" spans="28:34" x14ac:dyDescent="0.15">
      <c r="AG59" s="273"/>
      <c r="AH59" s="273"/>
    </row>
    <row r="60" spans="28:34" x14ac:dyDescent="0.15"/>
    <row r="61" spans="28:34" x14ac:dyDescent="0.15"/>
    <row r="62" spans="28:34" x14ac:dyDescent="0.15"/>
    <row r="63" spans="28:34" x14ac:dyDescent="0.15">
      <c r="AH63" s="273"/>
    </row>
    <row r="64" spans="28:34" x14ac:dyDescent="0.15">
      <c r="AG64" s="273"/>
      <c r="AH64" s="273"/>
    </row>
    <row r="65" spans="28:34" x14ac:dyDescent="0.15"/>
    <row r="66" spans="28:34" x14ac:dyDescent="0.15"/>
    <row r="67" spans="28:34" x14ac:dyDescent="0.15"/>
    <row r="68" spans="28:34" x14ac:dyDescent="0.15">
      <c r="AB68" s="273"/>
      <c r="AC68" s="273"/>
      <c r="AD68" s="273"/>
      <c r="AE68" s="273"/>
      <c r="AF68" s="273"/>
      <c r="AG68" s="273"/>
      <c r="AH68" s="273"/>
    </row>
    <row r="69" spans="28:34" x14ac:dyDescent="0.15">
      <c r="AF69" s="273"/>
      <c r="AG69" s="273"/>
      <c r="AH69" s="273"/>
    </row>
    <row r="70" spans="28:34" x14ac:dyDescent="0.15"/>
    <row r="71" spans="28:34" x14ac:dyDescent="0.15"/>
    <row r="72" spans="28:34" x14ac:dyDescent="0.15"/>
    <row r="73" spans="28:34" x14ac:dyDescent="0.15"/>
    <row r="74" spans="28:34" x14ac:dyDescent="0.15"/>
    <row r="75" spans="28:34" x14ac:dyDescent="0.15">
      <c r="AH75" s="273"/>
    </row>
    <row r="76" spans="28:34" x14ac:dyDescent="0.15">
      <c r="AF76" s="273"/>
      <c r="AG76" s="273"/>
      <c r="AH76" s="273"/>
    </row>
    <row r="77" spans="28:34" x14ac:dyDescent="0.15">
      <c r="AG77" s="273"/>
      <c r="AH77" s="273"/>
    </row>
    <row r="78" spans="28:34" x14ac:dyDescent="0.15"/>
    <row r="79" spans="28:34" x14ac:dyDescent="0.15"/>
    <row r="80" spans="28:34" x14ac:dyDescent="0.15"/>
    <row r="81" spans="25:34" x14ac:dyDescent="0.15"/>
    <row r="82" spans="25:34" x14ac:dyDescent="0.15">
      <c r="Y82" s="273"/>
    </row>
    <row r="83" spans="25:34" x14ac:dyDescent="0.15">
      <c r="Y83" s="273"/>
      <c r="Z83" s="273"/>
      <c r="AA83" s="273"/>
      <c r="AB83" s="273"/>
      <c r="AC83" s="273"/>
      <c r="AD83" s="273"/>
      <c r="AE83" s="273"/>
      <c r="AF83" s="273"/>
      <c r="AG83" s="273"/>
      <c r="AH83" s="273"/>
    </row>
    <row r="84" spans="25:34" x14ac:dyDescent="0.15"/>
    <row r="85" spans="25:34" x14ac:dyDescent="0.15"/>
    <row r="86" spans="25:34" x14ac:dyDescent="0.15"/>
    <row r="87" spans="25:34" x14ac:dyDescent="0.15"/>
    <row r="88" spans="25:34" x14ac:dyDescent="0.15">
      <c r="AH88" s="27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3"/>
      <c r="AG94" s="273"/>
      <c r="AH94" s="273"/>
    </row>
    <row r="95" spans="25:34" ht="13.5" customHeight="1" x14ac:dyDescent="0.15">
      <c r="AH95" s="27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3"/>
    </row>
    <row r="102" spans="33:34" ht="13.5" customHeight="1" x14ac:dyDescent="0.15"/>
    <row r="103" spans="33:34" ht="13.5" customHeight="1" x14ac:dyDescent="0.15"/>
    <row r="104" spans="33:34" ht="13.5" customHeight="1" x14ac:dyDescent="0.15">
      <c r="AG104" s="273"/>
      <c r="AH104" s="27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3"/>
    </row>
    <row r="117" spans="34:122" ht="13.5" customHeight="1" x14ac:dyDescent="0.15"/>
    <row r="118" spans="34:122" ht="13.5" customHeight="1" x14ac:dyDescent="0.15"/>
    <row r="119" spans="34:122" ht="13.5" customHeight="1" x14ac:dyDescent="0.15"/>
    <row r="120" spans="34:122" ht="13.5" customHeight="1" x14ac:dyDescent="0.15">
      <c r="AH120" s="273"/>
    </row>
    <row r="121" spans="34:122" ht="13.5" customHeight="1" x14ac:dyDescent="0.15">
      <c r="AH121" s="273"/>
    </row>
    <row r="122" spans="34:122" ht="13.5" customHeight="1" x14ac:dyDescent="0.15"/>
    <row r="123" spans="34:122" ht="13.5" customHeight="1" x14ac:dyDescent="0.15"/>
    <row r="124" spans="34:122" ht="13.5" customHeight="1" x14ac:dyDescent="0.15"/>
    <row r="125" spans="34:122" ht="13.5" customHeight="1" x14ac:dyDescent="0.15">
      <c r="DR125" s="273" t="s">
        <v>603</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H76FgnpiWXS7APfXgOTisxsWTX9tfZdWdD9NEDcVx2JM73DL1RrWv2IBOYCcUksaWCdboIMXH5xYUvy8FB3IVw==" saltValue="recU2z9lZP5NTHbD76ArlQ=="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32" customWidth="1"/>
    <col min="2" max="8" width="13.375" style="132" customWidth="1"/>
    <col min="9" max="16384" width="11.125" style="132"/>
  </cols>
  <sheetData>
    <row r="1" spans="1:8" x14ac:dyDescent="0.15">
      <c r="A1" s="126"/>
      <c r="B1" s="127"/>
      <c r="C1" s="128"/>
      <c r="D1" s="129"/>
      <c r="E1" s="130"/>
      <c r="F1" s="130"/>
      <c r="G1" s="130"/>
      <c r="H1" s="131"/>
    </row>
    <row r="2" spans="1:8" x14ac:dyDescent="0.15">
      <c r="A2" s="133"/>
      <c r="B2" s="134"/>
      <c r="C2" s="135"/>
      <c r="D2" s="136" t="s">
        <v>45</v>
      </c>
      <c r="E2" s="137"/>
      <c r="F2" s="138" t="s">
        <v>545</v>
      </c>
      <c r="G2" s="139"/>
      <c r="H2" s="140"/>
    </row>
    <row r="3" spans="1:8" x14ac:dyDescent="0.15">
      <c r="A3" s="136" t="s">
        <v>538</v>
      </c>
      <c r="B3" s="141"/>
      <c r="C3" s="142"/>
      <c r="D3" s="143">
        <v>134741</v>
      </c>
      <c r="E3" s="144"/>
      <c r="F3" s="145">
        <v>90961</v>
      </c>
      <c r="G3" s="146"/>
      <c r="H3" s="147"/>
    </row>
    <row r="4" spans="1:8" x14ac:dyDescent="0.15">
      <c r="A4" s="148"/>
      <c r="B4" s="149"/>
      <c r="C4" s="150"/>
      <c r="D4" s="151">
        <v>73603</v>
      </c>
      <c r="E4" s="152"/>
      <c r="F4" s="153">
        <v>37720</v>
      </c>
      <c r="G4" s="154"/>
      <c r="H4" s="155"/>
    </row>
    <row r="5" spans="1:8" x14ac:dyDescent="0.15">
      <c r="A5" s="136" t="s">
        <v>540</v>
      </c>
      <c r="B5" s="141"/>
      <c r="C5" s="142"/>
      <c r="D5" s="143">
        <v>114939</v>
      </c>
      <c r="E5" s="144"/>
      <c r="F5" s="145">
        <v>106614</v>
      </c>
      <c r="G5" s="146"/>
      <c r="H5" s="147"/>
    </row>
    <row r="6" spans="1:8" x14ac:dyDescent="0.15">
      <c r="A6" s="148"/>
      <c r="B6" s="149"/>
      <c r="C6" s="150"/>
      <c r="D6" s="151">
        <v>69395</v>
      </c>
      <c r="E6" s="152"/>
      <c r="F6" s="153">
        <v>45545</v>
      </c>
      <c r="G6" s="154"/>
      <c r="H6" s="155"/>
    </row>
    <row r="7" spans="1:8" x14ac:dyDescent="0.15">
      <c r="A7" s="136" t="s">
        <v>541</v>
      </c>
      <c r="B7" s="141"/>
      <c r="C7" s="142"/>
      <c r="D7" s="143">
        <v>85927</v>
      </c>
      <c r="E7" s="144"/>
      <c r="F7" s="145">
        <v>85459</v>
      </c>
      <c r="G7" s="146"/>
      <c r="H7" s="147"/>
    </row>
    <row r="8" spans="1:8" x14ac:dyDescent="0.15">
      <c r="A8" s="148"/>
      <c r="B8" s="149"/>
      <c r="C8" s="150"/>
      <c r="D8" s="151">
        <v>58002</v>
      </c>
      <c r="E8" s="152"/>
      <c r="F8" s="153">
        <v>44378</v>
      </c>
      <c r="G8" s="154"/>
      <c r="H8" s="155"/>
    </row>
    <row r="9" spans="1:8" x14ac:dyDescent="0.15">
      <c r="A9" s="136" t="s">
        <v>542</v>
      </c>
      <c r="B9" s="141"/>
      <c r="C9" s="142"/>
      <c r="D9" s="143">
        <v>47089</v>
      </c>
      <c r="E9" s="144"/>
      <c r="F9" s="145">
        <v>83280</v>
      </c>
      <c r="G9" s="146"/>
      <c r="H9" s="147"/>
    </row>
    <row r="10" spans="1:8" x14ac:dyDescent="0.15">
      <c r="A10" s="148"/>
      <c r="B10" s="149"/>
      <c r="C10" s="150"/>
      <c r="D10" s="151">
        <v>26528</v>
      </c>
      <c r="E10" s="152"/>
      <c r="F10" s="153">
        <v>43123</v>
      </c>
      <c r="G10" s="154"/>
      <c r="H10" s="155"/>
    </row>
    <row r="11" spans="1:8" x14ac:dyDescent="0.15">
      <c r="A11" s="136" t="s">
        <v>543</v>
      </c>
      <c r="B11" s="141"/>
      <c r="C11" s="142"/>
      <c r="D11" s="143">
        <v>66222</v>
      </c>
      <c r="E11" s="144"/>
      <c r="F11" s="145">
        <v>88968</v>
      </c>
      <c r="G11" s="146"/>
      <c r="H11" s="147"/>
    </row>
    <row r="12" spans="1:8" x14ac:dyDescent="0.15">
      <c r="A12" s="148"/>
      <c r="B12" s="149"/>
      <c r="C12" s="156"/>
      <c r="D12" s="151">
        <v>33865</v>
      </c>
      <c r="E12" s="152"/>
      <c r="F12" s="153">
        <v>45482</v>
      </c>
      <c r="G12" s="154"/>
      <c r="H12" s="155"/>
    </row>
    <row r="13" spans="1:8" x14ac:dyDescent="0.15">
      <c r="A13" s="136"/>
      <c r="B13" s="141"/>
      <c r="C13" s="157"/>
      <c r="D13" s="158">
        <v>89784</v>
      </c>
      <c r="E13" s="159"/>
      <c r="F13" s="160">
        <v>91056</v>
      </c>
      <c r="G13" s="161"/>
      <c r="H13" s="147"/>
    </row>
    <row r="14" spans="1:8" x14ac:dyDescent="0.15">
      <c r="A14" s="148"/>
      <c r="B14" s="149"/>
      <c r="C14" s="150"/>
      <c r="D14" s="151">
        <v>52279</v>
      </c>
      <c r="E14" s="152"/>
      <c r="F14" s="153">
        <v>43250</v>
      </c>
      <c r="G14" s="154"/>
      <c r="H14" s="155"/>
    </row>
    <row r="17" spans="1:11" x14ac:dyDescent="0.15">
      <c r="A17" s="132" t="s">
        <v>46</v>
      </c>
    </row>
    <row r="18" spans="1:11" x14ac:dyDescent="0.15">
      <c r="A18" s="162"/>
      <c r="B18" s="162" t="str">
        <f>実質収支比率等に係る経年分析!F$46</f>
        <v>H25</v>
      </c>
      <c r="C18" s="162" t="str">
        <f>実質収支比率等に係る経年分析!G$46</f>
        <v>H26</v>
      </c>
      <c r="D18" s="162" t="str">
        <f>実質収支比率等に係る経年分析!H$46</f>
        <v>H27</v>
      </c>
      <c r="E18" s="162" t="str">
        <f>実質収支比率等に係る経年分析!I$46</f>
        <v>H28</v>
      </c>
      <c r="F18" s="162" t="str">
        <f>実質収支比率等に係る経年分析!J$46</f>
        <v>H29</v>
      </c>
    </row>
    <row r="19" spans="1:11" x14ac:dyDescent="0.15">
      <c r="A19" s="162" t="s">
        <v>47</v>
      </c>
      <c r="B19" s="162">
        <f>ROUND(VALUE(SUBSTITUTE(実質収支比率等に係る経年分析!F$48,"▲","-")),2)</f>
        <v>2.52</v>
      </c>
      <c r="C19" s="162">
        <f>ROUND(VALUE(SUBSTITUTE(実質収支比率等に係る経年分析!G$48,"▲","-")),2)</f>
        <v>1.8</v>
      </c>
      <c r="D19" s="162">
        <f>ROUND(VALUE(SUBSTITUTE(実質収支比率等に係る経年分析!H$48,"▲","-")),2)</f>
        <v>1.94</v>
      </c>
      <c r="E19" s="162">
        <f>ROUND(VALUE(SUBSTITUTE(実質収支比率等に係る経年分析!I$48,"▲","-")),2)</f>
        <v>2.4500000000000002</v>
      </c>
      <c r="F19" s="162">
        <f>ROUND(VALUE(SUBSTITUTE(実質収支比率等に係る経年分析!J$48,"▲","-")),2)</f>
        <v>2.1</v>
      </c>
    </row>
    <row r="20" spans="1:11" x14ac:dyDescent="0.15">
      <c r="A20" s="162" t="s">
        <v>48</v>
      </c>
      <c r="B20" s="162">
        <f>ROUND(VALUE(SUBSTITUTE(実質収支比率等に係る経年分析!F$47,"▲","-")),2)</f>
        <v>16.95</v>
      </c>
      <c r="C20" s="162">
        <f>ROUND(VALUE(SUBSTITUTE(実質収支比率等に係る経年分析!G$47,"▲","-")),2)</f>
        <v>14.89</v>
      </c>
      <c r="D20" s="162">
        <f>ROUND(VALUE(SUBSTITUTE(実質収支比率等に係る経年分析!H$47,"▲","-")),2)</f>
        <v>13</v>
      </c>
      <c r="E20" s="162">
        <f>ROUND(VALUE(SUBSTITUTE(実質収支比率等に係る経年分析!I$47,"▲","-")),2)</f>
        <v>12.48</v>
      </c>
      <c r="F20" s="162">
        <f>ROUND(VALUE(SUBSTITUTE(実質収支比率等に係る経年分析!J$47,"▲","-")),2)</f>
        <v>13.26</v>
      </c>
    </row>
    <row r="21" spans="1:11" x14ac:dyDescent="0.15">
      <c r="A21" s="162" t="s">
        <v>49</v>
      </c>
      <c r="B21" s="162">
        <f>IF(ISNUMBER(VALUE(SUBSTITUTE(実質収支比率等に係る経年分析!F$49,"▲","-"))),ROUND(VALUE(SUBSTITUTE(実質収支比率等に係る経年分析!F$49,"▲","-")),2),NA())</f>
        <v>-2.67</v>
      </c>
      <c r="C21" s="162">
        <f>IF(ISNUMBER(VALUE(SUBSTITUTE(実質収支比率等に係る経年分析!G$49,"▲","-"))),ROUND(VALUE(SUBSTITUTE(実質収支比率等に係る経年分析!G$49,"▲","-")),2),NA())</f>
        <v>-2.67</v>
      </c>
      <c r="D21" s="162">
        <f>IF(ISNUMBER(VALUE(SUBSTITUTE(実質収支比率等に係る経年分析!H$49,"▲","-"))),ROUND(VALUE(SUBSTITUTE(実質収支比率等に係る経年分析!H$49,"▲","-")),2),NA())</f>
        <v>-1.56</v>
      </c>
      <c r="E21" s="162">
        <f>IF(ISNUMBER(VALUE(SUBSTITUTE(実質収支比率等に係る経年分析!I$49,"▲","-"))),ROUND(VALUE(SUBSTITUTE(実質収支比率等に係る経年分析!I$49,"▲","-")),2),NA())</f>
        <v>-0.39</v>
      </c>
      <c r="F21" s="162">
        <f>IF(ISNUMBER(VALUE(SUBSTITUTE(実質収支比率等に係る経年分析!J$49,"▲","-"))),ROUND(VALUE(SUBSTITUTE(実質収支比率等に係る経年分析!J$49,"▲","-")),2),NA())</f>
        <v>-0.12</v>
      </c>
    </row>
    <row r="24" spans="1:11" x14ac:dyDescent="0.15">
      <c r="A24" s="132" t="s">
        <v>50</v>
      </c>
    </row>
    <row r="25" spans="1:11" x14ac:dyDescent="0.15">
      <c r="A25" s="163"/>
      <c r="B25" s="163" t="str">
        <f>連結実質赤字比率に係る赤字・黒字の構成分析!F$33</f>
        <v>H25</v>
      </c>
      <c r="C25" s="163"/>
      <c r="D25" s="163" t="str">
        <f>連結実質赤字比率に係る赤字・黒字の構成分析!G$33</f>
        <v>H26</v>
      </c>
      <c r="E25" s="163"/>
      <c r="F25" s="163" t="str">
        <f>連結実質赤字比率に係る赤字・黒字の構成分析!H$33</f>
        <v>H27</v>
      </c>
      <c r="G25" s="163"/>
      <c r="H25" s="163" t="str">
        <f>連結実質赤字比率に係る赤字・黒字の構成分析!I$33</f>
        <v>H28</v>
      </c>
      <c r="I25" s="163"/>
      <c r="J25" s="163" t="str">
        <f>連結実質赤字比率に係る赤字・黒字の構成分析!J$33</f>
        <v>H29</v>
      </c>
      <c r="K25" s="163"/>
    </row>
    <row r="26" spans="1:11" x14ac:dyDescent="0.15">
      <c r="A26" s="163"/>
      <c r="B26" s="163" t="s">
        <v>51</v>
      </c>
      <c r="C26" s="163" t="s">
        <v>52</v>
      </c>
      <c r="D26" s="163" t="s">
        <v>51</v>
      </c>
      <c r="E26" s="163" t="s">
        <v>52</v>
      </c>
      <c r="F26" s="163" t="s">
        <v>51</v>
      </c>
      <c r="G26" s="163" t="s">
        <v>52</v>
      </c>
      <c r="H26" s="163" t="s">
        <v>51</v>
      </c>
      <c r="I26" s="163" t="s">
        <v>52</v>
      </c>
      <c r="J26" s="163" t="s">
        <v>51</v>
      </c>
      <c r="K26" s="163" t="s">
        <v>52</v>
      </c>
    </row>
    <row r="27" spans="1:11" x14ac:dyDescent="0.15">
      <c r="A27" s="163" t="str">
        <f>IF(連結実質赤字比率に係る赤字・黒字の構成分析!C$43="",NA(),連結実質赤字比率に係る赤字・黒字の構成分析!C$43)</f>
        <v>その他会計（黒字）</v>
      </c>
      <c r="B27" s="163" t="e">
        <f>IF(ROUND(VALUE(SUBSTITUTE(連結実質赤字比率に係る赤字・黒字の構成分析!F$43,"▲", "-")), 2) &lt; 0, ABS(ROUND(VALUE(SUBSTITUTE(連結実質赤字比率に係る赤字・黒字の構成分析!F$43,"▲", "-")), 2)), NA())</f>
        <v>#N/A</v>
      </c>
      <c r="C27" s="163">
        <f>IF(ROUND(VALUE(SUBSTITUTE(連結実質赤字比率に係る赤字・黒字の構成分析!F$43,"▲", "-")), 2) &gt;= 0, ABS(ROUND(VALUE(SUBSTITUTE(連結実質赤字比率に係る赤字・黒字の構成分析!F$43,"▲", "-")), 2)), NA())</f>
        <v>0</v>
      </c>
      <c r="D27" s="163" t="e">
        <f>IF(ROUND(VALUE(SUBSTITUTE(連結実質赤字比率に係る赤字・黒字の構成分析!G$43,"▲", "-")), 2) &lt; 0, ABS(ROUND(VALUE(SUBSTITUTE(連結実質赤字比率に係る赤字・黒字の構成分析!G$43,"▲", "-")), 2)), NA())</f>
        <v>#N/A</v>
      </c>
      <c r="E27" s="163">
        <f>IF(ROUND(VALUE(SUBSTITUTE(連結実質赤字比率に係る赤字・黒字の構成分析!G$43,"▲", "-")), 2) &gt;= 0, ABS(ROUND(VALUE(SUBSTITUTE(連結実質赤字比率に係る赤字・黒字の構成分析!G$43,"▲", "-")), 2)), NA())</f>
        <v>0</v>
      </c>
      <c r="F27" s="163" t="e">
        <f>IF(ROUND(VALUE(SUBSTITUTE(連結実質赤字比率に係る赤字・黒字の構成分析!H$43,"▲", "-")), 2) &lt; 0, ABS(ROUND(VALUE(SUBSTITUTE(連結実質赤字比率に係る赤字・黒字の構成分析!H$43,"▲", "-")), 2)), NA())</f>
        <v>#N/A</v>
      </c>
      <c r="G27" s="163">
        <f>IF(ROUND(VALUE(SUBSTITUTE(連結実質赤字比率に係る赤字・黒字の構成分析!H$43,"▲", "-")), 2) &gt;= 0, ABS(ROUND(VALUE(SUBSTITUTE(連結実質赤字比率に係る赤字・黒字の構成分析!H$43,"▲", "-")), 2)), NA())</f>
        <v>0</v>
      </c>
      <c r="H27" s="163" t="e">
        <f>IF(ROUND(VALUE(SUBSTITUTE(連結実質赤字比率に係る赤字・黒字の構成分析!I$43,"▲", "-")), 2) &lt; 0, ABS(ROUND(VALUE(SUBSTITUTE(連結実質赤字比率に係る赤字・黒字の構成分析!I$43,"▲", "-")), 2)), NA())</f>
        <v>#N/A</v>
      </c>
      <c r="I27" s="163">
        <f>IF(ROUND(VALUE(SUBSTITUTE(連結実質赤字比率に係る赤字・黒字の構成分析!I$43,"▲", "-")), 2) &gt;= 0, ABS(ROUND(VALUE(SUBSTITUTE(連結実質赤字比率に係る赤字・黒字の構成分析!I$43,"▲", "-")), 2)), NA())</f>
        <v>0.12</v>
      </c>
      <c r="J27" s="163" t="e">
        <f>IF(ROUND(VALUE(SUBSTITUTE(連結実質赤字比率に係る赤字・黒字の構成分析!J$43,"▲", "-")), 2) &lt; 0, ABS(ROUND(VALUE(SUBSTITUTE(連結実質赤字比率に係る赤字・黒字の構成分析!J$43,"▲", "-")), 2)), NA())</f>
        <v>#N/A</v>
      </c>
      <c r="K27" s="163">
        <f>IF(ROUND(VALUE(SUBSTITUTE(連結実質赤字比率に係る赤字・黒字の構成分析!J$43,"▲", "-")), 2) &gt;= 0, ABS(ROUND(VALUE(SUBSTITUTE(連結実質赤字比率に係る赤字・黒字の構成分析!J$43,"▲", "-")), 2)), NA())</f>
        <v>0</v>
      </c>
    </row>
    <row r="28" spans="1:11" x14ac:dyDescent="0.15">
      <c r="A28" s="163" t="str">
        <f>IF(連結実質赤字比率に係る赤字・黒字の構成分析!C$42="",NA(),連結実質赤字比率に係る赤字・黒字の構成分析!C$42)</f>
        <v>その他会計（赤字）</v>
      </c>
      <c r="B28" s="163" t="e">
        <f>IF(ROUND(VALUE(SUBSTITUTE(連結実質赤字比率に係る赤字・黒字の構成分析!F$42,"▲", "-")), 2) &lt; 0, ABS(ROUND(VALUE(SUBSTITUTE(連結実質赤字比率に係る赤字・黒字の構成分析!F$42,"▲", "-")), 2)), NA())</f>
        <v>#VALUE!</v>
      </c>
      <c r="C28" s="163" t="e">
        <f>IF(ROUND(VALUE(SUBSTITUTE(連結実質赤字比率に係る赤字・黒字の構成分析!F$42,"▲", "-")), 2) &gt;= 0, ABS(ROUND(VALUE(SUBSTITUTE(連結実質赤字比率に係る赤字・黒字の構成分析!F$42,"▲", "-")), 2)), NA())</f>
        <v>#VALUE!</v>
      </c>
      <c r="D28" s="163" t="e">
        <f>IF(ROUND(VALUE(SUBSTITUTE(連結実質赤字比率に係る赤字・黒字の構成分析!G$42,"▲", "-")), 2) &lt; 0, ABS(ROUND(VALUE(SUBSTITUTE(連結実質赤字比率に係る赤字・黒字の構成分析!G$42,"▲", "-")), 2)), NA())</f>
        <v>#VALUE!</v>
      </c>
      <c r="E28" s="163" t="e">
        <f>IF(ROUND(VALUE(SUBSTITUTE(連結実質赤字比率に係る赤字・黒字の構成分析!G$42,"▲", "-")), 2) &gt;= 0, ABS(ROUND(VALUE(SUBSTITUTE(連結実質赤字比率に係る赤字・黒字の構成分析!G$42,"▲", "-")), 2)), NA())</f>
        <v>#VALUE!</v>
      </c>
      <c r="F28" s="163" t="e">
        <f>IF(ROUND(VALUE(SUBSTITUTE(連結実質赤字比率に係る赤字・黒字の構成分析!H$42,"▲", "-")), 2) &lt; 0, ABS(ROUND(VALUE(SUBSTITUTE(連結実質赤字比率に係る赤字・黒字の構成分析!H$42,"▲", "-")), 2)), NA())</f>
        <v>#VALUE!</v>
      </c>
      <c r="G28" s="163" t="e">
        <f>IF(ROUND(VALUE(SUBSTITUTE(連結実質赤字比率に係る赤字・黒字の構成分析!H$42,"▲", "-")), 2) &gt;= 0, ABS(ROUND(VALUE(SUBSTITUTE(連結実質赤字比率に係る赤字・黒字の構成分析!H$42,"▲", "-")), 2)), NA())</f>
        <v>#VALUE!</v>
      </c>
      <c r="H28" s="163" t="e">
        <f>IF(ROUND(VALUE(SUBSTITUTE(連結実質赤字比率に係る赤字・黒字の構成分析!I$42,"▲", "-")), 2) &lt; 0, ABS(ROUND(VALUE(SUBSTITUTE(連結実質赤字比率に係る赤字・黒字の構成分析!I$42,"▲", "-")), 2)), NA())</f>
        <v>#VALUE!</v>
      </c>
      <c r="I28" s="163" t="e">
        <f>IF(ROUND(VALUE(SUBSTITUTE(連結実質赤字比率に係る赤字・黒字の構成分析!I$42,"▲", "-")), 2) &gt;= 0, ABS(ROUND(VALUE(SUBSTITUTE(連結実質赤字比率に係る赤字・黒字の構成分析!I$42,"▲", "-")), 2)), NA())</f>
        <v>#VALUE!</v>
      </c>
      <c r="J28" s="163" t="e">
        <f>IF(ROUND(VALUE(SUBSTITUTE(連結実質赤字比率に係る赤字・黒字の構成分析!J$42,"▲", "-")), 2) &lt; 0, ABS(ROUND(VALUE(SUBSTITUTE(連結実質赤字比率に係る赤字・黒字の構成分析!J$42,"▲", "-")), 2)), NA())</f>
        <v>#VALUE!</v>
      </c>
      <c r="K28" s="163" t="e">
        <f>IF(ROUND(VALUE(SUBSTITUTE(連結実質赤字比率に係る赤字・黒字の構成分析!J$42,"▲", "-")), 2) &gt;= 0, ABS(ROUND(VALUE(SUBSTITUTE(連結実質赤字比率に係る赤字・黒字の構成分析!J$42,"▲", "-")), 2)), NA())</f>
        <v>#VALUE!</v>
      </c>
    </row>
    <row r="29" spans="1:11" x14ac:dyDescent="0.15">
      <c r="A29" s="163" t="str">
        <f>IF(連結実質赤字比率に係る赤字・黒字の構成分析!C$41="",NA(),連結実質赤字比率に係る赤字・黒字の構成分析!C$41)</f>
        <v>大田市駅周辺土地区画整理事業特別会計</v>
      </c>
      <c r="B29" s="163" t="e">
        <f>IF(ROUND(VALUE(SUBSTITUTE(連結実質赤字比率に係る赤字・黒字の構成分析!F$41,"▲", "-")), 2) &lt; 0, ABS(ROUND(VALUE(SUBSTITUTE(連結実質赤字比率に係る赤字・黒字の構成分析!F$41,"▲", "-")), 2)), NA())</f>
        <v>#N/A</v>
      </c>
      <c r="C29" s="163">
        <f>IF(ROUND(VALUE(SUBSTITUTE(連結実質赤字比率に係る赤字・黒字の構成分析!F$41,"▲", "-")), 2) &gt;= 0, ABS(ROUND(VALUE(SUBSTITUTE(連結実質赤字比率に係る赤字・黒字の構成分析!F$41,"▲", "-")), 2)), NA())</f>
        <v>0</v>
      </c>
      <c r="D29" s="163" t="e">
        <f>IF(ROUND(VALUE(SUBSTITUTE(連結実質赤字比率に係る赤字・黒字の構成分析!G$41,"▲", "-")), 2) &lt; 0, ABS(ROUND(VALUE(SUBSTITUTE(連結実質赤字比率に係る赤字・黒字の構成分析!G$41,"▲", "-")), 2)), NA())</f>
        <v>#N/A</v>
      </c>
      <c r="E29" s="163">
        <f>IF(ROUND(VALUE(SUBSTITUTE(連結実質赤字比率に係る赤字・黒字の構成分析!G$41,"▲", "-")), 2) &gt;= 0, ABS(ROUND(VALUE(SUBSTITUTE(連結実質赤字比率に係る赤字・黒字の構成分析!G$41,"▲", "-")), 2)), NA())</f>
        <v>0</v>
      </c>
      <c r="F29" s="163" t="e">
        <f>IF(ROUND(VALUE(SUBSTITUTE(連結実質赤字比率に係る赤字・黒字の構成分析!H$41,"▲", "-")), 2) &lt; 0, ABS(ROUND(VALUE(SUBSTITUTE(連結実質赤字比率に係る赤字・黒字の構成分析!H$41,"▲", "-")), 2)), NA())</f>
        <v>#N/A</v>
      </c>
      <c r="G29" s="163">
        <f>IF(ROUND(VALUE(SUBSTITUTE(連結実質赤字比率に係る赤字・黒字の構成分析!H$41,"▲", "-")), 2) &gt;= 0, ABS(ROUND(VALUE(SUBSTITUTE(連結実質赤字比率に係る赤字・黒字の構成分析!H$41,"▲", "-")), 2)), NA())</f>
        <v>0</v>
      </c>
      <c r="H29" s="163" t="e">
        <f>IF(ROUND(VALUE(SUBSTITUTE(連結実質赤字比率に係る赤字・黒字の構成分析!I$41,"▲", "-")), 2) &lt; 0, ABS(ROUND(VALUE(SUBSTITUTE(連結実質赤字比率に係る赤字・黒字の構成分析!I$41,"▲", "-")), 2)), NA())</f>
        <v>#N/A</v>
      </c>
      <c r="I29" s="163">
        <f>IF(ROUND(VALUE(SUBSTITUTE(連結実質赤字比率に係る赤字・黒字の構成分析!I$41,"▲", "-")), 2) &gt;= 0, ABS(ROUND(VALUE(SUBSTITUTE(連結実質赤字比率に係る赤字・黒字の構成分析!I$41,"▲", "-")), 2)), NA())</f>
        <v>0</v>
      </c>
      <c r="J29" s="163" t="e">
        <f>IF(ROUND(VALUE(SUBSTITUTE(連結実質赤字比率に係る赤字・黒字の構成分析!J$41,"▲", "-")), 2) &lt; 0, ABS(ROUND(VALUE(SUBSTITUTE(連結実質赤字比率に係る赤字・黒字の構成分析!J$41,"▲", "-")), 2)), NA())</f>
        <v>#N/A</v>
      </c>
      <c r="K29" s="163">
        <f>IF(ROUND(VALUE(SUBSTITUTE(連結実質赤字比率に係る赤字・黒字の構成分析!J$41,"▲", "-")), 2) &gt;= 0, ABS(ROUND(VALUE(SUBSTITUTE(連結実質赤字比率に係る赤字・黒字の構成分析!J$41,"▲", "-")), 2)), NA())</f>
        <v>0</v>
      </c>
    </row>
    <row r="30" spans="1:11" x14ac:dyDescent="0.15">
      <c r="A30" s="163" t="str">
        <f>IF(連結実質赤字比率に係る赤字・黒字の構成分析!C$40="",NA(),連結実質赤字比率に係る赤字・黒字の構成分析!C$40)</f>
        <v>住宅新築資金等貸付事業特別会計</v>
      </c>
      <c r="B30" s="163">
        <f>IF(ROUND(VALUE(SUBSTITUTE(連結実質赤字比率に係る赤字・黒字の構成分析!F$40,"▲", "-")), 2) &lt; 0, ABS(ROUND(VALUE(SUBSTITUTE(連結実質赤字比率に係る赤字・黒字の構成分析!F$40,"▲", "-")), 2)), NA())</f>
        <v>0.4</v>
      </c>
      <c r="C30" s="163" t="e">
        <f>IF(ROUND(VALUE(SUBSTITUTE(連結実質赤字比率に係る赤字・黒字の構成分析!F$40,"▲", "-")), 2) &gt;= 0, ABS(ROUND(VALUE(SUBSTITUTE(連結実質赤字比率に係る赤字・黒字の構成分析!F$40,"▲", "-")), 2)), NA())</f>
        <v>#N/A</v>
      </c>
      <c r="D30" s="163">
        <f>IF(ROUND(VALUE(SUBSTITUTE(連結実質赤字比率に係る赤字・黒字の構成分析!G$40,"▲", "-")), 2) &lt; 0, ABS(ROUND(VALUE(SUBSTITUTE(連結実質赤字比率に係る赤字・黒字の構成分析!G$40,"▲", "-")), 2)), NA())</f>
        <v>0.39</v>
      </c>
      <c r="E30" s="163" t="e">
        <f>IF(ROUND(VALUE(SUBSTITUTE(連結実質赤字比率に係る赤字・黒字の構成分析!G$40,"▲", "-")), 2) &gt;= 0, ABS(ROUND(VALUE(SUBSTITUTE(連結実質赤字比率に係る赤字・黒字の構成分析!G$40,"▲", "-")), 2)), NA())</f>
        <v>#N/A</v>
      </c>
      <c r="F30" s="163">
        <f>IF(ROUND(VALUE(SUBSTITUTE(連結実質赤字比率に係る赤字・黒字の構成分析!H$40,"▲", "-")), 2) &lt; 0, ABS(ROUND(VALUE(SUBSTITUTE(連結実質赤字比率に係る赤字・黒字の構成分析!H$40,"▲", "-")), 2)), NA())</f>
        <v>0.38</v>
      </c>
      <c r="G30" s="163" t="e">
        <f>IF(ROUND(VALUE(SUBSTITUTE(連結実質赤字比率に係る赤字・黒字の構成分析!H$40,"▲", "-")), 2) &gt;= 0, ABS(ROUND(VALUE(SUBSTITUTE(連結実質赤字比率に係る赤字・黒字の構成分析!H$40,"▲", "-")), 2)), NA())</f>
        <v>#N/A</v>
      </c>
      <c r="H30" s="163">
        <f>IF(ROUND(VALUE(SUBSTITUTE(連結実質赤字比率に係る赤字・黒字の構成分析!I$40,"▲", "-")), 2) &lt; 0, ABS(ROUND(VALUE(SUBSTITUTE(連結実質赤字比率に係る赤字・黒字の構成分析!I$40,"▲", "-")), 2)), NA())</f>
        <v>0.39</v>
      </c>
      <c r="I30" s="163" t="e">
        <f>IF(ROUND(VALUE(SUBSTITUTE(連結実質赤字比率に係る赤字・黒字の構成分析!I$40,"▲", "-")), 2) &gt;= 0, ABS(ROUND(VALUE(SUBSTITUTE(連結実質赤字比率に係る赤字・黒字の構成分析!I$40,"▲", "-")), 2)), NA())</f>
        <v>#N/A</v>
      </c>
      <c r="J30" s="163" t="e">
        <f>IF(ROUND(VALUE(SUBSTITUTE(連結実質赤字比率に係る赤字・黒字の構成分析!J$40,"▲", "-")), 2) &lt; 0, ABS(ROUND(VALUE(SUBSTITUTE(連結実質赤字比率に係る赤字・黒字の構成分析!J$40,"▲", "-")), 2)), NA())</f>
        <v>#N/A</v>
      </c>
      <c r="K30" s="163">
        <f>IF(ROUND(VALUE(SUBSTITUTE(連結実質赤字比率に係る赤字・黒字の構成分析!J$40,"▲", "-")), 2) &gt;= 0, ABS(ROUND(VALUE(SUBSTITUTE(連結実質赤字比率に係る赤字・黒字の構成分析!J$40,"▲", "-")), 2)), NA())</f>
        <v>0</v>
      </c>
    </row>
    <row r="31" spans="1:11" x14ac:dyDescent="0.15">
      <c r="A31" s="163" t="str">
        <f>IF(連結実質赤字比率に係る赤字・黒字の構成分析!C$39="",NA(),連結実質赤字比率に係る赤字・黒字の構成分析!C$39)</f>
        <v>後期高齢者医療事業特別会計</v>
      </c>
      <c r="B31" s="163" t="e">
        <f>IF(ROUND(VALUE(SUBSTITUTE(連結実質赤字比率に係る赤字・黒字の構成分析!F$39,"▲", "-")), 2) &lt; 0, ABS(ROUND(VALUE(SUBSTITUTE(連結実質赤字比率に係る赤字・黒字の構成分析!F$39,"▲", "-")), 2)), NA())</f>
        <v>#N/A</v>
      </c>
      <c r="C31" s="163">
        <f>IF(ROUND(VALUE(SUBSTITUTE(連結実質赤字比率に係る赤字・黒字の構成分析!F$39,"▲", "-")), 2) &gt;= 0, ABS(ROUND(VALUE(SUBSTITUTE(連結実質赤字比率に係る赤字・黒字の構成分析!F$39,"▲", "-")), 2)), NA())</f>
        <v>0.04</v>
      </c>
      <c r="D31" s="163" t="e">
        <f>IF(ROUND(VALUE(SUBSTITUTE(連結実質赤字比率に係る赤字・黒字の構成分析!G$39,"▲", "-")), 2) &lt; 0, ABS(ROUND(VALUE(SUBSTITUTE(連結実質赤字比率に係る赤字・黒字の構成分析!G$39,"▲", "-")), 2)), NA())</f>
        <v>#N/A</v>
      </c>
      <c r="E31" s="163">
        <f>IF(ROUND(VALUE(SUBSTITUTE(連結実質赤字比率に係る赤字・黒字の構成分析!G$39,"▲", "-")), 2) &gt;= 0, ABS(ROUND(VALUE(SUBSTITUTE(連結実質赤字比率に係る赤字・黒字の構成分析!G$39,"▲", "-")), 2)), NA())</f>
        <v>0.05</v>
      </c>
      <c r="F31" s="163" t="e">
        <f>IF(ROUND(VALUE(SUBSTITUTE(連結実質赤字比率に係る赤字・黒字の構成分析!H$39,"▲", "-")), 2) &lt; 0, ABS(ROUND(VALUE(SUBSTITUTE(連結実質赤字比率に係る赤字・黒字の構成分析!H$39,"▲", "-")), 2)), NA())</f>
        <v>#N/A</v>
      </c>
      <c r="G31" s="163">
        <f>IF(ROUND(VALUE(SUBSTITUTE(連結実質赤字比率に係る赤字・黒字の構成分析!H$39,"▲", "-")), 2) &gt;= 0, ABS(ROUND(VALUE(SUBSTITUTE(連結実質赤字比率に係る赤字・黒字の構成分析!H$39,"▲", "-")), 2)), NA())</f>
        <v>0.05</v>
      </c>
      <c r="H31" s="163" t="e">
        <f>IF(ROUND(VALUE(SUBSTITUTE(連結実質赤字比率に係る赤字・黒字の構成分析!I$39,"▲", "-")), 2) &lt; 0, ABS(ROUND(VALUE(SUBSTITUTE(連結実質赤字比率に係る赤字・黒字の構成分析!I$39,"▲", "-")), 2)), NA())</f>
        <v>#N/A</v>
      </c>
      <c r="I31" s="163">
        <f>IF(ROUND(VALUE(SUBSTITUTE(連結実質赤字比率に係る赤字・黒字の構成分析!I$39,"▲", "-")), 2) &gt;= 0, ABS(ROUND(VALUE(SUBSTITUTE(連結実質赤字比率に係る赤字・黒字の構成分析!I$39,"▲", "-")), 2)), NA())</f>
        <v>0.06</v>
      </c>
      <c r="J31" s="163" t="e">
        <f>IF(ROUND(VALUE(SUBSTITUTE(連結実質赤字比率に係る赤字・黒字の構成分析!J$39,"▲", "-")), 2) &lt; 0, ABS(ROUND(VALUE(SUBSTITUTE(連結実質赤字比率に係る赤字・黒字の構成分析!J$39,"▲", "-")), 2)), NA())</f>
        <v>#N/A</v>
      </c>
      <c r="K31" s="163">
        <f>IF(ROUND(VALUE(SUBSTITUTE(連結実質赤字比率に係る赤字・黒字の構成分析!J$39,"▲", "-")), 2) &gt;= 0, ABS(ROUND(VALUE(SUBSTITUTE(連結実質赤字比率に係る赤字・黒字の構成分析!J$39,"▲", "-")), 2)), NA())</f>
        <v>0.05</v>
      </c>
    </row>
    <row r="32" spans="1:11" x14ac:dyDescent="0.15">
      <c r="A32" s="163" t="str">
        <f>IF(連結実質赤字比率に係る赤字・黒字の構成分析!C$38="",NA(),連結実質赤字比率に係る赤字・黒字の構成分析!C$38)</f>
        <v>国民健康保険事業特別会計</v>
      </c>
      <c r="B32" s="163" t="e">
        <f>IF(ROUND(VALUE(SUBSTITUTE(連結実質赤字比率に係る赤字・黒字の構成分析!F$38,"▲", "-")), 2) &lt; 0, ABS(ROUND(VALUE(SUBSTITUTE(連結実質赤字比率に係る赤字・黒字の構成分析!F$38,"▲", "-")), 2)), NA())</f>
        <v>#N/A</v>
      </c>
      <c r="C32" s="163">
        <f>IF(ROUND(VALUE(SUBSTITUTE(連結実質赤字比率に係る赤字・黒字の構成分析!F$38,"▲", "-")), 2) &gt;= 0, ABS(ROUND(VALUE(SUBSTITUTE(連結実質赤字比率に係る赤字・黒字の構成分析!F$38,"▲", "-")), 2)), NA())</f>
        <v>0.45</v>
      </c>
      <c r="D32" s="163" t="e">
        <f>IF(ROUND(VALUE(SUBSTITUTE(連結実質赤字比率に係る赤字・黒字の構成分析!G$38,"▲", "-")), 2) &lt; 0, ABS(ROUND(VALUE(SUBSTITUTE(連結実質赤字比率に係る赤字・黒字の構成分析!G$38,"▲", "-")), 2)), NA())</f>
        <v>#N/A</v>
      </c>
      <c r="E32" s="163">
        <f>IF(ROUND(VALUE(SUBSTITUTE(連結実質赤字比率に係る赤字・黒字の構成分析!G$38,"▲", "-")), 2) &gt;= 0, ABS(ROUND(VALUE(SUBSTITUTE(連結実質赤字比率に係る赤字・黒字の構成分析!G$38,"▲", "-")), 2)), NA())</f>
        <v>0.55000000000000004</v>
      </c>
      <c r="F32" s="163" t="e">
        <f>IF(ROUND(VALUE(SUBSTITUTE(連結実質赤字比率に係る赤字・黒字の構成分析!H$38,"▲", "-")), 2) &lt; 0, ABS(ROUND(VALUE(SUBSTITUTE(連結実質赤字比率に係る赤字・黒字の構成分析!H$38,"▲", "-")), 2)), NA())</f>
        <v>#N/A</v>
      </c>
      <c r="G32" s="163">
        <f>IF(ROUND(VALUE(SUBSTITUTE(連結実質赤字比率に係る赤字・黒字の構成分析!H$38,"▲", "-")), 2) &gt;= 0, ABS(ROUND(VALUE(SUBSTITUTE(連結実質赤字比率に係る赤字・黒字の構成分析!H$38,"▲", "-")), 2)), NA())</f>
        <v>0.27</v>
      </c>
      <c r="H32" s="163" t="e">
        <f>IF(ROUND(VALUE(SUBSTITUTE(連結実質赤字比率に係る赤字・黒字の構成分析!I$38,"▲", "-")), 2) &lt; 0, ABS(ROUND(VALUE(SUBSTITUTE(連結実質赤字比率に係る赤字・黒字の構成分析!I$38,"▲", "-")), 2)), NA())</f>
        <v>#N/A</v>
      </c>
      <c r="I32" s="163">
        <f>IF(ROUND(VALUE(SUBSTITUTE(連結実質赤字比率に係る赤字・黒字の構成分析!I$38,"▲", "-")), 2) &gt;= 0, ABS(ROUND(VALUE(SUBSTITUTE(連結実質赤字比率に係る赤字・黒字の構成分析!I$38,"▲", "-")), 2)), NA())</f>
        <v>0.56000000000000005</v>
      </c>
      <c r="J32" s="163" t="e">
        <f>IF(ROUND(VALUE(SUBSTITUTE(連結実質赤字比率に係る赤字・黒字の構成分析!J$38,"▲", "-")), 2) &lt; 0, ABS(ROUND(VALUE(SUBSTITUTE(連結実質赤字比率に係る赤字・黒字の構成分析!J$38,"▲", "-")), 2)), NA())</f>
        <v>#N/A</v>
      </c>
      <c r="K32" s="163">
        <f>IF(ROUND(VALUE(SUBSTITUTE(連結実質赤字比率に係る赤字・黒字の構成分析!J$38,"▲", "-")), 2) &gt;= 0, ABS(ROUND(VALUE(SUBSTITUTE(連結実質赤字比率に係る赤字・黒字の構成分析!J$38,"▲", "-")), 2)), NA())</f>
        <v>0.63</v>
      </c>
    </row>
    <row r="33" spans="1:16" x14ac:dyDescent="0.15">
      <c r="A33" s="163" t="str">
        <f>IF(連結実質赤字比率に係る赤字・黒字の構成分析!C$37="",NA(),連結実質赤字比率に係る赤字・黒字の構成分析!C$37)</f>
        <v>介護保険事業特別会計</v>
      </c>
      <c r="B33" s="163" t="e">
        <f>IF(ROUND(VALUE(SUBSTITUTE(連結実質赤字比率に係る赤字・黒字の構成分析!F$37,"▲", "-")), 2) &lt; 0, ABS(ROUND(VALUE(SUBSTITUTE(連結実質赤字比率に係る赤字・黒字の構成分析!F$37,"▲", "-")), 2)), NA())</f>
        <v>#N/A</v>
      </c>
      <c r="C33" s="163">
        <f>IF(ROUND(VALUE(SUBSTITUTE(連結実質赤字比率に係る赤字・黒字の構成分析!F$37,"▲", "-")), 2) &gt;= 0, ABS(ROUND(VALUE(SUBSTITUTE(連結実質赤字比率に係る赤字・黒字の構成分析!F$37,"▲", "-")), 2)), NA())</f>
        <v>0.05</v>
      </c>
      <c r="D33" s="163" t="e">
        <f>IF(ROUND(VALUE(SUBSTITUTE(連結実質赤字比率に係る赤字・黒字の構成分析!G$37,"▲", "-")), 2) &lt; 0, ABS(ROUND(VALUE(SUBSTITUTE(連結実質赤字比率に係る赤字・黒字の構成分析!G$37,"▲", "-")), 2)), NA())</f>
        <v>#N/A</v>
      </c>
      <c r="E33" s="163">
        <f>IF(ROUND(VALUE(SUBSTITUTE(連結実質赤字比率に係る赤字・黒字の構成分析!G$37,"▲", "-")), 2) &gt;= 0, ABS(ROUND(VALUE(SUBSTITUTE(連結実質赤字比率に係る赤字・黒字の構成分析!G$37,"▲", "-")), 2)), NA())</f>
        <v>0.28999999999999998</v>
      </c>
      <c r="F33" s="163" t="e">
        <f>IF(ROUND(VALUE(SUBSTITUTE(連結実質赤字比率に係る赤字・黒字の構成分析!H$37,"▲", "-")), 2) &lt; 0, ABS(ROUND(VALUE(SUBSTITUTE(連結実質赤字比率に係る赤字・黒字の構成分析!H$37,"▲", "-")), 2)), NA())</f>
        <v>#N/A</v>
      </c>
      <c r="G33" s="163">
        <f>IF(ROUND(VALUE(SUBSTITUTE(連結実質赤字比率に係る赤字・黒字の構成分析!H$37,"▲", "-")), 2) &gt;= 0, ABS(ROUND(VALUE(SUBSTITUTE(連結実質赤字比率に係る赤字・黒字の構成分析!H$37,"▲", "-")), 2)), NA())</f>
        <v>0.34</v>
      </c>
      <c r="H33" s="163" t="e">
        <f>IF(ROUND(VALUE(SUBSTITUTE(連結実質赤字比率に係る赤字・黒字の構成分析!I$37,"▲", "-")), 2) &lt; 0, ABS(ROUND(VALUE(SUBSTITUTE(連結実質赤字比率に係る赤字・黒字の構成分析!I$37,"▲", "-")), 2)), NA())</f>
        <v>#N/A</v>
      </c>
      <c r="I33" s="163">
        <f>IF(ROUND(VALUE(SUBSTITUTE(連結実質赤字比率に係る赤字・黒字の構成分析!I$37,"▲", "-")), 2) &gt;= 0, ABS(ROUND(VALUE(SUBSTITUTE(連結実質赤字比率に係る赤字・黒字の構成分析!I$37,"▲", "-")), 2)), NA())</f>
        <v>0.81</v>
      </c>
      <c r="J33" s="163" t="e">
        <f>IF(ROUND(VALUE(SUBSTITUTE(連結実質赤字比率に係る赤字・黒字の構成分析!J$37,"▲", "-")), 2) &lt; 0, ABS(ROUND(VALUE(SUBSTITUTE(連結実質赤字比率に係る赤字・黒字の構成分析!J$37,"▲", "-")), 2)), NA())</f>
        <v>#N/A</v>
      </c>
      <c r="K33" s="163">
        <f>IF(ROUND(VALUE(SUBSTITUTE(連結実質赤字比率に係る赤字・黒字の構成分析!J$37,"▲", "-")), 2) &gt;= 0, ABS(ROUND(VALUE(SUBSTITUTE(連結実質赤字比率に係る赤字・黒字の構成分析!J$37,"▲", "-")), 2)), NA())</f>
        <v>0.75</v>
      </c>
    </row>
    <row r="34" spans="1:16" x14ac:dyDescent="0.15">
      <c r="A34" s="163" t="str">
        <f>IF(連結実質赤字比率に係る赤字・黒字の構成分析!C$36="",NA(),連結実質赤字比率に係る赤字・黒字の構成分析!C$36)</f>
        <v>一般会計</v>
      </c>
      <c r="B34" s="163" t="e">
        <f>IF(ROUND(VALUE(SUBSTITUTE(連結実質赤字比率に係る赤字・黒字の構成分析!F$36,"▲", "-")), 2) &lt; 0, ABS(ROUND(VALUE(SUBSTITUTE(連結実質赤字比率に係る赤字・黒字の構成分析!F$36,"▲", "-")), 2)), NA())</f>
        <v>#N/A</v>
      </c>
      <c r="C34" s="163">
        <f>IF(ROUND(VALUE(SUBSTITUTE(連結実質赤字比率に係る赤字・黒字の構成分析!F$36,"▲", "-")), 2) &gt;= 0, ABS(ROUND(VALUE(SUBSTITUTE(連結実質赤字比率に係る赤字・黒字の構成分析!F$36,"▲", "-")), 2)), NA())</f>
        <v>2.91</v>
      </c>
      <c r="D34" s="163" t="e">
        <f>IF(ROUND(VALUE(SUBSTITUTE(連結実質赤字比率に係る赤字・黒字の構成分析!G$36,"▲", "-")), 2) &lt; 0, ABS(ROUND(VALUE(SUBSTITUTE(連結実質赤字比率に係る赤字・黒字の構成分析!G$36,"▲", "-")), 2)), NA())</f>
        <v>#N/A</v>
      </c>
      <c r="E34" s="163">
        <f>IF(ROUND(VALUE(SUBSTITUTE(連結実質赤字比率に係る赤字・黒字の構成分析!G$36,"▲", "-")), 2) &gt;= 0, ABS(ROUND(VALUE(SUBSTITUTE(連結実質赤字比率に係る赤字・黒字の構成分析!G$36,"▲", "-")), 2)), NA())</f>
        <v>2.19</v>
      </c>
      <c r="F34" s="163" t="e">
        <f>IF(ROUND(VALUE(SUBSTITUTE(連結実質赤字比率に係る赤字・黒字の構成分析!H$36,"▲", "-")), 2) &lt; 0, ABS(ROUND(VALUE(SUBSTITUTE(連結実質赤字比率に係る赤字・黒字の構成分析!H$36,"▲", "-")), 2)), NA())</f>
        <v>#N/A</v>
      </c>
      <c r="G34" s="163">
        <f>IF(ROUND(VALUE(SUBSTITUTE(連結実質赤字比率に係る赤字・黒字の構成分析!H$36,"▲", "-")), 2) &gt;= 0, ABS(ROUND(VALUE(SUBSTITUTE(連結実質赤字比率に係る赤字・黒字の構成分析!H$36,"▲", "-")), 2)), NA())</f>
        <v>2.33</v>
      </c>
      <c r="H34" s="163" t="e">
        <f>IF(ROUND(VALUE(SUBSTITUTE(連結実質赤字比率に係る赤字・黒字の構成分析!I$36,"▲", "-")), 2) &lt; 0, ABS(ROUND(VALUE(SUBSTITUTE(連結実質赤字比率に係る赤字・黒字の構成分析!I$36,"▲", "-")), 2)), NA())</f>
        <v>#N/A</v>
      </c>
      <c r="I34" s="163">
        <f>IF(ROUND(VALUE(SUBSTITUTE(連結実質赤字比率に係る赤字・黒字の構成分析!I$36,"▲", "-")), 2) &gt;= 0, ABS(ROUND(VALUE(SUBSTITUTE(連結実質赤字比率に係る赤字・黒字の構成分析!I$36,"▲", "-")), 2)), NA())</f>
        <v>2.85</v>
      </c>
      <c r="J34" s="163" t="e">
        <f>IF(ROUND(VALUE(SUBSTITUTE(連結実質赤字比率に係る赤字・黒字の構成分析!J$36,"▲", "-")), 2) &lt; 0, ABS(ROUND(VALUE(SUBSTITUTE(連結実質赤字比率に係る赤字・黒字の構成分析!J$36,"▲", "-")), 2)), NA())</f>
        <v>#N/A</v>
      </c>
      <c r="K34" s="163">
        <f>IF(ROUND(VALUE(SUBSTITUTE(連結実質赤字比率に係る赤字・黒字の構成分析!J$36,"▲", "-")), 2) &gt;= 0, ABS(ROUND(VALUE(SUBSTITUTE(連結実質赤字比率に係る赤字・黒字の構成分析!J$36,"▲", "-")), 2)), NA())</f>
        <v>1.75</v>
      </c>
    </row>
    <row r="35" spans="1:16" x14ac:dyDescent="0.15">
      <c r="A35" s="163" t="str">
        <f>IF(連結実質赤字比率に係る赤字・黒字の構成分析!C$35="",NA(),連結実質赤字比率に係る赤字・黒字の構成分析!C$35)</f>
        <v>大田市病院事業会計</v>
      </c>
      <c r="B35" s="163" t="e">
        <f>IF(ROUND(VALUE(SUBSTITUTE(連結実質赤字比率に係る赤字・黒字の構成分析!F$35,"▲", "-")), 2) &lt; 0, ABS(ROUND(VALUE(SUBSTITUTE(連結実質赤字比率に係る赤字・黒字の構成分析!F$35,"▲", "-")), 2)), NA())</f>
        <v>#N/A</v>
      </c>
      <c r="C35" s="163">
        <f>IF(ROUND(VALUE(SUBSTITUTE(連結実質赤字比率に係る赤字・黒字の構成分析!F$35,"▲", "-")), 2) &gt;= 0, ABS(ROUND(VALUE(SUBSTITUTE(連結実質赤字比率に係る赤字・黒字の構成分析!F$35,"▲", "-")), 2)), NA())</f>
        <v>4.0199999999999996</v>
      </c>
      <c r="D35" s="163" t="e">
        <f>IF(ROUND(VALUE(SUBSTITUTE(連結実質赤字比率に係る赤字・黒字の構成分析!G$35,"▲", "-")), 2) &lt; 0, ABS(ROUND(VALUE(SUBSTITUTE(連結実質赤字比率に係る赤字・黒字の構成分析!G$35,"▲", "-")), 2)), NA())</f>
        <v>#N/A</v>
      </c>
      <c r="E35" s="163">
        <f>IF(ROUND(VALUE(SUBSTITUTE(連結実質赤字比率に係る赤字・黒字の構成分析!G$35,"▲", "-")), 2) &gt;= 0, ABS(ROUND(VALUE(SUBSTITUTE(連結実質赤字比率に係る赤字・黒字の構成分析!G$35,"▲", "-")), 2)), NA())</f>
        <v>5.08</v>
      </c>
      <c r="F35" s="163" t="e">
        <f>IF(ROUND(VALUE(SUBSTITUTE(連結実質赤字比率に係る赤字・黒字の構成分析!H$35,"▲", "-")), 2) &lt; 0, ABS(ROUND(VALUE(SUBSTITUTE(連結実質赤字比率に係る赤字・黒字の構成分析!H$35,"▲", "-")), 2)), NA())</f>
        <v>#N/A</v>
      </c>
      <c r="G35" s="163">
        <f>IF(ROUND(VALUE(SUBSTITUTE(連結実質赤字比率に係る赤字・黒字の構成分析!H$35,"▲", "-")), 2) &gt;= 0, ABS(ROUND(VALUE(SUBSTITUTE(連結実質赤字比率に係る赤字・黒字の構成分析!H$35,"▲", "-")), 2)), NA())</f>
        <v>4.95</v>
      </c>
      <c r="H35" s="163" t="e">
        <f>IF(ROUND(VALUE(SUBSTITUTE(連結実質赤字比率に係る赤字・黒字の構成分析!I$35,"▲", "-")), 2) &lt; 0, ABS(ROUND(VALUE(SUBSTITUTE(連結実質赤字比率に係る赤字・黒字の構成分析!I$35,"▲", "-")), 2)), NA())</f>
        <v>#N/A</v>
      </c>
      <c r="I35" s="163">
        <f>IF(ROUND(VALUE(SUBSTITUTE(連結実質赤字比率に係る赤字・黒字の構成分析!I$35,"▲", "-")), 2) &gt;= 0, ABS(ROUND(VALUE(SUBSTITUTE(連結実質赤字比率に係る赤字・黒字の構成分析!I$35,"▲", "-")), 2)), NA())</f>
        <v>4.62</v>
      </c>
      <c r="J35" s="163" t="e">
        <f>IF(ROUND(VALUE(SUBSTITUTE(連結実質赤字比率に係る赤字・黒字の構成分析!J$35,"▲", "-")), 2) &lt; 0, ABS(ROUND(VALUE(SUBSTITUTE(連結実質赤字比率に係る赤字・黒字の構成分析!J$35,"▲", "-")), 2)), NA())</f>
        <v>#N/A</v>
      </c>
      <c r="K35" s="163">
        <f>IF(ROUND(VALUE(SUBSTITUTE(連結実質赤字比率に係る赤字・黒字の構成分析!J$35,"▲", "-")), 2) &gt;= 0, ABS(ROUND(VALUE(SUBSTITUTE(連結実質赤字比率に係る赤字・黒字の構成分析!J$35,"▲", "-")), 2)), NA())</f>
        <v>2.83</v>
      </c>
    </row>
    <row r="36" spans="1:16" x14ac:dyDescent="0.15">
      <c r="A36" s="163" t="str">
        <f>IF(連結実質赤字比率に係る赤字・黒字の構成分析!C$34="",NA(),連結実質赤字比率に係る赤字・黒字の構成分析!C$34)</f>
        <v>大田市水道事業会計</v>
      </c>
      <c r="B36" s="163" t="e">
        <f>IF(ROUND(VALUE(SUBSTITUTE(連結実質赤字比率に係る赤字・黒字の構成分析!F$34,"▲", "-")), 2) &lt; 0, ABS(ROUND(VALUE(SUBSTITUTE(連結実質赤字比率に係る赤字・黒字の構成分析!F$34,"▲", "-")), 2)), NA())</f>
        <v>#N/A</v>
      </c>
      <c r="C36" s="163">
        <f>IF(ROUND(VALUE(SUBSTITUTE(連結実質赤字比率に係る赤字・黒字の構成分析!F$34,"▲", "-")), 2) &gt;= 0, ABS(ROUND(VALUE(SUBSTITUTE(連結実質赤字比率に係る赤字・黒字の構成分析!F$34,"▲", "-")), 2)), NA())</f>
        <v>5.6</v>
      </c>
      <c r="D36" s="163" t="e">
        <f>IF(ROUND(VALUE(SUBSTITUTE(連結実質赤字比率に係る赤字・黒字の構成分析!G$34,"▲", "-")), 2) &lt; 0, ABS(ROUND(VALUE(SUBSTITUTE(連結実質赤字比率に係る赤字・黒字の構成分析!G$34,"▲", "-")), 2)), NA())</f>
        <v>#N/A</v>
      </c>
      <c r="E36" s="163">
        <f>IF(ROUND(VALUE(SUBSTITUTE(連結実質赤字比率に係る赤字・黒字の構成分析!G$34,"▲", "-")), 2) &gt;= 0, ABS(ROUND(VALUE(SUBSTITUTE(連結実質赤字比率に係る赤字・黒字の構成分析!G$34,"▲", "-")), 2)), NA())</f>
        <v>4.96</v>
      </c>
      <c r="F36" s="163" t="e">
        <f>IF(ROUND(VALUE(SUBSTITUTE(連結実質赤字比率に係る赤字・黒字の構成分析!H$34,"▲", "-")), 2) &lt; 0, ABS(ROUND(VALUE(SUBSTITUTE(連結実質赤字比率に係る赤字・黒字の構成分析!H$34,"▲", "-")), 2)), NA())</f>
        <v>#N/A</v>
      </c>
      <c r="G36" s="163">
        <f>IF(ROUND(VALUE(SUBSTITUTE(連結実質赤字比率に係る赤字・黒字の構成分析!H$34,"▲", "-")), 2) &gt;= 0, ABS(ROUND(VALUE(SUBSTITUTE(連結実質赤字比率に係る赤字・黒字の構成分析!H$34,"▲", "-")), 2)), NA())</f>
        <v>4.4800000000000004</v>
      </c>
      <c r="H36" s="163" t="e">
        <f>IF(ROUND(VALUE(SUBSTITUTE(連結実質赤字比率に係る赤字・黒字の構成分析!I$34,"▲", "-")), 2) &lt; 0, ABS(ROUND(VALUE(SUBSTITUTE(連結実質赤字比率に係る赤字・黒字の構成分析!I$34,"▲", "-")), 2)), NA())</f>
        <v>#N/A</v>
      </c>
      <c r="I36" s="163">
        <f>IF(ROUND(VALUE(SUBSTITUTE(連結実質赤字比率に係る赤字・黒字の構成分析!I$34,"▲", "-")), 2) &gt;= 0, ABS(ROUND(VALUE(SUBSTITUTE(連結実質赤字比率に係る赤字・黒字の構成分析!I$34,"▲", "-")), 2)), NA())</f>
        <v>4.5199999999999996</v>
      </c>
      <c r="J36" s="163" t="e">
        <f>IF(ROUND(VALUE(SUBSTITUTE(連結実質赤字比率に係る赤字・黒字の構成分析!J$34,"▲", "-")), 2) &lt; 0, ABS(ROUND(VALUE(SUBSTITUTE(連結実質赤字比率に係る赤字・黒字の構成分析!J$34,"▲", "-")), 2)), NA())</f>
        <v>#N/A</v>
      </c>
      <c r="K36" s="163">
        <f>IF(ROUND(VALUE(SUBSTITUTE(連結実質赤字比率に係る赤字・黒字の構成分析!J$34,"▲", "-")), 2) &gt;= 0, ABS(ROUND(VALUE(SUBSTITUTE(連結実質赤字比率に係る赤字・黒字の構成分析!J$34,"▲", "-")), 2)), NA())</f>
        <v>4.92</v>
      </c>
    </row>
    <row r="39" spans="1:16" x14ac:dyDescent="0.15">
      <c r="A39" s="132" t="s">
        <v>53</v>
      </c>
    </row>
    <row r="40" spans="1:16" x14ac:dyDescent="0.15">
      <c r="A40" s="164"/>
      <c r="B40" s="164" t="str">
        <f>'実質公債費比率（分子）の構造'!K$44</f>
        <v>H25</v>
      </c>
      <c r="C40" s="164"/>
      <c r="D40" s="164"/>
      <c r="E40" s="164" t="str">
        <f>'実質公債費比率（分子）の構造'!L$44</f>
        <v>H26</v>
      </c>
      <c r="F40" s="164"/>
      <c r="G40" s="164"/>
      <c r="H40" s="164" t="str">
        <f>'実質公債費比率（分子）の構造'!M$44</f>
        <v>H27</v>
      </c>
      <c r="I40" s="164"/>
      <c r="J40" s="164"/>
      <c r="K40" s="164" t="str">
        <f>'実質公債費比率（分子）の構造'!N$44</f>
        <v>H28</v>
      </c>
      <c r="L40" s="164"/>
      <c r="M40" s="164"/>
      <c r="N40" s="164" t="str">
        <f>'実質公債費比率（分子）の構造'!O$44</f>
        <v>H29</v>
      </c>
      <c r="O40" s="164"/>
      <c r="P40" s="164"/>
    </row>
    <row r="41" spans="1:16" x14ac:dyDescent="0.15">
      <c r="A41" s="164"/>
      <c r="B41" s="164" t="s">
        <v>54</v>
      </c>
      <c r="C41" s="164"/>
      <c r="D41" s="164" t="s">
        <v>55</v>
      </c>
      <c r="E41" s="164" t="s">
        <v>54</v>
      </c>
      <c r="F41" s="164"/>
      <c r="G41" s="164" t="s">
        <v>55</v>
      </c>
      <c r="H41" s="164" t="s">
        <v>54</v>
      </c>
      <c r="I41" s="164"/>
      <c r="J41" s="164" t="s">
        <v>55</v>
      </c>
      <c r="K41" s="164" t="s">
        <v>54</v>
      </c>
      <c r="L41" s="164"/>
      <c r="M41" s="164" t="s">
        <v>55</v>
      </c>
      <c r="N41" s="164" t="s">
        <v>54</v>
      </c>
      <c r="O41" s="164"/>
      <c r="P41" s="164" t="s">
        <v>55</v>
      </c>
    </row>
    <row r="42" spans="1:16" x14ac:dyDescent="0.15">
      <c r="A42" s="164" t="s">
        <v>56</v>
      </c>
      <c r="B42" s="164"/>
      <c r="C42" s="164"/>
      <c r="D42" s="164">
        <f>'実質公債費比率（分子）の構造'!K$52</f>
        <v>3019</v>
      </c>
      <c r="E42" s="164"/>
      <c r="F42" s="164"/>
      <c r="G42" s="164">
        <f>'実質公債費比率（分子）の構造'!L$52</f>
        <v>3231</v>
      </c>
      <c r="H42" s="164"/>
      <c r="I42" s="164"/>
      <c r="J42" s="164">
        <f>'実質公債費比率（分子）の構造'!M$52</f>
        <v>3188</v>
      </c>
      <c r="K42" s="164"/>
      <c r="L42" s="164"/>
      <c r="M42" s="164">
        <f>'実質公債費比率（分子）の構造'!N$52</f>
        <v>3017</v>
      </c>
      <c r="N42" s="164"/>
      <c r="O42" s="164"/>
      <c r="P42" s="164">
        <f>'実質公債費比率（分子）の構造'!O$52</f>
        <v>2966</v>
      </c>
    </row>
    <row r="43" spans="1:16" x14ac:dyDescent="0.15">
      <c r="A43" s="164" t="s">
        <v>57</v>
      </c>
      <c r="B43" s="164" t="str">
        <f>'実質公債費比率（分子）の構造'!K$51</f>
        <v>-</v>
      </c>
      <c r="C43" s="164"/>
      <c r="D43" s="164"/>
      <c r="E43" s="164" t="str">
        <f>'実質公債費比率（分子）の構造'!L$51</f>
        <v>-</v>
      </c>
      <c r="F43" s="164"/>
      <c r="G43" s="164"/>
      <c r="H43" s="164" t="str">
        <f>'実質公債費比率（分子）の構造'!M$51</f>
        <v>-</v>
      </c>
      <c r="I43" s="164"/>
      <c r="J43" s="164"/>
      <c r="K43" s="164" t="str">
        <f>'実質公債費比率（分子）の構造'!N$51</f>
        <v>-</v>
      </c>
      <c r="L43" s="164"/>
      <c r="M43" s="164"/>
      <c r="N43" s="164" t="str">
        <f>'実質公債費比率（分子）の構造'!O$51</f>
        <v>-</v>
      </c>
      <c r="O43" s="164"/>
      <c r="P43" s="164"/>
    </row>
    <row r="44" spans="1:16" x14ac:dyDescent="0.15">
      <c r="A44" s="164" t="s">
        <v>58</v>
      </c>
      <c r="B44" s="164">
        <f>'実質公債費比率（分子）の構造'!K$50</f>
        <v>122</v>
      </c>
      <c r="C44" s="164"/>
      <c r="D44" s="164"/>
      <c r="E44" s="164">
        <f>'実質公債費比率（分子）の構造'!L$50</f>
        <v>120</v>
      </c>
      <c r="F44" s="164"/>
      <c r="G44" s="164"/>
      <c r="H44" s="164">
        <f>'実質公債費比率（分子）の構造'!M$50</f>
        <v>122</v>
      </c>
      <c r="I44" s="164"/>
      <c r="J44" s="164"/>
      <c r="K44" s="164">
        <f>'実質公債費比率（分子）の構造'!N$50</f>
        <v>124</v>
      </c>
      <c r="L44" s="164"/>
      <c r="M44" s="164"/>
      <c r="N44" s="164">
        <f>'実質公債費比率（分子）の構造'!O$50</f>
        <v>126</v>
      </c>
      <c r="O44" s="164"/>
      <c r="P44" s="164"/>
    </row>
    <row r="45" spans="1:16" x14ac:dyDescent="0.15">
      <c r="A45" s="164" t="s">
        <v>59</v>
      </c>
      <c r="B45" s="164" t="str">
        <f>'実質公債費比率（分子）の構造'!K$49</f>
        <v>-</v>
      </c>
      <c r="C45" s="164"/>
      <c r="D45" s="164"/>
      <c r="E45" s="164" t="str">
        <f>'実質公債費比率（分子）の構造'!L$49</f>
        <v>-</v>
      </c>
      <c r="F45" s="164"/>
      <c r="G45" s="164"/>
      <c r="H45" s="164" t="str">
        <f>'実質公債費比率（分子）の構造'!M$49</f>
        <v>-</v>
      </c>
      <c r="I45" s="164"/>
      <c r="J45" s="164"/>
      <c r="K45" s="164" t="str">
        <f>'実質公債費比率（分子）の構造'!N$49</f>
        <v>-</v>
      </c>
      <c r="L45" s="164"/>
      <c r="M45" s="164"/>
      <c r="N45" s="164" t="str">
        <f>'実質公債費比率（分子）の構造'!O$49</f>
        <v>-</v>
      </c>
      <c r="O45" s="164"/>
      <c r="P45" s="164"/>
    </row>
    <row r="46" spans="1:16" x14ac:dyDescent="0.15">
      <c r="A46" s="164" t="s">
        <v>60</v>
      </c>
      <c r="B46" s="164">
        <f>'実質公債費比率（分子）の構造'!K$48</f>
        <v>672</v>
      </c>
      <c r="C46" s="164"/>
      <c r="D46" s="164"/>
      <c r="E46" s="164">
        <f>'実質公債費比率（分子）の構造'!L$48</f>
        <v>686</v>
      </c>
      <c r="F46" s="164"/>
      <c r="G46" s="164"/>
      <c r="H46" s="164">
        <f>'実質公債費比率（分子）の構造'!M$48</f>
        <v>766</v>
      </c>
      <c r="I46" s="164"/>
      <c r="J46" s="164"/>
      <c r="K46" s="164">
        <f>'実質公債費比率（分子）の構造'!N$48</f>
        <v>823</v>
      </c>
      <c r="L46" s="164"/>
      <c r="M46" s="164"/>
      <c r="N46" s="164">
        <f>'実質公債費比率（分子）の構造'!O$48</f>
        <v>889</v>
      </c>
      <c r="O46" s="164"/>
      <c r="P46" s="164"/>
    </row>
    <row r="47" spans="1:16" x14ac:dyDescent="0.15">
      <c r="A47" s="164" t="s">
        <v>61</v>
      </c>
      <c r="B47" s="164" t="str">
        <f>'実質公債費比率（分子）の構造'!K$47</f>
        <v>-</v>
      </c>
      <c r="C47" s="164"/>
      <c r="D47" s="164"/>
      <c r="E47" s="164" t="str">
        <f>'実質公債費比率（分子）の構造'!L$47</f>
        <v>-</v>
      </c>
      <c r="F47" s="164"/>
      <c r="G47" s="164"/>
      <c r="H47" s="164" t="str">
        <f>'実質公債費比率（分子）の構造'!M$47</f>
        <v>-</v>
      </c>
      <c r="I47" s="164"/>
      <c r="J47" s="164"/>
      <c r="K47" s="164" t="str">
        <f>'実質公債費比率（分子）の構造'!N$47</f>
        <v>-</v>
      </c>
      <c r="L47" s="164"/>
      <c r="M47" s="164"/>
      <c r="N47" s="164" t="str">
        <f>'実質公債費比率（分子）の構造'!O$47</f>
        <v>-</v>
      </c>
      <c r="O47" s="164"/>
      <c r="P47" s="164"/>
    </row>
    <row r="48" spans="1:16" x14ac:dyDescent="0.15">
      <c r="A48" s="164" t="s">
        <v>62</v>
      </c>
      <c r="B48" s="164" t="str">
        <f>'実質公債費比率（分子）の構造'!K$46</f>
        <v>-</v>
      </c>
      <c r="C48" s="164"/>
      <c r="D48" s="164"/>
      <c r="E48" s="164" t="str">
        <f>'実質公債費比率（分子）の構造'!L$46</f>
        <v>-</v>
      </c>
      <c r="F48" s="164"/>
      <c r="G48" s="164"/>
      <c r="H48" s="164" t="str">
        <f>'実質公債費比率（分子）の構造'!M$46</f>
        <v>-</v>
      </c>
      <c r="I48" s="164"/>
      <c r="J48" s="164"/>
      <c r="K48" s="164" t="str">
        <f>'実質公債費比率（分子）の構造'!N$46</f>
        <v>-</v>
      </c>
      <c r="L48" s="164"/>
      <c r="M48" s="164"/>
      <c r="N48" s="164" t="str">
        <f>'実質公債費比率（分子）の構造'!O$46</f>
        <v>-</v>
      </c>
      <c r="O48" s="164"/>
      <c r="P48" s="164"/>
    </row>
    <row r="49" spans="1:16" x14ac:dyDescent="0.15">
      <c r="A49" s="164" t="s">
        <v>63</v>
      </c>
      <c r="B49" s="164">
        <f>'実質公債費比率（分子）の構造'!K$45</f>
        <v>3938</v>
      </c>
      <c r="C49" s="164"/>
      <c r="D49" s="164"/>
      <c r="E49" s="164">
        <f>'実質公債費比率（分子）の構造'!L$45</f>
        <v>3937</v>
      </c>
      <c r="F49" s="164"/>
      <c r="G49" s="164"/>
      <c r="H49" s="164">
        <f>'実質公債費比率（分子）の構造'!M$45</f>
        <v>3756</v>
      </c>
      <c r="I49" s="164"/>
      <c r="J49" s="164"/>
      <c r="K49" s="164">
        <f>'実質公債費比率（分子）の構造'!N$45</f>
        <v>3554</v>
      </c>
      <c r="L49" s="164"/>
      <c r="M49" s="164"/>
      <c r="N49" s="164">
        <f>'実質公債費比率（分子）の構造'!O$45</f>
        <v>3492</v>
      </c>
      <c r="O49" s="164"/>
      <c r="P49" s="164"/>
    </row>
    <row r="50" spans="1:16" x14ac:dyDescent="0.15">
      <c r="A50" s="164" t="s">
        <v>64</v>
      </c>
      <c r="B50" s="164" t="e">
        <f>NA()</f>
        <v>#N/A</v>
      </c>
      <c r="C50" s="164">
        <f>IF(ISNUMBER('実質公債費比率（分子）の構造'!K$53),'実質公債費比率（分子）の構造'!K$53,NA())</f>
        <v>1713</v>
      </c>
      <c r="D50" s="164" t="e">
        <f>NA()</f>
        <v>#N/A</v>
      </c>
      <c r="E50" s="164" t="e">
        <f>NA()</f>
        <v>#N/A</v>
      </c>
      <c r="F50" s="164">
        <f>IF(ISNUMBER('実質公債費比率（分子）の構造'!L$53),'実質公債費比率（分子）の構造'!L$53,NA())</f>
        <v>1512</v>
      </c>
      <c r="G50" s="164" t="e">
        <f>NA()</f>
        <v>#N/A</v>
      </c>
      <c r="H50" s="164" t="e">
        <f>NA()</f>
        <v>#N/A</v>
      </c>
      <c r="I50" s="164">
        <f>IF(ISNUMBER('実質公債費比率（分子）の構造'!M$53),'実質公債費比率（分子）の構造'!M$53,NA())</f>
        <v>1456</v>
      </c>
      <c r="J50" s="164" t="e">
        <f>NA()</f>
        <v>#N/A</v>
      </c>
      <c r="K50" s="164" t="e">
        <f>NA()</f>
        <v>#N/A</v>
      </c>
      <c r="L50" s="164">
        <f>IF(ISNUMBER('実質公債費比率（分子）の構造'!N$53),'実質公債費比率（分子）の構造'!N$53,NA())</f>
        <v>1484</v>
      </c>
      <c r="M50" s="164" t="e">
        <f>NA()</f>
        <v>#N/A</v>
      </c>
      <c r="N50" s="164" t="e">
        <f>NA()</f>
        <v>#N/A</v>
      </c>
      <c r="O50" s="164">
        <f>IF(ISNUMBER('実質公債費比率（分子）の構造'!O$53),'実質公債費比率（分子）の構造'!O$53,NA())</f>
        <v>1541</v>
      </c>
      <c r="P50" s="164" t="e">
        <f>NA()</f>
        <v>#N/A</v>
      </c>
    </row>
    <row r="53" spans="1:16" x14ac:dyDescent="0.15">
      <c r="A53" s="132" t="s">
        <v>65</v>
      </c>
    </row>
    <row r="54" spans="1:16" x14ac:dyDescent="0.15">
      <c r="A54" s="163"/>
      <c r="B54" s="163" t="str">
        <f>'将来負担比率（分子）の構造'!I$40</f>
        <v>H25</v>
      </c>
      <c r="C54" s="163"/>
      <c r="D54" s="163"/>
      <c r="E54" s="163" t="str">
        <f>'将来負担比率（分子）の構造'!J$40</f>
        <v>H26</v>
      </c>
      <c r="F54" s="163"/>
      <c r="G54" s="163"/>
      <c r="H54" s="163" t="str">
        <f>'将来負担比率（分子）の構造'!K$40</f>
        <v>H27</v>
      </c>
      <c r="I54" s="163"/>
      <c r="J54" s="163"/>
      <c r="K54" s="163" t="str">
        <f>'将来負担比率（分子）の構造'!L$40</f>
        <v>H28</v>
      </c>
      <c r="L54" s="163"/>
      <c r="M54" s="163"/>
      <c r="N54" s="163" t="str">
        <f>'将来負担比率（分子）の構造'!M$40</f>
        <v>H29</v>
      </c>
      <c r="O54" s="163"/>
      <c r="P54" s="163"/>
    </row>
    <row r="55" spans="1:16" x14ac:dyDescent="0.15">
      <c r="A55" s="163"/>
      <c r="B55" s="163" t="s">
        <v>66</v>
      </c>
      <c r="C55" s="163"/>
      <c r="D55" s="163" t="s">
        <v>67</v>
      </c>
      <c r="E55" s="163" t="s">
        <v>66</v>
      </c>
      <c r="F55" s="163"/>
      <c r="G55" s="163" t="s">
        <v>67</v>
      </c>
      <c r="H55" s="163" t="s">
        <v>66</v>
      </c>
      <c r="I55" s="163"/>
      <c r="J55" s="163" t="s">
        <v>67</v>
      </c>
      <c r="K55" s="163" t="s">
        <v>66</v>
      </c>
      <c r="L55" s="163"/>
      <c r="M55" s="163" t="s">
        <v>67</v>
      </c>
      <c r="N55" s="163" t="s">
        <v>66</v>
      </c>
      <c r="O55" s="163"/>
      <c r="P55" s="163" t="s">
        <v>67</v>
      </c>
    </row>
    <row r="56" spans="1:16" x14ac:dyDescent="0.15">
      <c r="A56" s="163" t="s">
        <v>36</v>
      </c>
      <c r="B56" s="163"/>
      <c r="C56" s="163"/>
      <c r="D56" s="163">
        <f>'将来負担比率（分子）の構造'!I$52</f>
        <v>28186</v>
      </c>
      <c r="E56" s="163"/>
      <c r="F56" s="163"/>
      <c r="G56" s="163">
        <f>'将来負担比率（分子）の構造'!J$52</f>
        <v>29000</v>
      </c>
      <c r="H56" s="163"/>
      <c r="I56" s="163"/>
      <c r="J56" s="163">
        <f>'将来負担比率（分子）の構造'!K$52</f>
        <v>28775</v>
      </c>
      <c r="K56" s="163"/>
      <c r="L56" s="163"/>
      <c r="M56" s="163">
        <f>'将来負担比率（分子）の構造'!L$52</f>
        <v>27985</v>
      </c>
      <c r="N56" s="163"/>
      <c r="O56" s="163"/>
      <c r="P56" s="163">
        <f>'将来負担比率（分子）の構造'!M$52</f>
        <v>27789</v>
      </c>
    </row>
    <row r="57" spans="1:16" x14ac:dyDescent="0.15">
      <c r="A57" s="163" t="s">
        <v>35</v>
      </c>
      <c r="B57" s="163"/>
      <c r="C57" s="163"/>
      <c r="D57" s="163">
        <f>'将来負担比率（分子）の構造'!I$51</f>
        <v>1509</v>
      </c>
      <c r="E57" s="163"/>
      <c r="F57" s="163"/>
      <c r="G57" s="163">
        <f>'将来負担比率（分子）の構造'!J$51</f>
        <v>1657</v>
      </c>
      <c r="H57" s="163"/>
      <c r="I57" s="163"/>
      <c r="J57" s="163">
        <f>'将来負担比率（分子）の構造'!K$51</f>
        <v>1780</v>
      </c>
      <c r="K57" s="163"/>
      <c r="L57" s="163"/>
      <c r="M57" s="163">
        <f>'将来負担比率（分子）の構造'!L$51</f>
        <v>1635</v>
      </c>
      <c r="N57" s="163"/>
      <c r="O57" s="163"/>
      <c r="P57" s="163">
        <f>'将来負担比率（分子）の構造'!M$51</f>
        <v>1524</v>
      </c>
    </row>
    <row r="58" spans="1:16" x14ac:dyDescent="0.15">
      <c r="A58" s="163" t="s">
        <v>34</v>
      </c>
      <c r="B58" s="163"/>
      <c r="C58" s="163"/>
      <c r="D58" s="163">
        <f>'将来負担比率（分子）の構造'!I$50</f>
        <v>7821</v>
      </c>
      <c r="E58" s="163"/>
      <c r="F58" s="163"/>
      <c r="G58" s="163">
        <f>'将来負担比率（分子）の構造'!J$50</f>
        <v>8008</v>
      </c>
      <c r="H58" s="163"/>
      <c r="I58" s="163"/>
      <c r="J58" s="163">
        <f>'将来負担比率（分子）の構造'!K$50</f>
        <v>7858</v>
      </c>
      <c r="K58" s="163"/>
      <c r="L58" s="163"/>
      <c r="M58" s="163">
        <f>'将来負担比率（分子）の構造'!L$50</f>
        <v>7417</v>
      </c>
      <c r="N58" s="163"/>
      <c r="O58" s="163"/>
      <c r="P58" s="163">
        <f>'将来負担比率（分子）の構造'!M$50</f>
        <v>6600</v>
      </c>
    </row>
    <row r="59" spans="1:16" x14ac:dyDescent="0.15">
      <c r="A59" s="163" t="s">
        <v>32</v>
      </c>
      <c r="B59" s="163" t="str">
        <f>'将来負担比率（分子）の構造'!I$49</f>
        <v>-</v>
      </c>
      <c r="C59" s="163"/>
      <c r="D59" s="163"/>
      <c r="E59" s="163" t="str">
        <f>'将来負担比率（分子）の構造'!J$49</f>
        <v>-</v>
      </c>
      <c r="F59" s="163"/>
      <c r="G59" s="163"/>
      <c r="H59" s="163" t="str">
        <f>'将来負担比率（分子）の構造'!K$49</f>
        <v>-</v>
      </c>
      <c r="I59" s="163"/>
      <c r="J59" s="163"/>
      <c r="K59" s="163" t="str">
        <f>'将来負担比率（分子）の構造'!L$49</f>
        <v>-</v>
      </c>
      <c r="L59" s="163"/>
      <c r="M59" s="163"/>
      <c r="N59" s="163" t="str">
        <f>'将来負担比率（分子）の構造'!M$49</f>
        <v>-</v>
      </c>
      <c r="O59" s="163"/>
      <c r="P59" s="163"/>
    </row>
    <row r="60" spans="1:16" x14ac:dyDescent="0.15">
      <c r="A60" s="163" t="s">
        <v>31</v>
      </c>
      <c r="B60" s="163" t="str">
        <f>'将来負担比率（分子）の構造'!I$48</f>
        <v>-</v>
      </c>
      <c r="C60" s="163"/>
      <c r="D60" s="163"/>
      <c r="E60" s="163" t="str">
        <f>'将来負担比率（分子）の構造'!J$48</f>
        <v>-</v>
      </c>
      <c r="F60" s="163"/>
      <c r="G60" s="163"/>
      <c r="H60" s="163" t="str">
        <f>'将来負担比率（分子）の構造'!K$48</f>
        <v>-</v>
      </c>
      <c r="I60" s="163"/>
      <c r="J60" s="163"/>
      <c r="K60" s="163" t="str">
        <f>'将来負担比率（分子）の構造'!L$48</f>
        <v>-</v>
      </c>
      <c r="L60" s="163"/>
      <c r="M60" s="163"/>
      <c r="N60" s="163" t="str">
        <f>'将来負担比率（分子）の構造'!M$48</f>
        <v>-</v>
      </c>
      <c r="O60" s="163"/>
      <c r="P60" s="163"/>
    </row>
    <row r="61" spans="1:16" x14ac:dyDescent="0.15">
      <c r="A61" s="163" t="s">
        <v>29</v>
      </c>
      <c r="B61" s="163" t="str">
        <f>'将来負担比率（分子）の構造'!I$46</f>
        <v>-</v>
      </c>
      <c r="C61" s="163"/>
      <c r="D61" s="163"/>
      <c r="E61" s="163" t="str">
        <f>'将来負担比率（分子）の構造'!J$46</f>
        <v>-</v>
      </c>
      <c r="F61" s="163"/>
      <c r="G61" s="163"/>
      <c r="H61" s="163" t="str">
        <f>'将来負担比率（分子）の構造'!K$46</f>
        <v>-</v>
      </c>
      <c r="I61" s="163"/>
      <c r="J61" s="163"/>
      <c r="K61" s="163" t="str">
        <f>'将来負担比率（分子）の構造'!L$46</f>
        <v>-</v>
      </c>
      <c r="L61" s="163"/>
      <c r="M61" s="163"/>
      <c r="N61" s="163" t="str">
        <f>'将来負担比率（分子）の構造'!M$46</f>
        <v>-</v>
      </c>
      <c r="O61" s="163"/>
      <c r="P61" s="163"/>
    </row>
    <row r="62" spans="1:16" x14ac:dyDescent="0.15">
      <c r="A62" s="163" t="s">
        <v>28</v>
      </c>
      <c r="B62" s="163">
        <f>'将来負担比率（分子）の構造'!I$45</f>
        <v>3795</v>
      </c>
      <c r="C62" s="163"/>
      <c r="D62" s="163"/>
      <c r="E62" s="163">
        <f>'将来負担比率（分子）の構造'!J$45</f>
        <v>3609</v>
      </c>
      <c r="F62" s="163"/>
      <c r="G62" s="163"/>
      <c r="H62" s="163">
        <f>'将来負担比率（分子）の構造'!K$45</f>
        <v>4413</v>
      </c>
      <c r="I62" s="163"/>
      <c r="J62" s="163"/>
      <c r="K62" s="163">
        <f>'将来負担比率（分子）の構造'!L$45</f>
        <v>4345</v>
      </c>
      <c r="L62" s="163"/>
      <c r="M62" s="163"/>
      <c r="N62" s="163">
        <f>'将来負担比率（分子）の構造'!M$45</f>
        <v>4329</v>
      </c>
      <c r="O62" s="163"/>
      <c r="P62" s="163"/>
    </row>
    <row r="63" spans="1:16" x14ac:dyDescent="0.15">
      <c r="A63" s="163" t="s">
        <v>27</v>
      </c>
      <c r="B63" s="163" t="str">
        <f>'将来負担比率（分子）の構造'!I$44</f>
        <v>-</v>
      </c>
      <c r="C63" s="163"/>
      <c r="D63" s="163"/>
      <c r="E63" s="163" t="str">
        <f>'将来負担比率（分子）の構造'!J$44</f>
        <v>-</v>
      </c>
      <c r="F63" s="163"/>
      <c r="G63" s="163"/>
      <c r="H63" s="163" t="str">
        <f>'将来負担比率（分子）の構造'!K$44</f>
        <v>-</v>
      </c>
      <c r="I63" s="163"/>
      <c r="J63" s="163"/>
      <c r="K63" s="163" t="str">
        <f>'将来負担比率（分子）の構造'!L$44</f>
        <v>-</v>
      </c>
      <c r="L63" s="163"/>
      <c r="M63" s="163"/>
      <c r="N63" s="163" t="str">
        <f>'将来負担比率（分子）の構造'!M$44</f>
        <v>-</v>
      </c>
      <c r="O63" s="163"/>
      <c r="P63" s="163"/>
    </row>
    <row r="64" spans="1:16" x14ac:dyDescent="0.15">
      <c r="A64" s="163" t="s">
        <v>26</v>
      </c>
      <c r="B64" s="163">
        <f>'将来負担比率（分子）の構造'!I$43</f>
        <v>9656</v>
      </c>
      <c r="C64" s="163"/>
      <c r="D64" s="163"/>
      <c r="E64" s="163">
        <f>'将来負担比率（分子）の構造'!J$43</f>
        <v>9566</v>
      </c>
      <c r="F64" s="163"/>
      <c r="G64" s="163"/>
      <c r="H64" s="163">
        <f>'将来負担比率（分子）の構造'!K$43</f>
        <v>9692</v>
      </c>
      <c r="I64" s="163"/>
      <c r="J64" s="163"/>
      <c r="K64" s="163">
        <f>'将来負担比率（分子）の構造'!L$43</f>
        <v>9955</v>
      </c>
      <c r="L64" s="163"/>
      <c r="M64" s="163"/>
      <c r="N64" s="163">
        <f>'将来負担比率（分子）の構造'!M$43</f>
        <v>9935</v>
      </c>
      <c r="O64" s="163"/>
      <c r="P64" s="163"/>
    </row>
    <row r="65" spans="1:16" x14ac:dyDescent="0.15">
      <c r="A65" s="163" t="s">
        <v>25</v>
      </c>
      <c r="B65" s="163">
        <f>'将来負担比率（分子）の構造'!I$42</f>
        <v>1038</v>
      </c>
      <c r="C65" s="163"/>
      <c r="D65" s="163"/>
      <c r="E65" s="163">
        <f>'将来負担比率（分子）の構造'!J$42</f>
        <v>926</v>
      </c>
      <c r="F65" s="163"/>
      <c r="G65" s="163"/>
      <c r="H65" s="163">
        <f>'将来負担比率（分子）の構造'!K$42</f>
        <v>912</v>
      </c>
      <c r="I65" s="163"/>
      <c r="J65" s="163"/>
      <c r="K65" s="163">
        <f>'将来負担比率（分子）の構造'!L$42</f>
        <v>795</v>
      </c>
      <c r="L65" s="163"/>
      <c r="M65" s="163"/>
      <c r="N65" s="163">
        <f>'将来負担比率（分子）の構造'!M$42</f>
        <v>774</v>
      </c>
      <c r="O65" s="163"/>
      <c r="P65" s="163"/>
    </row>
    <row r="66" spans="1:16" x14ac:dyDescent="0.15">
      <c r="A66" s="163" t="s">
        <v>24</v>
      </c>
      <c r="B66" s="163">
        <f>'将来負担比率（分子）の構造'!I$41</f>
        <v>33282</v>
      </c>
      <c r="C66" s="163"/>
      <c r="D66" s="163"/>
      <c r="E66" s="163">
        <f>'将来負担比率（分子）の構造'!J$41</f>
        <v>34023</v>
      </c>
      <c r="F66" s="163"/>
      <c r="G66" s="163"/>
      <c r="H66" s="163">
        <f>'将来負担比率（分子）の構造'!K$41</f>
        <v>33661</v>
      </c>
      <c r="I66" s="163"/>
      <c r="J66" s="163"/>
      <c r="K66" s="163">
        <f>'将来負担比率（分子）の構造'!L$41</f>
        <v>31909</v>
      </c>
      <c r="L66" s="163"/>
      <c r="M66" s="163"/>
      <c r="N66" s="163">
        <f>'将来負担比率（分子）の構造'!M$41</f>
        <v>30885</v>
      </c>
      <c r="O66" s="163"/>
      <c r="P66" s="163"/>
    </row>
    <row r="67" spans="1:16" x14ac:dyDescent="0.15">
      <c r="A67" s="163" t="s">
        <v>68</v>
      </c>
      <c r="B67" s="163" t="e">
        <f>NA()</f>
        <v>#N/A</v>
      </c>
      <c r="C67" s="163">
        <f>IF(ISNUMBER('将来負担比率（分子）の構造'!I$53), IF('将来負担比率（分子）の構造'!I$53 &lt; 0, 0, '将来負担比率（分子）の構造'!I$53), NA())</f>
        <v>10256</v>
      </c>
      <c r="D67" s="163" t="e">
        <f>NA()</f>
        <v>#N/A</v>
      </c>
      <c r="E67" s="163" t="e">
        <f>NA()</f>
        <v>#N/A</v>
      </c>
      <c r="F67" s="163">
        <f>IF(ISNUMBER('将来負担比率（分子）の構造'!J$53), IF('将来負担比率（分子）の構造'!J$53 &lt; 0, 0, '将来負担比率（分子）の構造'!J$53), NA())</f>
        <v>9459</v>
      </c>
      <c r="G67" s="163" t="e">
        <f>NA()</f>
        <v>#N/A</v>
      </c>
      <c r="H67" s="163" t="e">
        <f>NA()</f>
        <v>#N/A</v>
      </c>
      <c r="I67" s="163">
        <f>IF(ISNUMBER('将来負担比率（分子）の構造'!K$53), IF('将来負担比率（分子）の構造'!K$53 &lt; 0, 0, '将来負担比率（分子）の構造'!K$53), NA())</f>
        <v>10265</v>
      </c>
      <c r="J67" s="163" t="e">
        <f>NA()</f>
        <v>#N/A</v>
      </c>
      <c r="K67" s="163" t="e">
        <f>NA()</f>
        <v>#N/A</v>
      </c>
      <c r="L67" s="163">
        <f>IF(ISNUMBER('将来負担比率（分子）の構造'!L$53), IF('将来負担比率（分子）の構造'!L$53 &lt; 0, 0, '将来負担比率（分子）の構造'!L$53), NA())</f>
        <v>9967</v>
      </c>
      <c r="M67" s="163" t="e">
        <f>NA()</f>
        <v>#N/A</v>
      </c>
      <c r="N67" s="163" t="e">
        <f>NA()</f>
        <v>#N/A</v>
      </c>
      <c r="O67" s="163">
        <f>IF(ISNUMBER('将来負担比率（分子）の構造'!M$53), IF('将来負担比率（分子）の構造'!M$53 &lt; 0, 0, '将来負担比率（分子）の構造'!M$53), NA())</f>
        <v>10010</v>
      </c>
      <c r="P67" s="163" t="e">
        <f>NA()</f>
        <v>#N/A</v>
      </c>
    </row>
    <row r="70" spans="1:16" x14ac:dyDescent="0.15">
      <c r="A70" s="165" t="s">
        <v>69</v>
      </c>
      <c r="B70" s="165"/>
      <c r="C70" s="165"/>
      <c r="D70" s="165"/>
      <c r="E70" s="165"/>
      <c r="F70" s="165"/>
    </row>
    <row r="71" spans="1:16" x14ac:dyDescent="0.15">
      <c r="A71" s="166"/>
      <c r="B71" s="166" t="str">
        <f>基金残高に係る経年分析!F54</f>
        <v>H27</v>
      </c>
      <c r="C71" s="166" t="str">
        <f>基金残高に係る経年分析!G54</f>
        <v>H28</v>
      </c>
      <c r="D71" s="166" t="str">
        <f>基金残高に係る経年分析!H54</f>
        <v>H29</v>
      </c>
    </row>
    <row r="72" spans="1:16" x14ac:dyDescent="0.15">
      <c r="A72" s="166" t="s">
        <v>70</v>
      </c>
      <c r="B72" s="167">
        <f>基金残高に係る経年分析!F55</f>
        <v>1858</v>
      </c>
      <c r="C72" s="167">
        <f>基金残高に係る経年分析!G55</f>
        <v>1740</v>
      </c>
      <c r="D72" s="167">
        <f>基金残高に係る経年分析!H55</f>
        <v>1784</v>
      </c>
    </row>
    <row r="73" spans="1:16" x14ac:dyDescent="0.15">
      <c r="A73" s="166" t="s">
        <v>71</v>
      </c>
      <c r="B73" s="167">
        <f>基金残高に係る経年分析!F56</f>
        <v>3186</v>
      </c>
      <c r="C73" s="167">
        <f>基金残高に係る経年分析!G56</f>
        <v>2872</v>
      </c>
      <c r="D73" s="167">
        <f>基金残高に係る経年分析!H56</f>
        <v>2330</v>
      </c>
    </row>
    <row r="74" spans="1:16" x14ac:dyDescent="0.15">
      <c r="A74" s="166" t="s">
        <v>72</v>
      </c>
      <c r="B74" s="167">
        <f>基金残高に係る経年分析!F57</f>
        <v>3144</v>
      </c>
      <c r="C74" s="167">
        <f>基金残高に係る経年分析!G57</f>
        <v>3119</v>
      </c>
      <c r="D74" s="167">
        <f>基金残高に係る経年分析!H57</f>
        <v>3431</v>
      </c>
    </row>
  </sheetData>
  <sheetProtection algorithmName="SHA-512" hashValue="PXgJJ3lz3iBiR+N28pHZaAQZtzGlzYSPViHzRKJYmtKf47locjzIwe6PqKvmG0h00kvu3GuPlNAH69LUam36Bg==" saltValue="WMxEVIzSbIXYnCuX7nGnD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08" customWidth="1"/>
    <col min="96" max="133" width="1.625" style="224" customWidth="1"/>
    <col min="134" max="143" width="1.625" style="208" customWidth="1"/>
    <col min="144" max="16384" width="0" style="208" hidden="1"/>
  </cols>
  <sheetData>
    <row r="1" spans="2:143" ht="22.5" customHeight="1" thickBot="1" x14ac:dyDescent="0.2">
      <c r="B1" s="205"/>
      <c r="C1" s="206"/>
      <c r="D1" s="206"/>
      <c r="E1" s="206"/>
      <c r="F1" s="206"/>
      <c r="G1" s="206"/>
      <c r="H1" s="206"/>
      <c r="I1" s="206"/>
      <c r="J1" s="206"/>
      <c r="K1" s="206"/>
      <c r="L1" s="206"/>
      <c r="M1" s="206"/>
      <c r="N1" s="206"/>
      <c r="O1" s="206"/>
      <c r="P1" s="206"/>
      <c r="Q1" s="206"/>
      <c r="R1" s="206"/>
      <c r="S1" s="206"/>
      <c r="T1" s="206"/>
      <c r="U1" s="206"/>
      <c r="V1" s="206"/>
      <c r="W1" s="206"/>
      <c r="X1" s="206"/>
      <c r="Y1" s="206"/>
      <c r="Z1" s="206"/>
      <c r="AA1" s="206"/>
      <c r="AB1" s="206"/>
      <c r="AC1" s="206"/>
      <c r="AD1" s="206"/>
      <c r="AE1" s="206"/>
      <c r="AF1" s="206"/>
      <c r="AG1" s="206"/>
      <c r="AH1" s="206"/>
      <c r="AI1" s="206"/>
      <c r="AJ1" s="206"/>
      <c r="AK1" s="206"/>
      <c r="AL1" s="206"/>
      <c r="AM1" s="206"/>
      <c r="AN1" s="206"/>
      <c r="AO1" s="206"/>
      <c r="AP1" s="206"/>
      <c r="AQ1" s="206"/>
      <c r="AR1" s="206"/>
      <c r="AS1" s="206"/>
      <c r="AT1" s="206"/>
      <c r="AU1" s="206"/>
      <c r="AV1" s="206"/>
      <c r="AW1" s="206"/>
      <c r="AX1" s="206"/>
      <c r="AY1" s="206"/>
      <c r="AZ1" s="206"/>
      <c r="BA1" s="206"/>
      <c r="BB1" s="206"/>
      <c r="BC1" s="206"/>
      <c r="BD1" s="206"/>
      <c r="BE1" s="206"/>
      <c r="BF1" s="206"/>
      <c r="BG1" s="206"/>
      <c r="BH1" s="206"/>
      <c r="BI1" s="206"/>
      <c r="BJ1" s="206"/>
      <c r="BK1" s="206"/>
      <c r="BL1" s="206"/>
      <c r="BM1" s="206"/>
      <c r="BN1" s="206"/>
      <c r="BO1" s="206"/>
      <c r="BP1" s="206"/>
      <c r="BQ1" s="206"/>
      <c r="BR1" s="206"/>
      <c r="BS1" s="206"/>
      <c r="BT1" s="206"/>
      <c r="BU1" s="206"/>
      <c r="BV1" s="206"/>
      <c r="BW1" s="206"/>
      <c r="BX1" s="206"/>
      <c r="BY1" s="206"/>
      <c r="BZ1" s="206"/>
      <c r="CA1" s="206"/>
      <c r="CB1" s="206"/>
      <c r="CC1" s="206"/>
      <c r="CD1" s="207"/>
      <c r="CE1" s="207"/>
      <c r="CF1" s="207"/>
      <c r="CG1" s="207"/>
      <c r="CH1" s="207"/>
      <c r="CI1" s="207"/>
      <c r="CJ1" s="207"/>
      <c r="CK1" s="207"/>
      <c r="CL1" s="207"/>
      <c r="CM1" s="207"/>
      <c r="CN1" s="207"/>
      <c r="CO1" s="207"/>
      <c r="CP1" s="207"/>
      <c r="CQ1" s="207"/>
      <c r="CR1" s="207"/>
      <c r="CS1" s="207"/>
      <c r="CT1" s="207"/>
      <c r="CU1" s="207"/>
      <c r="CV1" s="207"/>
      <c r="CW1" s="207"/>
      <c r="CX1" s="207"/>
      <c r="CY1" s="207"/>
      <c r="CZ1" s="207"/>
      <c r="DA1" s="207"/>
      <c r="DB1" s="207"/>
      <c r="DC1" s="207"/>
      <c r="DD1" s="207"/>
      <c r="DE1" s="207"/>
      <c r="DF1" s="207"/>
      <c r="DG1" s="207"/>
      <c r="DH1" s="776" t="s">
        <v>209</v>
      </c>
      <c r="DI1" s="777"/>
      <c r="DJ1" s="777"/>
      <c r="DK1" s="777"/>
      <c r="DL1" s="777"/>
      <c r="DM1" s="777"/>
      <c r="DN1" s="778"/>
      <c r="DO1" s="208"/>
      <c r="DP1" s="776" t="s">
        <v>210</v>
      </c>
      <c r="DQ1" s="777"/>
      <c r="DR1" s="777"/>
      <c r="DS1" s="777"/>
      <c r="DT1" s="777"/>
      <c r="DU1" s="777"/>
      <c r="DV1" s="777"/>
      <c r="DW1" s="777"/>
      <c r="DX1" s="777"/>
      <c r="DY1" s="777"/>
      <c r="DZ1" s="777"/>
      <c r="EA1" s="777"/>
      <c r="EB1" s="777"/>
      <c r="EC1" s="778"/>
      <c r="ED1" s="206"/>
      <c r="EE1" s="206"/>
      <c r="EF1" s="206"/>
      <c r="EG1" s="206"/>
      <c r="EH1" s="206"/>
      <c r="EI1" s="206"/>
      <c r="EJ1" s="206"/>
      <c r="EK1" s="206"/>
      <c r="EL1" s="206"/>
      <c r="EM1" s="206"/>
    </row>
    <row r="2" spans="2:143" ht="22.5" customHeight="1" x14ac:dyDescent="0.15">
      <c r="B2" s="209" t="s">
        <v>211</v>
      </c>
      <c r="R2" s="210"/>
      <c r="S2" s="210"/>
      <c r="T2" s="210"/>
      <c r="U2" s="210"/>
      <c r="V2" s="210"/>
      <c r="W2" s="210"/>
      <c r="X2" s="210"/>
      <c r="Y2" s="210"/>
      <c r="Z2" s="210"/>
      <c r="AA2" s="210"/>
      <c r="AB2" s="210"/>
      <c r="AC2" s="210"/>
      <c r="AE2" s="211"/>
      <c r="AF2" s="211"/>
      <c r="AG2" s="211"/>
      <c r="AH2" s="211"/>
      <c r="AI2" s="211"/>
      <c r="AJ2" s="210"/>
      <c r="AK2" s="210"/>
      <c r="AL2" s="210"/>
      <c r="AM2" s="210"/>
      <c r="AN2" s="210"/>
      <c r="AO2" s="210"/>
      <c r="AP2" s="210"/>
      <c r="CD2" s="207"/>
      <c r="CE2" s="207"/>
      <c r="CF2" s="207"/>
      <c r="CG2" s="207"/>
      <c r="CH2" s="207"/>
      <c r="CI2" s="207"/>
      <c r="CJ2" s="207"/>
      <c r="CK2" s="207"/>
      <c r="CL2" s="207"/>
      <c r="CM2" s="207"/>
      <c r="CN2" s="207"/>
      <c r="CO2" s="207"/>
      <c r="CP2" s="207"/>
      <c r="CQ2" s="207"/>
      <c r="CR2" s="207"/>
      <c r="CS2" s="207"/>
      <c r="CT2" s="207"/>
      <c r="CU2" s="207"/>
      <c r="CV2" s="207"/>
      <c r="CW2" s="207"/>
      <c r="CX2" s="207"/>
      <c r="CY2" s="207"/>
      <c r="CZ2" s="207"/>
      <c r="DA2" s="207"/>
      <c r="DB2" s="207"/>
      <c r="DC2" s="207"/>
      <c r="DD2" s="207"/>
      <c r="DE2" s="207"/>
      <c r="DF2" s="207"/>
      <c r="DG2" s="207"/>
      <c r="DH2" s="207"/>
      <c r="DI2" s="207"/>
      <c r="DJ2" s="207"/>
      <c r="DK2" s="207"/>
      <c r="DL2" s="207"/>
      <c r="DM2" s="207"/>
      <c r="DN2" s="207"/>
      <c r="DO2" s="207"/>
      <c r="DP2" s="207"/>
      <c r="DQ2" s="207"/>
      <c r="DR2" s="207"/>
      <c r="DS2" s="207"/>
      <c r="DT2" s="207"/>
      <c r="DU2" s="207"/>
      <c r="DV2" s="207"/>
      <c r="DW2" s="207"/>
      <c r="DX2" s="207"/>
      <c r="DY2" s="207"/>
      <c r="DZ2" s="207"/>
      <c r="EA2" s="207"/>
      <c r="EB2" s="207"/>
      <c r="EC2" s="207"/>
    </row>
    <row r="3" spans="2:143" ht="11.25" customHeight="1" x14ac:dyDescent="0.15">
      <c r="B3" s="718" t="s">
        <v>212</v>
      </c>
      <c r="C3" s="719"/>
      <c r="D3" s="719"/>
      <c r="E3" s="719"/>
      <c r="F3" s="719"/>
      <c r="G3" s="719"/>
      <c r="H3" s="719"/>
      <c r="I3" s="719"/>
      <c r="J3" s="719"/>
      <c r="K3" s="719"/>
      <c r="L3" s="719"/>
      <c r="M3" s="719"/>
      <c r="N3" s="719"/>
      <c r="O3" s="719"/>
      <c r="P3" s="719"/>
      <c r="Q3" s="719"/>
      <c r="R3" s="719"/>
      <c r="S3" s="719"/>
      <c r="T3" s="719"/>
      <c r="U3" s="719"/>
      <c r="V3" s="719"/>
      <c r="W3" s="719"/>
      <c r="X3" s="719"/>
      <c r="Y3" s="719"/>
      <c r="Z3" s="719"/>
      <c r="AA3" s="719"/>
      <c r="AB3" s="719"/>
      <c r="AC3" s="719"/>
      <c r="AD3" s="719"/>
      <c r="AE3" s="719"/>
      <c r="AF3" s="719"/>
      <c r="AG3" s="719"/>
      <c r="AH3" s="719"/>
      <c r="AI3" s="719"/>
      <c r="AJ3" s="719"/>
      <c r="AK3" s="719"/>
      <c r="AL3" s="719"/>
      <c r="AM3" s="719"/>
      <c r="AN3" s="719"/>
      <c r="AO3" s="719"/>
      <c r="AP3" s="718" t="s">
        <v>213</v>
      </c>
      <c r="AQ3" s="719"/>
      <c r="AR3" s="719"/>
      <c r="AS3" s="719"/>
      <c r="AT3" s="719"/>
      <c r="AU3" s="719"/>
      <c r="AV3" s="719"/>
      <c r="AW3" s="719"/>
      <c r="AX3" s="719"/>
      <c r="AY3" s="719"/>
      <c r="AZ3" s="719"/>
      <c r="BA3" s="719"/>
      <c r="BB3" s="719"/>
      <c r="BC3" s="719"/>
      <c r="BD3" s="719"/>
      <c r="BE3" s="719"/>
      <c r="BF3" s="719"/>
      <c r="BG3" s="719"/>
      <c r="BH3" s="719"/>
      <c r="BI3" s="719"/>
      <c r="BJ3" s="719"/>
      <c r="BK3" s="719"/>
      <c r="BL3" s="719"/>
      <c r="BM3" s="719"/>
      <c r="BN3" s="719"/>
      <c r="BO3" s="719"/>
      <c r="BP3" s="719"/>
      <c r="BQ3" s="719"/>
      <c r="BR3" s="719"/>
      <c r="BS3" s="719"/>
      <c r="BT3" s="719"/>
      <c r="BU3" s="719"/>
      <c r="BV3" s="719"/>
      <c r="BW3" s="719"/>
      <c r="BX3" s="719"/>
      <c r="BY3" s="719"/>
      <c r="BZ3" s="719"/>
      <c r="CA3" s="719"/>
      <c r="CB3" s="720"/>
      <c r="CD3" s="761" t="s">
        <v>214</v>
      </c>
      <c r="CE3" s="762"/>
      <c r="CF3" s="762"/>
      <c r="CG3" s="762"/>
      <c r="CH3" s="762"/>
      <c r="CI3" s="762"/>
      <c r="CJ3" s="762"/>
      <c r="CK3" s="762"/>
      <c r="CL3" s="762"/>
      <c r="CM3" s="762"/>
      <c r="CN3" s="762"/>
      <c r="CO3" s="762"/>
      <c r="CP3" s="762"/>
      <c r="CQ3" s="762"/>
      <c r="CR3" s="762"/>
      <c r="CS3" s="762"/>
      <c r="CT3" s="762"/>
      <c r="CU3" s="762"/>
      <c r="CV3" s="762"/>
      <c r="CW3" s="762"/>
      <c r="CX3" s="762"/>
      <c r="CY3" s="762"/>
      <c r="CZ3" s="762"/>
      <c r="DA3" s="762"/>
      <c r="DB3" s="762"/>
      <c r="DC3" s="762"/>
      <c r="DD3" s="762"/>
      <c r="DE3" s="762"/>
      <c r="DF3" s="762"/>
      <c r="DG3" s="762"/>
      <c r="DH3" s="762"/>
      <c r="DI3" s="762"/>
      <c r="DJ3" s="762"/>
      <c r="DK3" s="762"/>
      <c r="DL3" s="762"/>
      <c r="DM3" s="762"/>
      <c r="DN3" s="762"/>
      <c r="DO3" s="762"/>
      <c r="DP3" s="762"/>
      <c r="DQ3" s="762"/>
      <c r="DR3" s="762"/>
      <c r="DS3" s="762"/>
      <c r="DT3" s="762"/>
      <c r="DU3" s="762"/>
      <c r="DV3" s="762"/>
      <c r="DW3" s="762"/>
      <c r="DX3" s="762"/>
      <c r="DY3" s="762"/>
      <c r="DZ3" s="762"/>
      <c r="EA3" s="762"/>
      <c r="EB3" s="762"/>
      <c r="EC3" s="763"/>
    </row>
    <row r="4" spans="2:143" ht="11.25" customHeight="1" x14ac:dyDescent="0.15">
      <c r="B4" s="718" t="s">
        <v>1</v>
      </c>
      <c r="C4" s="719"/>
      <c r="D4" s="719"/>
      <c r="E4" s="719"/>
      <c r="F4" s="719"/>
      <c r="G4" s="719"/>
      <c r="H4" s="719"/>
      <c r="I4" s="719"/>
      <c r="J4" s="719"/>
      <c r="K4" s="719"/>
      <c r="L4" s="719"/>
      <c r="M4" s="719"/>
      <c r="N4" s="719"/>
      <c r="O4" s="719"/>
      <c r="P4" s="719"/>
      <c r="Q4" s="720"/>
      <c r="R4" s="718" t="s">
        <v>215</v>
      </c>
      <c r="S4" s="719"/>
      <c r="T4" s="719"/>
      <c r="U4" s="719"/>
      <c r="V4" s="719"/>
      <c r="W4" s="719"/>
      <c r="X4" s="719"/>
      <c r="Y4" s="720"/>
      <c r="Z4" s="718" t="s">
        <v>216</v>
      </c>
      <c r="AA4" s="719"/>
      <c r="AB4" s="719"/>
      <c r="AC4" s="720"/>
      <c r="AD4" s="718" t="s">
        <v>217</v>
      </c>
      <c r="AE4" s="719"/>
      <c r="AF4" s="719"/>
      <c r="AG4" s="719"/>
      <c r="AH4" s="719"/>
      <c r="AI4" s="719"/>
      <c r="AJ4" s="719"/>
      <c r="AK4" s="720"/>
      <c r="AL4" s="718" t="s">
        <v>216</v>
      </c>
      <c r="AM4" s="719"/>
      <c r="AN4" s="719"/>
      <c r="AO4" s="720"/>
      <c r="AP4" s="779" t="s">
        <v>218</v>
      </c>
      <c r="AQ4" s="779"/>
      <c r="AR4" s="779"/>
      <c r="AS4" s="779"/>
      <c r="AT4" s="779"/>
      <c r="AU4" s="779"/>
      <c r="AV4" s="779"/>
      <c r="AW4" s="779"/>
      <c r="AX4" s="779"/>
      <c r="AY4" s="779"/>
      <c r="AZ4" s="779"/>
      <c r="BA4" s="779"/>
      <c r="BB4" s="779"/>
      <c r="BC4" s="779"/>
      <c r="BD4" s="779"/>
      <c r="BE4" s="779"/>
      <c r="BF4" s="779"/>
      <c r="BG4" s="779" t="s">
        <v>219</v>
      </c>
      <c r="BH4" s="779"/>
      <c r="BI4" s="779"/>
      <c r="BJ4" s="779"/>
      <c r="BK4" s="779"/>
      <c r="BL4" s="779"/>
      <c r="BM4" s="779"/>
      <c r="BN4" s="779"/>
      <c r="BO4" s="779" t="s">
        <v>216</v>
      </c>
      <c r="BP4" s="779"/>
      <c r="BQ4" s="779"/>
      <c r="BR4" s="779"/>
      <c r="BS4" s="779" t="s">
        <v>220</v>
      </c>
      <c r="BT4" s="779"/>
      <c r="BU4" s="779"/>
      <c r="BV4" s="779"/>
      <c r="BW4" s="779"/>
      <c r="BX4" s="779"/>
      <c r="BY4" s="779"/>
      <c r="BZ4" s="779"/>
      <c r="CA4" s="779"/>
      <c r="CB4" s="779"/>
      <c r="CD4" s="761" t="s">
        <v>221</v>
      </c>
      <c r="CE4" s="762"/>
      <c r="CF4" s="762"/>
      <c r="CG4" s="762"/>
      <c r="CH4" s="762"/>
      <c r="CI4" s="762"/>
      <c r="CJ4" s="762"/>
      <c r="CK4" s="762"/>
      <c r="CL4" s="762"/>
      <c r="CM4" s="762"/>
      <c r="CN4" s="762"/>
      <c r="CO4" s="762"/>
      <c r="CP4" s="762"/>
      <c r="CQ4" s="762"/>
      <c r="CR4" s="762"/>
      <c r="CS4" s="762"/>
      <c r="CT4" s="762"/>
      <c r="CU4" s="762"/>
      <c r="CV4" s="762"/>
      <c r="CW4" s="762"/>
      <c r="CX4" s="762"/>
      <c r="CY4" s="762"/>
      <c r="CZ4" s="762"/>
      <c r="DA4" s="762"/>
      <c r="DB4" s="762"/>
      <c r="DC4" s="762"/>
      <c r="DD4" s="762"/>
      <c r="DE4" s="762"/>
      <c r="DF4" s="762"/>
      <c r="DG4" s="762"/>
      <c r="DH4" s="762"/>
      <c r="DI4" s="762"/>
      <c r="DJ4" s="762"/>
      <c r="DK4" s="762"/>
      <c r="DL4" s="762"/>
      <c r="DM4" s="762"/>
      <c r="DN4" s="762"/>
      <c r="DO4" s="762"/>
      <c r="DP4" s="762"/>
      <c r="DQ4" s="762"/>
      <c r="DR4" s="762"/>
      <c r="DS4" s="762"/>
      <c r="DT4" s="762"/>
      <c r="DU4" s="762"/>
      <c r="DV4" s="762"/>
      <c r="DW4" s="762"/>
      <c r="DX4" s="762"/>
      <c r="DY4" s="762"/>
      <c r="DZ4" s="762"/>
      <c r="EA4" s="762"/>
      <c r="EB4" s="762"/>
      <c r="EC4" s="763"/>
    </row>
    <row r="5" spans="2:143" s="212" customFormat="1" ht="11.25" customHeight="1" x14ac:dyDescent="0.15">
      <c r="B5" s="743" t="s">
        <v>222</v>
      </c>
      <c r="C5" s="744"/>
      <c r="D5" s="744"/>
      <c r="E5" s="744"/>
      <c r="F5" s="744"/>
      <c r="G5" s="744"/>
      <c r="H5" s="744"/>
      <c r="I5" s="744"/>
      <c r="J5" s="744"/>
      <c r="K5" s="744"/>
      <c r="L5" s="744"/>
      <c r="M5" s="744"/>
      <c r="N5" s="744"/>
      <c r="O5" s="744"/>
      <c r="P5" s="744"/>
      <c r="Q5" s="745"/>
      <c r="R5" s="709">
        <v>3660341</v>
      </c>
      <c r="S5" s="710"/>
      <c r="T5" s="710"/>
      <c r="U5" s="710"/>
      <c r="V5" s="710"/>
      <c r="W5" s="710"/>
      <c r="X5" s="710"/>
      <c r="Y5" s="756"/>
      <c r="Z5" s="774">
        <v>14.8</v>
      </c>
      <c r="AA5" s="774"/>
      <c r="AB5" s="774"/>
      <c r="AC5" s="774"/>
      <c r="AD5" s="775">
        <v>3598105</v>
      </c>
      <c r="AE5" s="775"/>
      <c r="AF5" s="775"/>
      <c r="AG5" s="775"/>
      <c r="AH5" s="775"/>
      <c r="AI5" s="775"/>
      <c r="AJ5" s="775"/>
      <c r="AK5" s="775"/>
      <c r="AL5" s="757">
        <v>27.2</v>
      </c>
      <c r="AM5" s="726"/>
      <c r="AN5" s="726"/>
      <c r="AO5" s="758"/>
      <c r="AP5" s="743" t="s">
        <v>223</v>
      </c>
      <c r="AQ5" s="744"/>
      <c r="AR5" s="744"/>
      <c r="AS5" s="744"/>
      <c r="AT5" s="744"/>
      <c r="AU5" s="744"/>
      <c r="AV5" s="744"/>
      <c r="AW5" s="744"/>
      <c r="AX5" s="744"/>
      <c r="AY5" s="744"/>
      <c r="AZ5" s="744"/>
      <c r="BA5" s="744"/>
      <c r="BB5" s="744"/>
      <c r="BC5" s="744"/>
      <c r="BD5" s="744"/>
      <c r="BE5" s="744"/>
      <c r="BF5" s="745"/>
      <c r="BG5" s="644">
        <v>3592274</v>
      </c>
      <c r="BH5" s="647"/>
      <c r="BI5" s="647"/>
      <c r="BJ5" s="647"/>
      <c r="BK5" s="647"/>
      <c r="BL5" s="647"/>
      <c r="BM5" s="647"/>
      <c r="BN5" s="648"/>
      <c r="BO5" s="706">
        <v>98.1</v>
      </c>
      <c r="BP5" s="706"/>
      <c r="BQ5" s="706"/>
      <c r="BR5" s="706"/>
      <c r="BS5" s="707">
        <v>289429</v>
      </c>
      <c r="BT5" s="707"/>
      <c r="BU5" s="707"/>
      <c r="BV5" s="707"/>
      <c r="BW5" s="707"/>
      <c r="BX5" s="707"/>
      <c r="BY5" s="707"/>
      <c r="BZ5" s="707"/>
      <c r="CA5" s="707"/>
      <c r="CB5" s="748"/>
      <c r="CD5" s="761" t="s">
        <v>218</v>
      </c>
      <c r="CE5" s="762"/>
      <c r="CF5" s="762"/>
      <c r="CG5" s="762"/>
      <c r="CH5" s="762"/>
      <c r="CI5" s="762"/>
      <c r="CJ5" s="762"/>
      <c r="CK5" s="762"/>
      <c r="CL5" s="762"/>
      <c r="CM5" s="762"/>
      <c r="CN5" s="762"/>
      <c r="CO5" s="762"/>
      <c r="CP5" s="762"/>
      <c r="CQ5" s="763"/>
      <c r="CR5" s="761" t="s">
        <v>224</v>
      </c>
      <c r="CS5" s="762"/>
      <c r="CT5" s="762"/>
      <c r="CU5" s="762"/>
      <c r="CV5" s="762"/>
      <c r="CW5" s="762"/>
      <c r="CX5" s="762"/>
      <c r="CY5" s="763"/>
      <c r="CZ5" s="761" t="s">
        <v>216</v>
      </c>
      <c r="DA5" s="762"/>
      <c r="DB5" s="762"/>
      <c r="DC5" s="763"/>
      <c r="DD5" s="761" t="s">
        <v>225</v>
      </c>
      <c r="DE5" s="762"/>
      <c r="DF5" s="762"/>
      <c r="DG5" s="762"/>
      <c r="DH5" s="762"/>
      <c r="DI5" s="762"/>
      <c r="DJ5" s="762"/>
      <c r="DK5" s="762"/>
      <c r="DL5" s="762"/>
      <c r="DM5" s="762"/>
      <c r="DN5" s="762"/>
      <c r="DO5" s="762"/>
      <c r="DP5" s="763"/>
      <c r="DQ5" s="761" t="s">
        <v>226</v>
      </c>
      <c r="DR5" s="762"/>
      <c r="DS5" s="762"/>
      <c r="DT5" s="762"/>
      <c r="DU5" s="762"/>
      <c r="DV5" s="762"/>
      <c r="DW5" s="762"/>
      <c r="DX5" s="762"/>
      <c r="DY5" s="762"/>
      <c r="DZ5" s="762"/>
      <c r="EA5" s="762"/>
      <c r="EB5" s="762"/>
      <c r="EC5" s="763"/>
    </row>
    <row r="6" spans="2:143" ht="11.25" customHeight="1" x14ac:dyDescent="0.15">
      <c r="B6" s="641" t="s">
        <v>227</v>
      </c>
      <c r="C6" s="642"/>
      <c r="D6" s="642"/>
      <c r="E6" s="642"/>
      <c r="F6" s="642"/>
      <c r="G6" s="642"/>
      <c r="H6" s="642"/>
      <c r="I6" s="642"/>
      <c r="J6" s="642"/>
      <c r="K6" s="642"/>
      <c r="L6" s="642"/>
      <c r="M6" s="642"/>
      <c r="N6" s="642"/>
      <c r="O6" s="642"/>
      <c r="P6" s="642"/>
      <c r="Q6" s="643"/>
      <c r="R6" s="644">
        <v>210538</v>
      </c>
      <c r="S6" s="647"/>
      <c r="T6" s="647"/>
      <c r="U6" s="647"/>
      <c r="V6" s="647"/>
      <c r="W6" s="647"/>
      <c r="X6" s="647"/>
      <c r="Y6" s="648"/>
      <c r="Z6" s="706">
        <v>0.9</v>
      </c>
      <c r="AA6" s="706"/>
      <c r="AB6" s="706"/>
      <c r="AC6" s="706"/>
      <c r="AD6" s="707">
        <v>210538</v>
      </c>
      <c r="AE6" s="707"/>
      <c r="AF6" s="707"/>
      <c r="AG6" s="707"/>
      <c r="AH6" s="707"/>
      <c r="AI6" s="707"/>
      <c r="AJ6" s="707"/>
      <c r="AK6" s="707"/>
      <c r="AL6" s="649">
        <v>1.6</v>
      </c>
      <c r="AM6" s="650"/>
      <c r="AN6" s="650"/>
      <c r="AO6" s="708"/>
      <c r="AP6" s="641" t="s">
        <v>228</v>
      </c>
      <c r="AQ6" s="642"/>
      <c r="AR6" s="642"/>
      <c r="AS6" s="642"/>
      <c r="AT6" s="642"/>
      <c r="AU6" s="642"/>
      <c r="AV6" s="642"/>
      <c r="AW6" s="642"/>
      <c r="AX6" s="642"/>
      <c r="AY6" s="642"/>
      <c r="AZ6" s="642"/>
      <c r="BA6" s="642"/>
      <c r="BB6" s="642"/>
      <c r="BC6" s="642"/>
      <c r="BD6" s="642"/>
      <c r="BE6" s="642"/>
      <c r="BF6" s="643"/>
      <c r="BG6" s="644">
        <v>3592274</v>
      </c>
      <c r="BH6" s="647"/>
      <c r="BI6" s="647"/>
      <c r="BJ6" s="647"/>
      <c r="BK6" s="647"/>
      <c r="BL6" s="647"/>
      <c r="BM6" s="647"/>
      <c r="BN6" s="648"/>
      <c r="BO6" s="706">
        <v>98.1</v>
      </c>
      <c r="BP6" s="706"/>
      <c r="BQ6" s="706"/>
      <c r="BR6" s="706"/>
      <c r="BS6" s="707">
        <v>289429</v>
      </c>
      <c r="BT6" s="707"/>
      <c r="BU6" s="707"/>
      <c r="BV6" s="707"/>
      <c r="BW6" s="707"/>
      <c r="BX6" s="707"/>
      <c r="BY6" s="707"/>
      <c r="BZ6" s="707"/>
      <c r="CA6" s="707"/>
      <c r="CB6" s="748"/>
      <c r="CD6" s="715" t="s">
        <v>229</v>
      </c>
      <c r="CE6" s="716"/>
      <c r="CF6" s="716"/>
      <c r="CG6" s="716"/>
      <c r="CH6" s="716"/>
      <c r="CI6" s="716"/>
      <c r="CJ6" s="716"/>
      <c r="CK6" s="716"/>
      <c r="CL6" s="716"/>
      <c r="CM6" s="716"/>
      <c r="CN6" s="716"/>
      <c r="CO6" s="716"/>
      <c r="CP6" s="716"/>
      <c r="CQ6" s="717"/>
      <c r="CR6" s="644">
        <v>186185</v>
      </c>
      <c r="CS6" s="647"/>
      <c r="CT6" s="647"/>
      <c r="CU6" s="647"/>
      <c r="CV6" s="647"/>
      <c r="CW6" s="647"/>
      <c r="CX6" s="647"/>
      <c r="CY6" s="648"/>
      <c r="CZ6" s="757">
        <v>0.8</v>
      </c>
      <c r="DA6" s="726"/>
      <c r="DB6" s="726"/>
      <c r="DC6" s="760"/>
      <c r="DD6" s="652" t="s">
        <v>230</v>
      </c>
      <c r="DE6" s="647"/>
      <c r="DF6" s="647"/>
      <c r="DG6" s="647"/>
      <c r="DH6" s="647"/>
      <c r="DI6" s="647"/>
      <c r="DJ6" s="647"/>
      <c r="DK6" s="647"/>
      <c r="DL6" s="647"/>
      <c r="DM6" s="647"/>
      <c r="DN6" s="647"/>
      <c r="DO6" s="647"/>
      <c r="DP6" s="648"/>
      <c r="DQ6" s="652">
        <v>186185</v>
      </c>
      <c r="DR6" s="647"/>
      <c r="DS6" s="647"/>
      <c r="DT6" s="647"/>
      <c r="DU6" s="647"/>
      <c r="DV6" s="647"/>
      <c r="DW6" s="647"/>
      <c r="DX6" s="647"/>
      <c r="DY6" s="647"/>
      <c r="DZ6" s="647"/>
      <c r="EA6" s="647"/>
      <c r="EB6" s="647"/>
      <c r="EC6" s="687"/>
    </row>
    <row r="7" spans="2:143" ht="11.25" customHeight="1" x14ac:dyDescent="0.15">
      <c r="B7" s="641" t="s">
        <v>231</v>
      </c>
      <c r="C7" s="642"/>
      <c r="D7" s="642"/>
      <c r="E7" s="642"/>
      <c r="F7" s="642"/>
      <c r="G7" s="642"/>
      <c r="H7" s="642"/>
      <c r="I7" s="642"/>
      <c r="J7" s="642"/>
      <c r="K7" s="642"/>
      <c r="L7" s="642"/>
      <c r="M7" s="642"/>
      <c r="N7" s="642"/>
      <c r="O7" s="642"/>
      <c r="P7" s="642"/>
      <c r="Q7" s="643"/>
      <c r="R7" s="644">
        <v>8961</v>
      </c>
      <c r="S7" s="647"/>
      <c r="T7" s="647"/>
      <c r="U7" s="647"/>
      <c r="V7" s="647"/>
      <c r="W7" s="647"/>
      <c r="X7" s="647"/>
      <c r="Y7" s="648"/>
      <c r="Z7" s="706">
        <v>0</v>
      </c>
      <c r="AA7" s="706"/>
      <c r="AB7" s="706"/>
      <c r="AC7" s="706"/>
      <c r="AD7" s="707">
        <v>8961</v>
      </c>
      <c r="AE7" s="707"/>
      <c r="AF7" s="707"/>
      <c r="AG7" s="707"/>
      <c r="AH7" s="707"/>
      <c r="AI7" s="707"/>
      <c r="AJ7" s="707"/>
      <c r="AK7" s="707"/>
      <c r="AL7" s="649">
        <v>0.1</v>
      </c>
      <c r="AM7" s="650"/>
      <c r="AN7" s="650"/>
      <c r="AO7" s="708"/>
      <c r="AP7" s="641" t="s">
        <v>232</v>
      </c>
      <c r="AQ7" s="642"/>
      <c r="AR7" s="642"/>
      <c r="AS7" s="642"/>
      <c r="AT7" s="642"/>
      <c r="AU7" s="642"/>
      <c r="AV7" s="642"/>
      <c r="AW7" s="642"/>
      <c r="AX7" s="642"/>
      <c r="AY7" s="642"/>
      <c r="AZ7" s="642"/>
      <c r="BA7" s="642"/>
      <c r="BB7" s="642"/>
      <c r="BC7" s="642"/>
      <c r="BD7" s="642"/>
      <c r="BE7" s="642"/>
      <c r="BF7" s="643"/>
      <c r="BG7" s="644">
        <v>1534352</v>
      </c>
      <c r="BH7" s="647"/>
      <c r="BI7" s="647"/>
      <c r="BJ7" s="647"/>
      <c r="BK7" s="647"/>
      <c r="BL7" s="647"/>
      <c r="BM7" s="647"/>
      <c r="BN7" s="648"/>
      <c r="BO7" s="706">
        <v>41.9</v>
      </c>
      <c r="BP7" s="706"/>
      <c r="BQ7" s="706"/>
      <c r="BR7" s="706"/>
      <c r="BS7" s="707">
        <v>54857</v>
      </c>
      <c r="BT7" s="707"/>
      <c r="BU7" s="707"/>
      <c r="BV7" s="707"/>
      <c r="BW7" s="707"/>
      <c r="BX7" s="707"/>
      <c r="BY7" s="707"/>
      <c r="BZ7" s="707"/>
      <c r="CA7" s="707"/>
      <c r="CB7" s="748"/>
      <c r="CD7" s="688" t="s">
        <v>233</v>
      </c>
      <c r="CE7" s="685"/>
      <c r="CF7" s="685"/>
      <c r="CG7" s="685"/>
      <c r="CH7" s="685"/>
      <c r="CI7" s="685"/>
      <c r="CJ7" s="685"/>
      <c r="CK7" s="685"/>
      <c r="CL7" s="685"/>
      <c r="CM7" s="685"/>
      <c r="CN7" s="685"/>
      <c r="CO7" s="685"/>
      <c r="CP7" s="685"/>
      <c r="CQ7" s="686"/>
      <c r="CR7" s="644">
        <v>3779301</v>
      </c>
      <c r="CS7" s="647"/>
      <c r="CT7" s="647"/>
      <c r="CU7" s="647"/>
      <c r="CV7" s="647"/>
      <c r="CW7" s="647"/>
      <c r="CX7" s="647"/>
      <c r="CY7" s="648"/>
      <c r="CZ7" s="706">
        <v>15.6</v>
      </c>
      <c r="DA7" s="706"/>
      <c r="DB7" s="706"/>
      <c r="DC7" s="706"/>
      <c r="DD7" s="652">
        <v>218562</v>
      </c>
      <c r="DE7" s="647"/>
      <c r="DF7" s="647"/>
      <c r="DG7" s="647"/>
      <c r="DH7" s="647"/>
      <c r="DI7" s="647"/>
      <c r="DJ7" s="647"/>
      <c r="DK7" s="647"/>
      <c r="DL7" s="647"/>
      <c r="DM7" s="647"/>
      <c r="DN7" s="647"/>
      <c r="DO7" s="647"/>
      <c r="DP7" s="648"/>
      <c r="DQ7" s="652">
        <v>2604988</v>
      </c>
      <c r="DR7" s="647"/>
      <c r="DS7" s="647"/>
      <c r="DT7" s="647"/>
      <c r="DU7" s="647"/>
      <c r="DV7" s="647"/>
      <c r="DW7" s="647"/>
      <c r="DX7" s="647"/>
      <c r="DY7" s="647"/>
      <c r="DZ7" s="647"/>
      <c r="EA7" s="647"/>
      <c r="EB7" s="647"/>
      <c r="EC7" s="687"/>
    </row>
    <row r="8" spans="2:143" ht="11.25" customHeight="1" x14ac:dyDescent="0.15">
      <c r="B8" s="641" t="s">
        <v>234</v>
      </c>
      <c r="C8" s="642"/>
      <c r="D8" s="642"/>
      <c r="E8" s="642"/>
      <c r="F8" s="642"/>
      <c r="G8" s="642"/>
      <c r="H8" s="642"/>
      <c r="I8" s="642"/>
      <c r="J8" s="642"/>
      <c r="K8" s="642"/>
      <c r="L8" s="642"/>
      <c r="M8" s="642"/>
      <c r="N8" s="642"/>
      <c r="O8" s="642"/>
      <c r="P8" s="642"/>
      <c r="Q8" s="643"/>
      <c r="R8" s="644">
        <v>12812</v>
      </c>
      <c r="S8" s="647"/>
      <c r="T8" s="647"/>
      <c r="U8" s="647"/>
      <c r="V8" s="647"/>
      <c r="W8" s="647"/>
      <c r="X8" s="647"/>
      <c r="Y8" s="648"/>
      <c r="Z8" s="706">
        <v>0.1</v>
      </c>
      <c r="AA8" s="706"/>
      <c r="AB8" s="706"/>
      <c r="AC8" s="706"/>
      <c r="AD8" s="707">
        <v>12812</v>
      </c>
      <c r="AE8" s="707"/>
      <c r="AF8" s="707"/>
      <c r="AG8" s="707"/>
      <c r="AH8" s="707"/>
      <c r="AI8" s="707"/>
      <c r="AJ8" s="707"/>
      <c r="AK8" s="707"/>
      <c r="AL8" s="649">
        <v>0.1</v>
      </c>
      <c r="AM8" s="650"/>
      <c r="AN8" s="650"/>
      <c r="AO8" s="708"/>
      <c r="AP8" s="641" t="s">
        <v>235</v>
      </c>
      <c r="AQ8" s="642"/>
      <c r="AR8" s="642"/>
      <c r="AS8" s="642"/>
      <c r="AT8" s="642"/>
      <c r="AU8" s="642"/>
      <c r="AV8" s="642"/>
      <c r="AW8" s="642"/>
      <c r="AX8" s="642"/>
      <c r="AY8" s="642"/>
      <c r="AZ8" s="642"/>
      <c r="BA8" s="642"/>
      <c r="BB8" s="642"/>
      <c r="BC8" s="642"/>
      <c r="BD8" s="642"/>
      <c r="BE8" s="642"/>
      <c r="BF8" s="643"/>
      <c r="BG8" s="644">
        <v>57650</v>
      </c>
      <c r="BH8" s="647"/>
      <c r="BI8" s="647"/>
      <c r="BJ8" s="647"/>
      <c r="BK8" s="647"/>
      <c r="BL8" s="647"/>
      <c r="BM8" s="647"/>
      <c r="BN8" s="648"/>
      <c r="BO8" s="706">
        <v>1.6</v>
      </c>
      <c r="BP8" s="706"/>
      <c r="BQ8" s="706"/>
      <c r="BR8" s="706"/>
      <c r="BS8" s="652" t="s">
        <v>230</v>
      </c>
      <c r="BT8" s="647"/>
      <c r="BU8" s="647"/>
      <c r="BV8" s="647"/>
      <c r="BW8" s="647"/>
      <c r="BX8" s="647"/>
      <c r="BY8" s="647"/>
      <c r="BZ8" s="647"/>
      <c r="CA8" s="647"/>
      <c r="CB8" s="687"/>
      <c r="CD8" s="688" t="s">
        <v>236</v>
      </c>
      <c r="CE8" s="685"/>
      <c r="CF8" s="685"/>
      <c r="CG8" s="685"/>
      <c r="CH8" s="685"/>
      <c r="CI8" s="685"/>
      <c r="CJ8" s="685"/>
      <c r="CK8" s="685"/>
      <c r="CL8" s="685"/>
      <c r="CM8" s="685"/>
      <c r="CN8" s="685"/>
      <c r="CO8" s="685"/>
      <c r="CP8" s="685"/>
      <c r="CQ8" s="686"/>
      <c r="CR8" s="644">
        <v>7628197</v>
      </c>
      <c r="CS8" s="647"/>
      <c r="CT8" s="647"/>
      <c r="CU8" s="647"/>
      <c r="CV8" s="647"/>
      <c r="CW8" s="647"/>
      <c r="CX8" s="647"/>
      <c r="CY8" s="648"/>
      <c r="CZ8" s="706">
        <v>31.4</v>
      </c>
      <c r="DA8" s="706"/>
      <c r="DB8" s="706"/>
      <c r="DC8" s="706"/>
      <c r="DD8" s="652">
        <v>180415</v>
      </c>
      <c r="DE8" s="647"/>
      <c r="DF8" s="647"/>
      <c r="DG8" s="647"/>
      <c r="DH8" s="647"/>
      <c r="DI8" s="647"/>
      <c r="DJ8" s="647"/>
      <c r="DK8" s="647"/>
      <c r="DL8" s="647"/>
      <c r="DM8" s="647"/>
      <c r="DN8" s="647"/>
      <c r="DO8" s="647"/>
      <c r="DP8" s="648"/>
      <c r="DQ8" s="652">
        <v>3618291</v>
      </c>
      <c r="DR8" s="647"/>
      <c r="DS8" s="647"/>
      <c r="DT8" s="647"/>
      <c r="DU8" s="647"/>
      <c r="DV8" s="647"/>
      <c r="DW8" s="647"/>
      <c r="DX8" s="647"/>
      <c r="DY8" s="647"/>
      <c r="DZ8" s="647"/>
      <c r="EA8" s="647"/>
      <c r="EB8" s="647"/>
      <c r="EC8" s="687"/>
    </row>
    <row r="9" spans="2:143" ht="11.25" customHeight="1" x14ac:dyDescent="0.15">
      <c r="B9" s="641" t="s">
        <v>237</v>
      </c>
      <c r="C9" s="642"/>
      <c r="D9" s="642"/>
      <c r="E9" s="642"/>
      <c r="F9" s="642"/>
      <c r="G9" s="642"/>
      <c r="H9" s="642"/>
      <c r="I9" s="642"/>
      <c r="J9" s="642"/>
      <c r="K9" s="642"/>
      <c r="L9" s="642"/>
      <c r="M9" s="642"/>
      <c r="N9" s="642"/>
      <c r="O9" s="642"/>
      <c r="P9" s="642"/>
      <c r="Q9" s="643"/>
      <c r="R9" s="644">
        <v>11194</v>
      </c>
      <c r="S9" s="647"/>
      <c r="T9" s="647"/>
      <c r="U9" s="647"/>
      <c r="V9" s="647"/>
      <c r="W9" s="647"/>
      <c r="X9" s="647"/>
      <c r="Y9" s="648"/>
      <c r="Z9" s="706">
        <v>0</v>
      </c>
      <c r="AA9" s="706"/>
      <c r="AB9" s="706"/>
      <c r="AC9" s="706"/>
      <c r="AD9" s="707">
        <v>11194</v>
      </c>
      <c r="AE9" s="707"/>
      <c r="AF9" s="707"/>
      <c r="AG9" s="707"/>
      <c r="AH9" s="707"/>
      <c r="AI9" s="707"/>
      <c r="AJ9" s="707"/>
      <c r="AK9" s="707"/>
      <c r="AL9" s="649">
        <v>0.1</v>
      </c>
      <c r="AM9" s="650"/>
      <c r="AN9" s="650"/>
      <c r="AO9" s="708"/>
      <c r="AP9" s="641" t="s">
        <v>238</v>
      </c>
      <c r="AQ9" s="642"/>
      <c r="AR9" s="642"/>
      <c r="AS9" s="642"/>
      <c r="AT9" s="642"/>
      <c r="AU9" s="642"/>
      <c r="AV9" s="642"/>
      <c r="AW9" s="642"/>
      <c r="AX9" s="642"/>
      <c r="AY9" s="642"/>
      <c r="AZ9" s="642"/>
      <c r="BA9" s="642"/>
      <c r="BB9" s="642"/>
      <c r="BC9" s="642"/>
      <c r="BD9" s="642"/>
      <c r="BE9" s="642"/>
      <c r="BF9" s="643"/>
      <c r="BG9" s="644">
        <v>1182627</v>
      </c>
      <c r="BH9" s="647"/>
      <c r="BI9" s="647"/>
      <c r="BJ9" s="647"/>
      <c r="BK9" s="647"/>
      <c r="BL9" s="647"/>
      <c r="BM9" s="647"/>
      <c r="BN9" s="648"/>
      <c r="BO9" s="706">
        <v>32.299999999999997</v>
      </c>
      <c r="BP9" s="706"/>
      <c r="BQ9" s="706"/>
      <c r="BR9" s="706"/>
      <c r="BS9" s="652" t="s">
        <v>230</v>
      </c>
      <c r="BT9" s="647"/>
      <c r="BU9" s="647"/>
      <c r="BV9" s="647"/>
      <c r="BW9" s="647"/>
      <c r="BX9" s="647"/>
      <c r="BY9" s="647"/>
      <c r="BZ9" s="647"/>
      <c r="CA9" s="647"/>
      <c r="CB9" s="687"/>
      <c r="CD9" s="688" t="s">
        <v>239</v>
      </c>
      <c r="CE9" s="685"/>
      <c r="CF9" s="685"/>
      <c r="CG9" s="685"/>
      <c r="CH9" s="685"/>
      <c r="CI9" s="685"/>
      <c r="CJ9" s="685"/>
      <c r="CK9" s="685"/>
      <c r="CL9" s="685"/>
      <c r="CM9" s="685"/>
      <c r="CN9" s="685"/>
      <c r="CO9" s="685"/>
      <c r="CP9" s="685"/>
      <c r="CQ9" s="686"/>
      <c r="CR9" s="644">
        <v>2811963</v>
      </c>
      <c r="CS9" s="647"/>
      <c r="CT9" s="647"/>
      <c r="CU9" s="647"/>
      <c r="CV9" s="647"/>
      <c r="CW9" s="647"/>
      <c r="CX9" s="647"/>
      <c r="CY9" s="648"/>
      <c r="CZ9" s="706">
        <v>11.6</v>
      </c>
      <c r="DA9" s="706"/>
      <c r="DB9" s="706"/>
      <c r="DC9" s="706"/>
      <c r="DD9" s="652">
        <v>225075</v>
      </c>
      <c r="DE9" s="647"/>
      <c r="DF9" s="647"/>
      <c r="DG9" s="647"/>
      <c r="DH9" s="647"/>
      <c r="DI9" s="647"/>
      <c r="DJ9" s="647"/>
      <c r="DK9" s="647"/>
      <c r="DL9" s="647"/>
      <c r="DM9" s="647"/>
      <c r="DN9" s="647"/>
      <c r="DO9" s="647"/>
      <c r="DP9" s="648"/>
      <c r="DQ9" s="652">
        <v>2414997</v>
      </c>
      <c r="DR9" s="647"/>
      <c r="DS9" s="647"/>
      <c r="DT9" s="647"/>
      <c r="DU9" s="647"/>
      <c r="DV9" s="647"/>
      <c r="DW9" s="647"/>
      <c r="DX9" s="647"/>
      <c r="DY9" s="647"/>
      <c r="DZ9" s="647"/>
      <c r="EA9" s="647"/>
      <c r="EB9" s="647"/>
      <c r="EC9" s="687"/>
    </row>
    <row r="10" spans="2:143" ht="11.25" customHeight="1" x14ac:dyDescent="0.15">
      <c r="B10" s="641" t="s">
        <v>240</v>
      </c>
      <c r="C10" s="642"/>
      <c r="D10" s="642"/>
      <c r="E10" s="642"/>
      <c r="F10" s="642"/>
      <c r="G10" s="642"/>
      <c r="H10" s="642"/>
      <c r="I10" s="642"/>
      <c r="J10" s="642"/>
      <c r="K10" s="642"/>
      <c r="L10" s="642"/>
      <c r="M10" s="642"/>
      <c r="N10" s="642"/>
      <c r="O10" s="642"/>
      <c r="P10" s="642"/>
      <c r="Q10" s="643"/>
      <c r="R10" s="644" t="s">
        <v>230</v>
      </c>
      <c r="S10" s="647"/>
      <c r="T10" s="647"/>
      <c r="U10" s="647"/>
      <c r="V10" s="647"/>
      <c r="W10" s="647"/>
      <c r="X10" s="647"/>
      <c r="Y10" s="648"/>
      <c r="Z10" s="706" t="s">
        <v>230</v>
      </c>
      <c r="AA10" s="706"/>
      <c r="AB10" s="706"/>
      <c r="AC10" s="706"/>
      <c r="AD10" s="707" t="s">
        <v>230</v>
      </c>
      <c r="AE10" s="707"/>
      <c r="AF10" s="707"/>
      <c r="AG10" s="707"/>
      <c r="AH10" s="707"/>
      <c r="AI10" s="707"/>
      <c r="AJ10" s="707"/>
      <c r="AK10" s="707"/>
      <c r="AL10" s="649" t="s">
        <v>230</v>
      </c>
      <c r="AM10" s="650"/>
      <c r="AN10" s="650"/>
      <c r="AO10" s="708"/>
      <c r="AP10" s="641" t="s">
        <v>241</v>
      </c>
      <c r="AQ10" s="642"/>
      <c r="AR10" s="642"/>
      <c r="AS10" s="642"/>
      <c r="AT10" s="642"/>
      <c r="AU10" s="642"/>
      <c r="AV10" s="642"/>
      <c r="AW10" s="642"/>
      <c r="AX10" s="642"/>
      <c r="AY10" s="642"/>
      <c r="AZ10" s="642"/>
      <c r="BA10" s="642"/>
      <c r="BB10" s="642"/>
      <c r="BC10" s="642"/>
      <c r="BD10" s="642"/>
      <c r="BE10" s="642"/>
      <c r="BF10" s="643"/>
      <c r="BG10" s="644">
        <v>107613</v>
      </c>
      <c r="BH10" s="647"/>
      <c r="BI10" s="647"/>
      <c r="BJ10" s="647"/>
      <c r="BK10" s="647"/>
      <c r="BL10" s="647"/>
      <c r="BM10" s="647"/>
      <c r="BN10" s="648"/>
      <c r="BO10" s="706">
        <v>2.9</v>
      </c>
      <c r="BP10" s="706"/>
      <c r="BQ10" s="706"/>
      <c r="BR10" s="706"/>
      <c r="BS10" s="652">
        <v>17874</v>
      </c>
      <c r="BT10" s="647"/>
      <c r="BU10" s="647"/>
      <c r="BV10" s="647"/>
      <c r="BW10" s="647"/>
      <c r="BX10" s="647"/>
      <c r="BY10" s="647"/>
      <c r="BZ10" s="647"/>
      <c r="CA10" s="647"/>
      <c r="CB10" s="687"/>
      <c r="CD10" s="688" t="s">
        <v>242</v>
      </c>
      <c r="CE10" s="685"/>
      <c r="CF10" s="685"/>
      <c r="CG10" s="685"/>
      <c r="CH10" s="685"/>
      <c r="CI10" s="685"/>
      <c r="CJ10" s="685"/>
      <c r="CK10" s="685"/>
      <c r="CL10" s="685"/>
      <c r="CM10" s="685"/>
      <c r="CN10" s="685"/>
      <c r="CO10" s="685"/>
      <c r="CP10" s="685"/>
      <c r="CQ10" s="686"/>
      <c r="CR10" s="644">
        <v>59835</v>
      </c>
      <c r="CS10" s="647"/>
      <c r="CT10" s="647"/>
      <c r="CU10" s="647"/>
      <c r="CV10" s="647"/>
      <c r="CW10" s="647"/>
      <c r="CX10" s="647"/>
      <c r="CY10" s="648"/>
      <c r="CZ10" s="706">
        <v>0.2</v>
      </c>
      <c r="DA10" s="706"/>
      <c r="DB10" s="706"/>
      <c r="DC10" s="706"/>
      <c r="DD10" s="652">
        <v>3456</v>
      </c>
      <c r="DE10" s="647"/>
      <c r="DF10" s="647"/>
      <c r="DG10" s="647"/>
      <c r="DH10" s="647"/>
      <c r="DI10" s="647"/>
      <c r="DJ10" s="647"/>
      <c r="DK10" s="647"/>
      <c r="DL10" s="647"/>
      <c r="DM10" s="647"/>
      <c r="DN10" s="647"/>
      <c r="DO10" s="647"/>
      <c r="DP10" s="648"/>
      <c r="DQ10" s="652">
        <v>39828</v>
      </c>
      <c r="DR10" s="647"/>
      <c r="DS10" s="647"/>
      <c r="DT10" s="647"/>
      <c r="DU10" s="647"/>
      <c r="DV10" s="647"/>
      <c r="DW10" s="647"/>
      <c r="DX10" s="647"/>
      <c r="DY10" s="647"/>
      <c r="DZ10" s="647"/>
      <c r="EA10" s="647"/>
      <c r="EB10" s="647"/>
      <c r="EC10" s="687"/>
    </row>
    <row r="11" spans="2:143" ht="11.25" customHeight="1" x14ac:dyDescent="0.15">
      <c r="B11" s="641" t="s">
        <v>243</v>
      </c>
      <c r="C11" s="642"/>
      <c r="D11" s="642"/>
      <c r="E11" s="642"/>
      <c r="F11" s="642"/>
      <c r="G11" s="642"/>
      <c r="H11" s="642"/>
      <c r="I11" s="642"/>
      <c r="J11" s="642"/>
      <c r="K11" s="642"/>
      <c r="L11" s="642"/>
      <c r="M11" s="642"/>
      <c r="N11" s="642"/>
      <c r="O11" s="642"/>
      <c r="P11" s="642"/>
      <c r="Q11" s="643"/>
      <c r="R11" s="644" t="s">
        <v>122</v>
      </c>
      <c r="S11" s="647"/>
      <c r="T11" s="647"/>
      <c r="U11" s="647"/>
      <c r="V11" s="647"/>
      <c r="W11" s="647"/>
      <c r="X11" s="647"/>
      <c r="Y11" s="648"/>
      <c r="Z11" s="706" t="s">
        <v>230</v>
      </c>
      <c r="AA11" s="706"/>
      <c r="AB11" s="706"/>
      <c r="AC11" s="706"/>
      <c r="AD11" s="707" t="s">
        <v>230</v>
      </c>
      <c r="AE11" s="707"/>
      <c r="AF11" s="707"/>
      <c r="AG11" s="707"/>
      <c r="AH11" s="707"/>
      <c r="AI11" s="707"/>
      <c r="AJ11" s="707"/>
      <c r="AK11" s="707"/>
      <c r="AL11" s="649" t="s">
        <v>230</v>
      </c>
      <c r="AM11" s="650"/>
      <c r="AN11" s="650"/>
      <c r="AO11" s="708"/>
      <c r="AP11" s="641" t="s">
        <v>244</v>
      </c>
      <c r="AQ11" s="642"/>
      <c r="AR11" s="642"/>
      <c r="AS11" s="642"/>
      <c r="AT11" s="642"/>
      <c r="AU11" s="642"/>
      <c r="AV11" s="642"/>
      <c r="AW11" s="642"/>
      <c r="AX11" s="642"/>
      <c r="AY11" s="642"/>
      <c r="AZ11" s="642"/>
      <c r="BA11" s="642"/>
      <c r="BB11" s="642"/>
      <c r="BC11" s="642"/>
      <c r="BD11" s="642"/>
      <c r="BE11" s="642"/>
      <c r="BF11" s="643"/>
      <c r="BG11" s="644">
        <v>186462</v>
      </c>
      <c r="BH11" s="647"/>
      <c r="BI11" s="647"/>
      <c r="BJ11" s="647"/>
      <c r="BK11" s="647"/>
      <c r="BL11" s="647"/>
      <c r="BM11" s="647"/>
      <c r="BN11" s="648"/>
      <c r="BO11" s="706">
        <v>5.0999999999999996</v>
      </c>
      <c r="BP11" s="706"/>
      <c r="BQ11" s="706"/>
      <c r="BR11" s="706"/>
      <c r="BS11" s="652">
        <v>36983</v>
      </c>
      <c r="BT11" s="647"/>
      <c r="BU11" s="647"/>
      <c r="BV11" s="647"/>
      <c r="BW11" s="647"/>
      <c r="BX11" s="647"/>
      <c r="BY11" s="647"/>
      <c r="BZ11" s="647"/>
      <c r="CA11" s="647"/>
      <c r="CB11" s="687"/>
      <c r="CD11" s="688" t="s">
        <v>245</v>
      </c>
      <c r="CE11" s="685"/>
      <c r="CF11" s="685"/>
      <c r="CG11" s="685"/>
      <c r="CH11" s="685"/>
      <c r="CI11" s="685"/>
      <c r="CJ11" s="685"/>
      <c r="CK11" s="685"/>
      <c r="CL11" s="685"/>
      <c r="CM11" s="685"/>
      <c r="CN11" s="685"/>
      <c r="CO11" s="685"/>
      <c r="CP11" s="685"/>
      <c r="CQ11" s="686"/>
      <c r="CR11" s="644">
        <v>1173676</v>
      </c>
      <c r="CS11" s="647"/>
      <c r="CT11" s="647"/>
      <c r="CU11" s="647"/>
      <c r="CV11" s="647"/>
      <c r="CW11" s="647"/>
      <c r="CX11" s="647"/>
      <c r="CY11" s="648"/>
      <c r="CZ11" s="706">
        <v>4.8</v>
      </c>
      <c r="DA11" s="706"/>
      <c r="DB11" s="706"/>
      <c r="DC11" s="706"/>
      <c r="DD11" s="652">
        <v>600910</v>
      </c>
      <c r="DE11" s="647"/>
      <c r="DF11" s="647"/>
      <c r="DG11" s="647"/>
      <c r="DH11" s="647"/>
      <c r="DI11" s="647"/>
      <c r="DJ11" s="647"/>
      <c r="DK11" s="647"/>
      <c r="DL11" s="647"/>
      <c r="DM11" s="647"/>
      <c r="DN11" s="647"/>
      <c r="DO11" s="647"/>
      <c r="DP11" s="648"/>
      <c r="DQ11" s="652">
        <v>361878</v>
      </c>
      <c r="DR11" s="647"/>
      <c r="DS11" s="647"/>
      <c r="DT11" s="647"/>
      <c r="DU11" s="647"/>
      <c r="DV11" s="647"/>
      <c r="DW11" s="647"/>
      <c r="DX11" s="647"/>
      <c r="DY11" s="647"/>
      <c r="DZ11" s="647"/>
      <c r="EA11" s="647"/>
      <c r="EB11" s="647"/>
      <c r="EC11" s="687"/>
    </row>
    <row r="12" spans="2:143" ht="11.25" customHeight="1" x14ac:dyDescent="0.15">
      <c r="B12" s="641" t="s">
        <v>246</v>
      </c>
      <c r="C12" s="642"/>
      <c r="D12" s="642"/>
      <c r="E12" s="642"/>
      <c r="F12" s="642"/>
      <c r="G12" s="642"/>
      <c r="H12" s="642"/>
      <c r="I12" s="642"/>
      <c r="J12" s="642"/>
      <c r="K12" s="642"/>
      <c r="L12" s="642"/>
      <c r="M12" s="642"/>
      <c r="N12" s="642"/>
      <c r="O12" s="642"/>
      <c r="P12" s="642"/>
      <c r="Q12" s="643"/>
      <c r="R12" s="644">
        <v>609633</v>
      </c>
      <c r="S12" s="647"/>
      <c r="T12" s="647"/>
      <c r="U12" s="647"/>
      <c r="V12" s="647"/>
      <c r="W12" s="647"/>
      <c r="X12" s="647"/>
      <c r="Y12" s="648"/>
      <c r="Z12" s="706">
        <v>2.5</v>
      </c>
      <c r="AA12" s="706"/>
      <c r="AB12" s="706"/>
      <c r="AC12" s="706"/>
      <c r="AD12" s="707">
        <v>609633</v>
      </c>
      <c r="AE12" s="707"/>
      <c r="AF12" s="707"/>
      <c r="AG12" s="707"/>
      <c r="AH12" s="707"/>
      <c r="AI12" s="707"/>
      <c r="AJ12" s="707"/>
      <c r="AK12" s="707"/>
      <c r="AL12" s="649">
        <v>4.5999999999999996</v>
      </c>
      <c r="AM12" s="650"/>
      <c r="AN12" s="650"/>
      <c r="AO12" s="708"/>
      <c r="AP12" s="641" t="s">
        <v>247</v>
      </c>
      <c r="AQ12" s="642"/>
      <c r="AR12" s="642"/>
      <c r="AS12" s="642"/>
      <c r="AT12" s="642"/>
      <c r="AU12" s="642"/>
      <c r="AV12" s="642"/>
      <c r="AW12" s="642"/>
      <c r="AX12" s="642"/>
      <c r="AY12" s="642"/>
      <c r="AZ12" s="642"/>
      <c r="BA12" s="642"/>
      <c r="BB12" s="642"/>
      <c r="BC12" s="642"/>
      <c r="BD12" s="642"/>
      <c r="BE12" s="642"/>
      <c r="BF12" s="643"/>
      <c r="BG12" s="644">
        <v>1730398</v>
      </c>
      <c r="BH12" s="647"/>
      <c r="BI12" s="647"/>
      <c r="BJ12" s="647"/>
      <c r="BK12" s="647"/>
      <c r="BL12" s="647"/>
      <c r="BM12" s="647"/>
      <c r="BN12" s="648"/>
      <c r="BO12" s="706">
        <v>47.3</v>
      </c>
      <c r="BP12" s="706"/>
      <c r="BQ12" s="706"/>
      <c r="BR12" s="706"/>
      <c r="BS12" s="652">
        <v>213920</v>
      </c>
      <c r="BT12" s="647"/>
      <c r="BU12" s="647"/>
      <c r="BV12" s="647"/>
      <c r="BW12" s="647"/>
      <c r="BX12" s="647"/>
      <c r="BY12" s="647"/>
      <c r="BZ12" s="647"/>
      <c r="CA12" s="647"/>
      <c r="CB12" s="687"/>
      <c r="CD12" s="688" t="s">
        <v>248</v>
      </c>
      <c r="CE12" s="685"/>
      <c r="CF12" s="685"/>
      <c r="CG12" s="685"/>
      <c r="CH12" s="685"/>
      <c r="CI12" s="685"/>
      <c r="CJ12" s="685"/>
      <c r="CK12" s="685"/>
      <c r="CL12" s="685"/>
      <c r="CM12" s="685"/>
      <c r="CN12" s="685"/>
      <c r="CO12" s="685"/>
      <c r="CP12" s="685"/>
      <c r="CQ12" s="686"/>
      <c r="CR12" s="644">
        <v>444248</v>
      </c>
      <c r="CS12" s="647"/>
      <c r="CT12" s="647"/>
      <c r="CU12" s="647"/>
      <c r="CV12" s="647"/>
      <c r="CW12" s="647"/>
      <c r="CX12" s="647"/>
      <c r="CY12" s="648"/>
      <c r="CZ12" s="706">
        <v>1.8</v>
      </c>
      <c r="DA12" s="706"/>
      <c r="DB12" s="706"/>
      <c r="DC12" s="706"/>
      <c r="DD12" s="652">
        <v>76012</v>
      </c>
      <c r="DE12" s="647"/>
      <c r="DF12" s="647"/>
      <c r="DG12" s="647"/>
      <c r="DH12" s="647"/>
      <c r="DI12" s="647"/>
      <c r="DJ12" s="647"/>
      <c r="DK12" s="647"/>
      <c r="DL12" s="647"/>
      <c r="DM12" s="647"/>
      <c r="DN12" s="647"/>
      <c r="DO12" s="647"/>
      <c r="DP12" s="648"/>
      <c r="DQ12" s="652">
        <v>229194</v>
      </c>
      <c r="DR12" s="647"/>
      <c r="DS12" s="647"/>
      <c r="DT12" s="647"/>
      <c r="DU12" s="647"/>
      <c r="DV12" s="647"/>
      <c r="DW12" s="647"/>
      <c r="DX12" s="647"/>
      <c r="DY12" s="647"/>
      <c r="DZ12" s="647"/>
      <c r="EA12" s="647"/>
      <c r="EB12" s="647"/>
      <c r="EC12" s="687"/>
    </row>
    <row r="13" spans="2:143" ht="11.25" customHeight="1" x14ac:dyDescent="0.15">
      <c r="B13" s="641" t="s">
        <v>249</v>
      </c>
      <c r="C13" s="642"/>
      <c r="D13" s="642"/>
      <c r="E13" s="642"/>
      <c r="F13" s="642"/>
      <c r="G13" s="642"/>
      <c r="H13" s="642"/>
      <c r="I13" s="642"/>
      <c r="J13" s="642"/>
      <c r="K13" s="642"/>
      <c r="L13" s="642"/>
      <c r="M13" s="642"/>
      <c r="N13" s="642"/>
      <c r="O13" s="642"/>
      <c r="P13" s="642"/>
      <c r="Q13" s="643"/>
      <c r="R13" s="644" t="s">
        <v>230</v>
      </c>
      <c r="S13" s="647"/>
      <c r="T13" s="647"/>
      <c r="U13" s="647"/>
      <c r="V13" s="647"/>
      <c r="W13" s="647"/>
      <c r="X13" s="647"/>
      <c r="Y13" s="648"/>
      <c r="Z13" s="706" t="s">
        <v>122</v>
      </c>
      <c r="AA13" s="706"/>
      <c r="AB13" s="706"/>
      <c r="AC13" s="706"/>
      <c r="AD13" s="707" t="s">
        <v>122</v>
      </c>
      <c r="AE13" s="707"/>
      <c r="AF13" s="707"/>
      <c r="AG13" s="707"/>
      <c r="AH13" s="707"/>
      <c r="AI13" s="707"/>
      <c r="AJ13" s="707"/>
      <c r="AK13" s="707"/>
      <c r="AL13" s="649" t="s">
        <v>122</v>
      </c>
      <c r="AM13" s="650"/>
      <c r="AN13" s="650"/>
      <c r="AO13" s="708"/>
      <c r="AP13" s="641" t="s">
        <v>250</v>
      </c>
      <c r="AQ13" s="642"/>
      <c r="AR13" s="642"/>
      <c r="AS13" s="642"/>
      <c r="AT13" s="642"/>
      <c r="AU13" s="642"/>
      <c r="AV13" s="642"/>
      <c r="AW13" s="642"/>
      <c r="AX13" s="642"/>
      <c r="AY13" s="642"/>
      <c r="AZ13" s="642"/>
      <c r="BA13" s="642"/>
      <c r="BB13" s="642"/>
      <c r="BC13" s="642"/>
      <c r="BD13" s="642"/>
      <c r="BE13" s="642"/>
      <c r="BF13" s="643"/>
      <c r="BG13" s="644">
        <v>1721867</v>
      </c>
      <c r="BH13" s="647"/>
      <c r="BI13" s="647"/>
      <c r="BJ13" s="647"/>
      <c r="BK13" s="647"/>
      <c r="BL13" s="647"/>
      <c r="BM13" s="647"/>
      <c r="BN13" s="648"/>
      <c r="BO13" s="706">
        <v>47</v>
      </c>
      <c r="BP13" s="706"/>
      <c r="BQ13" s="706"/>
      <c r="BR13" s="706"/>
      <c r="BS13" s="652">
        <v>213920</v>
      </c>
      <c r="BT13" s="647"/>
      <c r="BU13" s="647"/>
      <c r="BV13" s="647"/>
      <c r="BW13" s="647"/>
      <c r="BX13" s="647"/>
      <c r="BY13" s="647"/>
      <c r="BZ13" s="647"/>
      <c r="CA13" s="647"/>
      <c r="CB13" s="687"/>
      <c r="CD13" s="688" t="s">
        <v>251</v>
      </c>
      <c r="CE13" s="685"/>
      <c r="CF13" s="685"/>
      <c r="CG13" s="685"/>
      <c r="CH13" s="685"/>
      <c r="CI13" s="685"/>
      <c r="CJ13" s="685"/>
      <c r="CK13" s="685"/>
      <c r="CL13" s="685"/>
      <c r="CM13" s="685"/>
      <c r="CN13" s="685"/>
      <c r="CO13" s="685"/>
      <c r="CP13" s="685"/>
      <c r="CQ13" s="686"/>
      <c r="CR13" s="644">
        <v>1671978</v>
      </c>
      <c r="CS13" s="647"/>
      <c r="CT13" s="647"/>
      <c r="CU13" s="647"/>
      <c r="CV13" s="647"/>
      <c r="CW13" s="647"/>
      <c r="CX13" s="647"/>
      <c r="CY13" s="648"/>
      <c r="CZ13" s="706">
        <v>6.9</v>
      </c>
      <c r="DA13" s="706"/>
      <c r="DB13" s="706"/>
      <c r="DC13" s="706"/>
      <c r="DD13" s="652">
        <v>662916</v>
      </c>
      <c r="DE13" s="647"/>
      <c r="DF13" s="647"/>
      <c r="DG13" s="647"/>
      <c r="DH13" s="647"/>
      <c r="DI13" s="647"/>
      <c r="DJ13" s="647"/>
      <c r="DK13" s="647"/>
      <c r="DL13" s="647"/>
      <c r="DM13" s="647"/>
      <c r="DN13" s="647"/>
      <c r="DO13" s="647"/>
      <c r="DP13" s="648"/>
      <c r="DQ13" s="652">
        <v>1073887</v>
      </c>
      <c r="DR13" s="647"/>
      <c r="DS13" s="647"/>
      <c r="DT13" s="647"/>
      <c r="DU13" s="647"/>
      <c r="DV13" s="647"/>
      <c r="DW13" s="647"/>
      <c r="DX13" s="647"/>
      <c r="DY13" s="647"/>
      <c r="DZ13" s="647"/>
      <c r="EA13" s="647"/>
      <c r="EB13" s="647"/>
      <c r="EC13" s="687"/>
    </row>
    <row r="14" spans="2:143" ht="11.25" customHeight="1" x14ac:dyDescent="0.15">
      <c r="B14" s="641" t="s">
        <v>252</v>
      </c>
      <c r="C14" s="642"/>
      <c r="D14" s="642"/>
      <c r="E14" s="642"/>
      <c r="F14" s="642"/>
      <c r="G14" s="642"/>
      <c r="H14" s="642"/>
      <c r="I14" s="642"/>
      <c r="J14" s="642"/>
      <c r="K14" s="642"/>
      <c r="L14" s="642"/>
      <c r="M14" s="642"/>
      <c r="N14" s="642"/>
      <c r="O14" s="642"/>
      <c r="P14" s="642"/>
      <c r="Q14" s="643"/>
      <c r="R14" s="644" t="s">
        <v>230</v>
      </c>
      <c r="S14" s="647"/>
      <c r="T14" s="647"/>
      <c r="U14" s="647"/>
      <c r="V14" s="647"/>
      <c r="W14" s="647"/>
      <c r="X14" s="647"/>
      <c r="Y14" s="648"/>
      <c r="Z14" s="706" t="s">
        <v>230</v>
      </c>
      <c r="AA14" s="706"/>
      <c r="AB14" s="706"/>
      <c r="AC14" s="706"/>
      <c r="AD14" s="707" t="s">
        <v>122</v>
      </c>
      <c r="AE14" s="707"/>
      <c r="AF14" s="707"/>
      <c r="AG14" s="707"/>
      <c r="AH14" s="707"/>
      <c r="AI14" s="707"/>
      <c r="AJ14" s="707"/>
      <c r="AK14" s="707"/>
      <c r="AL14" s="649" t="s">
        <v>122</v>
      </c>
      <c r="AM14" s="650"/>
      <c r="AN14" s="650"/>
      <c r="AO14" s="708"/>
      <c r="AP14" s="641" t="s">
        <v>253</v>
      </c>
      <c r="AQ14" s="642"/>
      <c r="AR14" s="642"/>
      <c r="AS14" s="642"/>
      <c r="AT14" s="642"/>
      <c r="AU14" s="642"/>
      <c r="AV14" s="642"/>
      <c r="AW14" s="642"/>
      <c r="AX14" s="642"/>
      <c r="AY14" s="642"/>
      <c r="AZ14" s="642"/>
      <c r="BA14" s="642"/>
      <c r="BB14" s="642"/>
      <c r="BC14" s="642"/>
      <c r="BD14" s="642"/>
      <c r="BE14" s="642"/>
      <c r="BF14" s="643"/>
      <c r="BG14" s="644">
        <v>124762</v>
      </c>
      <c r="BH14" s="647"/>
      <c r="BI14" s="647"/>
      <c r="BJ14" s="647"/>
      <c r="BK14" s="647"/>
      <c r="BL14" s="647"/>
      <c r="BM14" s="647"/>
      <c r="BN14" s="648"/>
      <c r="BO14" s="706">
        <v>3.4</v>
      </c>
      <c r="BP14" s="706"/>
      <c r="BQ14" s="706"/>
      <c r="BR14" s="706"/>
      <c r="BS14" s="652">
        <v>20652</v>
      </c>
      <c r="BT14" s="647"/>
      <c r="BU14" s="647"/>
      <c r="BV14" s="647"/>
      <c r="BW14" s="647"/>
      <c r="BX14" s="647"/>
      <c r="BY14" s="647"/>
      <c r="BZ14" s="647"/>
      <c r="CA14" s="647"/>
      <c r="CB14" s="687"/>
      <c r="CD14" s="688" t="s">
        <v>254</v>
      </c>
      <c r="CE14" s="685"/>
      <c r="CF14" s="685"/>
      <c r="CG14" s="685"/>
      <c r="CH14" s="685"/>
      <c r="CI14" s="685"/>
      <c r="CJ14" s="685"/>
      <c r="CK14" s="685"/>
      <c r="CL14" s="685"/>
      <c r="CM14" s="685"/>
      <c r="CN14" s="685"/>
      <c r="CO14" s="685"/>
      <c r="CP14" s="685"/>
      <c r="CQ14" s="686"/>
      <c r="CR14" s="644">
        <v>836146</v>
      </c>
      <c r="CS14" s="647"/>
      <c r="CT14" s="647"/>
      <c r="CU14" s="647"/>
      <c r="CV14" s="647"/>
      <c r="CW14" s="647"/>
      <c r="CX14" s="647"/>
      <c r="CY14" s="648"/>
      <c r="CZ14" s="706">
        <v>3.4</v>
      </c>
      <c r="DA14" s="706"/>
      <c r="DB14" s="706"/>
      <c r="DC14" s="706"/>
      <c r="DD14" s="652">
        <v>105885</v>
      </c>
      <c r="DE14" s="647"/>
      <c r="DF14" s="647"/>
      <c r="DG14" s="647"/>
      <c r="DH14" s="647"/>
      <c r="DI14" s="647"/>
      <c r="DJ14" s="647"/>
      <c r="DK14" s="647"/>
      <c r="DL14" s="647"/>
      <c r="DM14" s="647"/>
      <c r="DN14" s="647"/>
      <c r="DO14" s="647"/>
      <c r="DP14" s="648"/>
      <c r="DQ14" s="652">
        <v>726482</v>
      </c>
      <c r="DR14" s="647"/>
      <c r="DS14" s="647"/>
      <c r="DT14" s="647"/>
      <c r="DU14" s="647"/>
      <c r="DV14" s="647"/>
      <c r="DW14" s="647"/>
      <c r="DX14" s="647"/>
      <c r="DY14" s="647"/>
      <c r="DZ14" s="647"/>
      <c r="EA14" s="647"/>
      <c r="EB14" s="647"/>
      <c r="EC14" s="687"/>
    </row>
    <row r="15" spans="2:143" ht="11.25" customHeight="1" x14ac:dyDescent="0.15">
      <c r="B15" s="641" t="s">
        <v>255</v>
      </c>
      <c r="C15" s="642"/>
      <c r="D15" s="642"/>
      <c r="E15" s="642"/>
      <c r="F15" s="642"/>
      <c r="G15" s="642"/>
      <c r="H15" s="642"/>
      <c r="I15" s="642"/>
      <c r="J15" s="642"/>
      <c r="K15" s="642"/>
      <c r="L15" s="642"/>
      <c r="M15" s="642"/>
      <c r="N15" s="642"/>
      <c r="O15" s="642"/>
      <c r="P15" s="642"/>
      <c r="Q15" s="643"/>
      <c r="R15" s="644">
        <v>39836</v>
      </c>
      <c r="S15" s="647"/>
      <c r="T15" s="647"/>
      <c r="U15" s="647"/>
      <c r="V15" s="647"/>
      <c r="W15" s="647"/>
      <c r="X15" s="647"/>
      <c r="Y15" s="648"/>
      <c r="Z15" s="706">
        <v>0.2</v>
      </c>
      <c r="AA15" s="706"/>
      <c r="AB15" s="706"/>
      <c r="AC15" s="706"/>
      <c r="AD15" s="707">
        <v>39836</v>
      </c>
      <c r="AE15" s="707"/>
      <c r="AF15" s="707"/>
      <c r="AG15" s="707"/>
      <c r="AH15" s="707"/>
      <c r="AI15" s="707"/>
      <c r="AJ15" s="707"/>
      <c r="AK15" s="707"/>
      <c r="AL15" s="649">
        <v>0.3</v>
      </c>
      <c r="AM15" s="650"/>
      <c r="AN15" s="650"/>
      <c r="AO15" s="708"/>
      <c r="AP15" s="641" t="s">
        <v>256</v>
      </c>
      <c r="AQ15" s="642"/>
      <c r="AR15" s="642"/>
      <c r="AS15" s="642"/>
      <c r="AT15" s="642"/>
      <c r="AU15" s="642"/>
      <c r="AV15" s="642"/>
      <c r="AW15" s="642"/>
      <c r="AX15" s="642"/>
      <c r="AY15" s="642"/>
      <c r="AZ15" s="642"/>
      <c r="BA15" s="642"/>
      <c r="BB15" s="642"/>
      <c r="BC15" s="642"/>
      <c r="BD15" s="642"/>
      <c r="BE15" s="642"/>
      <c r="BF15" s="643"/>
      <c r="BG15" s="644">
        <v>202451</v>
      </c>
      <c r="BH15" s="647"/>
      <c r="BI15" s="647"/>
      <c r="BJ15" s="647"/>
      <c r="BK15" s="647"/>
      <c r="BL15" s="647"/>
      <c r="BM15" s="647"/>
      <c r="BN15" s="648"/>
      <c r="BO15" s="706">
        <v>5.5</v>
      </c>
      <c r="BP15" s="706"/>
      <c r="BQ15" s="706"/>
      <c r="BR15" s="706"/>
      <c r="BS15" s="652" t="s">
        <v>230</v>
      </c>
      <c r="BT15" s="647"/>
      <c r="BU15" s="647"/>
      <c r="BV15" s="647"/>
      <c r="BW15" s="647"/>
      <c r="BX15" s="647"/>
      <c r="BY15" s="647"/>
      <c r="BZ15" s="647"/>
      <c r="CA15" s="647"/>
      <c r="CB15" s="687"/>
      <c r="CD15" s="688" t="s">
        <v>257</v>
      </c>
      <c r="CE15" s="685"/>
      <c r="CF15" s="685"/>
      <c r="CG15" s="685"/>
      <c r="CH15" s="685"/>
      <c r="CI15" s="685"/>
      <c r="CJ15" s="685"/>
      <c r="CK15" s="685"/>
      <c r="CL15" s="685"/>
      <c r="CM15" s="685"/>
      <c r="CN15" s="685"/>
      <c r="CO15" s="685"/>
      <c r="CP15" s="685"/>
      <c r="CQ15" s="686"/>
      <c r="CR15" s="644">
        <v>1699585</v>
      </c>
      <c r="CS15" s="647"/>
      <c r="CT15" s="647"/>
      <c r="CU15" s="647"/>
      <c r="CV15" s="647"/>
      <c r="CW15" s="647"/>
      <c r="CX15" s="647"/>
      <c r="CY15" s="648"/>
      <c r="CZ15" s="706">
        <v>7</v>
      </c>
      <c r="DA15" s="706"/>
      <c r="DB15" s="706"/>
      <c r="DC15" s="706"/>
      <c r="DD15" s="652">
        <v>280895</v>
      </c>
      <c r="DE15" s="647"/>
      <c r="DF15" s="647"/>
      <c r="DG15" s="647"/>
      <c r="DH15" s="647"/>
      <c r="DI15" s="647"/>
      <c r="DJ15" s="647"/>
      <c r="DK15" s="647"/>
      <c r="DL15" s="647"/>
      <c r="DM15" s="647"/>
      <c r="DN15" s="647"/>
      <c r="DO15" s="647"/>
      <c r="DP15" s="648"/>
      <c r="DQ15" s="652">
        <v>1260354</v>
      </c>
      <c r="DR15" s="647"/>
      <c r="DS15" s="647"/>
      <c r="DT15" s="647"/>
      <c r="DU15" s="647"/>
      <c r="DV15" s="647"/>
      <c r="DW15" s="647"/>
      <c r="DX15" s="647"/>
      <c r="DY15" s="647"/>
      <c r="DZ15" s="647"/>
      <c r="EA15" s="647"/>
      <c r="EB15" s="647"/>
      <c r="EC15" s="687"/>
    </row>
    <row r="16" spans="2:143" ht="11.25" customHeight="1" x14ac:dyDescent="0.15">
      <c r="B16" s="641" t="s">
        <v>258</v>
      </c>
      <c r="C16" s="642"/>
      <c r="D16" s="642"/>
      <c r="E16" s="642"/>
      <c r="F16" s="642"/>
      <c r="G16" s="642"/>
      <c r="H16" s="642"/>
      <c r="I16" s="642"/>
      <c r="J16" s="642"/>
      <c r="K16" s="642"/>
      <c r="L16" s="642"/>
      <c r="M16" s="642"/>
      <c r="N16" s="642"/>
      <c r="O16" s="642"/>
      <c r="P16" s="642"/>
      <c r="Q16" s="643"/>
      <c r="R16" s="644" t="s">
        <v>230</v>
      </c>
      <c r="S16" s="647"/>
      <c r="T16" s="647"/>
      <c r="U16" s="647"/>
      <c r="V16" s="647"/>
      <c r="W16" s="647"/>
      <c r="X16" s="647"/>
      <c r="Y16" s="648"/>
      <c r="Z16" s="706" t="s">
        <v>122</v>
      </c>
      <c r="AA16" s="706"/>
      <c r="AB16" s="706"/>
      <c r="AC16" s="706"/>
      <c r="AD16" s="707" t="s">
        <v>230</v>
      </c>
      <c r="AE16" s="707"/>
      <c r="AF16" s="707"/>
      <c r="AG16" s="707"/>
      <c r="AH16" s="707"/>
      <c r="AI16" s="707"/>
      <c r="AJ16" s="707"/>
      <c r="AK16" s="707"/>
      <c r="AL16" s="649" t="s">
        <v>122</v>
      </c>
      <c r="AM16" s="650"/>
      <c r="AN16" s="650"/>
      <c r="AO16" s="708"/>
      <c r="AP16" s="641" t="s">
        <v>259</v>
      </c>
      <c r="AQ16" s="642"/>
      <c r="AR16" s="642"/>
      <c r="AS16" s="642"/>
      <c r="AT16" s="642"/>
      <c r="AU16" s="642"/>
      <c r="AV16" s="642"/>
      <c r="AW16" s="642"/>
      <c r="AX16" s="642"/>
      <c r="AY16" s="642"/>
      <c r="AZ16" s="642"/>
      <c r="BA16" s="642"/>
      <c r="BB16" s="642"/>
      <c r="BC16" s="642"/>
      <c r="BD16" s="642"/>
      <c r="BE16" s="642"/>
      <c r="BF16" s="643"/>
      <c r="BG16" s="644">
        <v>311</v>
      </c>
      <c r="BH16" s="647"/>
      <c r="BI16" s="647"/>
      <c r="BJ16" s="647"/>
      <c r="BK16" s="647"/>
      <c r="BL16" s="647"/>
      <c r="BM16" s="647"/>
      <c r="BN16" s="648"/>
      <c r="BO16" s="706">
        <v>0</v>
      </c>
      <c r="BP16" s="706"/>
      <c r="BQ16" s="706"/>
      <c r="BR16" s="706"/>
      <c r="BS16" s="652" t="s">
        <v>122</v>
      </c>
      <c r="BT16" s="647"/>
      <c r="BU16" s="647"/>
      <c r="BV16" s="647"/>
      <c r="BW16" s="647"/>
      <c r="BX16" s="647"/>
      <c r="BY16" s="647"/>
      <c r="BZ16" s="647"/>
      <c r="CA16" s="647"/>
      <c r="CB16" s="687"/>
      <c r="CD16" s="688" t="s">
        <v>260</v>
      </c>
      <c r="CE16" s="685"/>
      <c r="CF16" s="685"/>
      <c r="CG16" s="685"/>
      <c r="CH16" s="685"/>
      <c r="CI16" s="685"/>
      <c r="CJ16" s="685"/>
      <c r="CK16" s="685"/>
      <c r="CL16" s="685"/>
      <c r="CM16" s="685"/>
      <c r="CN16" s="685"/>
      <c r="CO16" s="685"/>
      <c r="CP16" s="685"/>
      <c r="CQ16" s="686"/>
      <c r="CR16" s="644">
        <v>504557</v>
      </c>
      <c r="CS16" s="647"/>
      <c r="CT16" s="647"/>
      <c r="CU16" s="647"/>
      <c r="CV16" s="647"/>
      <c r="CW16" s="647"/>
      <c r="CX16" s="647"/>
      <c r="CY16" s="648"/>
      <c r="CZ16" s="706">
        <v>2.1</v>
      </c>
      <c r="DA16" s="706"/>
      <c r="DB16" s="706"/>
      <c r="DC16" s="706"/>
      <c r="DD16" s="652" t="s">
        <v>230</v>
      </c>
      <c r="DE16" s="647"/>
      <c r="DF16" s="647"/>
      <c r="DG16" s="647"/>
      <c r="DH16" s="647"/>
      <c r="DI16" s="647"/>
      <c r="DJ16" s="647"/>
      <c r="DK16" s="647"/>
      <c r="DL16" s="647"/>
      <c r="DM16" s="647"/>
      <c r="DN16" s="647"/>
      <c r="DO16" s="647"/>
      <c r="DP16" s="648"/>
      <c r="DQ16" s="652">
        <v>73239</v>
      </c>
      <c r="DR16" s="647"/>
      <c r="DS16" s="647"/>
      <c r="DT16" s="647"/>
      <c r="DU16" s="647"/>
      <c r="DV16" s="647"/>
      <c r="DW16" s="647"/>
      <c r="DX16" s="647"/>
      <c r="DY16" s="647"/>
      <c r="DZ16" s="647"/>
      <c r="EA16" s="647"/>
      <c r="EB16" s="647"/>
      <c r="EC16" s="687"/>
    </row>
    <row r="17" spans="2:133" ht="11.25" customHeight="1" x14ac:dyDescent="0.15">
      <c r="B17" s="641" t="s">
        <v>261</v>
      </c>
      <c r="C17" s="642"/>
      <c r="D17" s="642"/>
      <c r="E17" s="642"/>
      <c r="F17" s="642"/>
      <c r="G17" s="642"/>
      <c r="H17" s="642"/>
      <c r="I17" s="642"/>
      <c r="J17" s="642"/>
      <c r="K17" s="642"/>
      <c r="L17" s="642"/>
      <c r="M17" s="642"/>
      <c r="N17" s="642"/>
      <c r="O17" s="642"/>
      <c r="P17" s="642"/>
      <c r="Q17" s="643"/>
      <c r="R17" s="644">
        <v>11414</v>
      </c>
      <c r="S17" s="647"/>
      <c r="T17" s="647"/>
      <c r="U17" s="647"/>
      <c r="V17" s="647"/>
      <c r="W17" s="647"/>
      <c r="X17" s="647"/>
      <c r="Y17" s="648"/>
      <c r="Z17" s="706">
        <v>0</v>
      </c>
      <c r="AA17" s="706"/>
      <c r="AB17" s="706"/>
      <c r="AC17" s="706"/>
      <c r="AD17" s="707">
        <v>11414</v>
      </c>
      <c r="AE17" s="707"/>
      <c r="AF17" s="707"/>
      <c r="AG17" s="707"/>
      <c r="AH17" s="707"/>
      <c r="AI17" s="707"/>
      <c r="AJ17" s="707"/>
      <c r="AK17" s="707"/>
      <c r="AL17" s="649">
        <v>0.1</v>
      </c>
      <c r="AM17" s="650"/>
      <c r="AN17" s="650"/>
      <c r="AO17" s="708"/>
      <c r="AP17" s="641" t="s">
        <v>262</v>
      </c>
      <c r="AQ17" s="642"/>
      <c r="AR17" s="642"/>
      <c r="AS17" s="642"/>
      <c r="AT17" s="642"/>
      <c r="AU17" s="642"/>
      <c r="AV17" s="642"/>
      <c r="AW17" s="642"/>
      <c r="AX17" s="642"/>
      <c r="AY17" s="642"/>
      <c r="AZ17" s="642"/>
      <c r="BA17" s="642"/>
      <c r="BB17" s="642"/>
      <c r="BC17" s="642"/>
      <c r="BD17" s="642"/>
      <c r="BE17" s="642"/>
      <c r="BF17" s="643"/>
      <c r="BG17" s="644" t="s">
        <v>122</v>
      </c>
      <c r="BH17" s="647"/>
      <c r="BI17" s="647"/>
      <c r="BJ17" s="647"/>
      <c r="BK17" s="647"/>
      <c r="BL17" s="647"/>
      <c r="BM17" s="647"/>
      <c r="BN17" s="648"/>
      <c r="BO17" s="706" t="s">
        <v>230</v>
      </c>
      <c r="BP17" s="706"/>
      <c r="BQ17" s="706"/>
      <c r="BR17" s="706"/>
      <c r="BS17" s="652" t="s">
        <v>122</v>
      </c>
      <c r="BT17" s="647"/>
      <c r="BU17" s="647"/>
      <c r="BV17" s="647"/>
      <c r="BW17" s="647"/>
      <c r="BX17" s="647"/>
      <c r="BY17" s="647"/>
      <c r="BZ17" s="647"/>
      <c r="CA17" s="647"/>
      <c r="CB17" s="687"/>
      <c r="CD17" s="688" t="s">
        <v>263</v>
      </c>
      <c r="CE17" s="685"/>
      <c r="CF17" s="685"/>
      <c r="CG17" s="685"/>
      <c r="CH17" s="685"/>
      <c r="CI17" s="685"/>
      <c r="CJ17" s="685"/>
      <c r="CK17" s="685"/>
      <c r="CL17" s="685"/>
      <c r="CM17" s="685"/>
      <c r="CN17" s="685"/>
      <c r="CO17" s="685"/>
      <c r="CP17" s="685"/>
      <c r="CQ17" s="686"/>
      <c r="CR17" s="644">
        <v>3492358</v>
      </c>
      <c r="CS17" s="647"/>
      <c r="CT17" s="647"/>
      <c r="CU17" s="647"/>
      <c r="CV17" s="647"/>
      <c r="CW17" s="647"/>
      <c r="CX17" s="647"/>
      <c r="CY17" s="648"/>
      <c r="CZ17" s="706">
        <v>14.4</v>
      </c>
      <c r="DA17" s="706"/>
      <c r="DB17" s="706"/>
      <c r="DC17" s="706"/>
      <c r="DD17" s="652" t="s">
        <v>230</v>
      </c>
      <c r="DE17" s="647"/>
      <c r="DF17" s="647"/>
      <c r="DG17" s="647"/>
      <c r="DH17" s="647"/>
      <c r="DI17" s="647"/>
      <c r="DJ17" s="647"/>
      <c r="DK17" s="647"/>
      <c r="DL17" s="647"/>
      <c r="DM17" s="647"/>
      <c r="DN17" s="647"/>
      <c r="DO17" s="647"/>
      <c r="DP17" s="648"/>
      <c r="DQ17" s="652">
        <v>3401107</v>
      </c>
      <c r="DR17" s="647"/>
      <c r="DS17" s="647"/>
      <c r="DT17" s="647"/>
      <c r="DU17" s="647"/>
      <c r="DV17" s="647"/>
      <c r="DW17" s="647"/>
      <c r="DX17" s="647"/>
      <c r="DY17" s="647"/>
      <c r="DZ17" s="647"/>
      <c r="EA17" s="647"/>
      <c r="EB17" s="647"/>
      <c r="EC17" s="687"/>
    </row>
    <row r="18" spans="2:133" ht="11.25" customHeight="1" x14ac:dyDescent="0.15">
      <c r="B18" s="641" t="s">
        <v>264</v>
      </c>
      <c r="C18" s="642"/>
      <c r="D18" s="642"/>
      <c r="E18" s="642"/>
      <c r="F18" s="642"/>
      <c r="G18" s="642"/>
      <c r="H18" s="642"/>
      <c r="I18" s="642"/>
      <c r="J18" s="642"/>
      <c r="K18" s="642"/>
      <c r="L18" s="642"/>
      <c r="M18" s="642"/>
      <c r="N18" s="642"/>
      <c r="O18" s="642"/>
      <c r="P18" s="642"/>
      <c r="Q18" s="643"/>
      <c r="R18" s="644">
        <v>9880889</v>
      </c>
      <c r="S18" s="647"/>
      <c r="T18" s="647"/>
      <c r="U18" s="647"/>
      <c r="V18" s="647"/>
      <c r="W18" s="647"/>
      <c r="X18" s="647"/>
      <c r="Y18" s="648"/>
      <c r="Z18" s="706">
        <v>40.1</v>
      </c>
      <c r="AA18" s="706"/>
      <c r="AB18" s="706"/>
      <c r="AC18" s="706"/>
      <c r="AD18" s="707">
        <v>8671482</v>
      </c>
      <c r="AE18" s="707"/>
      <c r="AF18" s="707"/>
      <c r="AG18" s="707"/>
      <c r="AH18" s="707"/>
      <c r="AI18" s="707"/>
      <c r="AJ18" s="707"/>
      <c r="AK18" s="707"/>
      <c r="AL18" s="649">
        <v>65.5</v>
      </c>
      <c r="AM18" s="650"/>
      <c r="AN18" s="650"/>
      <c r="AO18" s="708"/>
      <c r="AP18" s="641" t="s">
        <v>265</v>
      </c>
      <c r="AQ18" s="642"/>
      <c r="AR18" s="642"/>
      <c r="AS18" s="642"/>
      <c r="AT18" s="642"/>
      <c r="AU18" s="642"/>
      <c r="AV18" s="642"/>
      <c r="AW18" s="642"/>
      <c r="AX18" s="642"/>
      <c r="AY18" s="642"/>
      <c r="AZ18" s="642"/>
      <c r="BA18" s="642"/>
      <c r="BB18" s="642"/>
      <c r="BC18" s="642"/>
      <c r="BD18" s="642"/>
      <c r="BE18" s="642"/>
      <c r="BF18" s="643"/>
      <c r="BG18" s="644" t="s">
        <v>230</v>
      </c>
      <c r="BH18" s="647"/>
      <c r="BI18" s="647"/>
      <c r="BJ18" s="647"/>
      <c r="BK18" s="647"/>
      <c r="BL18" s="647"/>
      <c r="BM18" s="647"/>
      <c r="BN18" s="648"/>
      <c r="BO18" s="706" t="s">
        <v>230</v>
      </c>
      <c r="BP18" s="706"/>
      <c r="BQ18" s="706"/>
      <c r="BR18" s="706"/>
      <c r="BS18" s="652" t="s">
        <v>122</v>
      </c>
      <c r="BT18" s="647"/>
      <c r="BU18" s="647"/>
      <c r="BV18" s="647"/>
      <c r="BW18" s="647"/>
      <c r="BX18" s="647"/>
      <c r="BY18" s="647"/>
      <c r="BZ18" s="647"/>
      <c r="CA18" s="647"/>
      <c r="CB18" s="687"/>
      <c r="CD18" s="688" t="s">
        <v>266</v>
      </c>
      <c r="CE18" s="685"/>
      <c r="CF18" s="685"/>
      <c r="CG18" s="685"/>
      <c r="CH18" s="685"/>
      <c r="CI18" s="685"/>
      <c r="CJ18" s="685"/>
      <c r="CK18" s="685"/>
      <c r="CL18" s="685"/>
      <c r="CM18" s="685"/>
      <c r="CN18" s="685"/>
      <c r="CO18" s="685"/>
      <c r="CP18" s="685"/>
      <c r="CQ18" s="686"/>
      <c r="CR18" s="644" t="s">
        <v>230</v>
      </c>
      <c r="CS18" s="647"/>
      <c r="CT18" s="647"/>
      <c r="CU18" s="647"/>
      <c r="CV18" s="647"/>
      <c r="CW18" s="647"/>
      <c r="CX18" s="647"/>
      <c r="CY18" s="648"/>
      <c r="CZ18" s="706" t="s">
        <v>122</v>
      </c>
      <c r="DA18" s="706"/>
      <c r="DB18" s="706"/>
      <c r="DC18" s="706"/>
      <c r="DD18" s="652" t="s">
        <v>230</v>
      </c>
      <c r="DE18" s="647"/>
      <c r="DF18" s="647"/>
      <c r="DG18" s="647"/>
      <c r="DH18" s="647"/>
      <c r="DI18" s="647"/>
      <c r="DJ18" s="647"/>
      <c r="DK18" s="647"/>
      <c r="DL18" s="647"/>
      <c r="DM18" s="647"/>
      <c r="DN18" s="647"/>
      <c r="DO18" s="647"/>
      <c r="DP18" s="648"/>
      <c r="DQ18" s="652" t="s">
        <v>122</v>
      </c>
      <c r="DR18" s="647"/>
      <c r="DS18" s="647"/>
      <c r="DT18" s="647"/>
      <c r="DU18" s="647"/>
      <c r="DV18" s="647"/>
      <c r="DW18" s="647"/>
      <c r="DX18" s="647"/>
      <c r="DY18" s="647"/>
      <c r="DZ18" s="647"/>
      <c r="EA18" s="647"/>
      <c r="EB18" s="647"/>
      <c r="EC18" s="687"/>
    </row>
    <row r="19" spans="2:133" ht="11.25" customHeight="1" x14ac:dyDescent="0.15">
      <c r="B19" s="641" t="s">
        <v>267</v>
      </c>
      <c r="C19" s="642"/>
      <c r="D19" s="642"/>
      <c r="E19" s="642"/>
      <c r="F19" s="642"/>
      <c r="G19" s="642"/>
      <c r="H19" s="642"/>
      <c r="I19" s="642"/>
      <c r="J19" s="642"/>
      <c r="K19" s="642"/>
      <c r="L19" s="642"/>
      <c r="M19" s="642"/>
      <c r="N19" s="642"/>
      <c r="O19" s="642"/>
      <c r="P19" s="642"/>
      <c r="Q19" s="643"/>
      <c r="R19" s="644">
        <v>8671482</v>
      </c>
      <c r="S19" s="647"/>
      <c r="T19" s="647"/>
      <c r="U19" s="647"/>
      <c r="V19" s="647"/>
      <c r="W19" s="647"/>
      <c r="X19" s="647"/>
      <c r="Y19" s="648"/>
      <c r="Z19" s="706">
        <v>35.200000000000003</v>
      </c>
      <c r="AA19" s="706"/>
      <c r="AB19" s="706"/>
      <c r="AC19" s="706"/>
      <c r="AD19" s="707">
        <v>8671482</v>
      </c>
      <c r="AE19" s="707"/>
      <c r="AF19" s="707"/>
      <c r="AG19" s="707"/>
      <c r="AH19" s="707"/>
      <c r="AI19" s="707"/>
      <c r="AJ19" s="707"/>
      <c r="AK19" s="707"/>
      <c r="AL19" s="649">
        <v>65.5</v>
      </c>
      <c r="AM19" s="650"/>
      <c r="AN19" s="650"/>
      <c r="AO19" s="708"/>
      <c r="AP19" s="641" t="s">
        <v>268</v>
      </c>
      <c r="AQ19" s="642"/>
      <c r="AR19" s="642"/>
      <c r="AS19" s="642"/>
      <c r="AT19" s="642"/>
      <c r="AU19" s="642"/>
      <c r="AV19" s="642"/>
      <c r="AW19" s="642"/>
      <c r="AX19" s="642"/>
      <c r="AY19" s="642"/>
      <c r="AZ19" s="642"/>
      <c r="BA19" s="642"/>
      <c r="BB19" s="642"/>
      <c r="BC19" s="642"/>
      <c r="BD19" s="642"/>
      <c r="BE19" s="642"/>
      <c r="BF19" s="643"/>
      <c r="BG19" s="644">
        <v>68067</v>
      </c>
      <c r="BH19" s="647"/>
      <c r="BI19" s="647"/>
      <c r="BJ19" s="647"/>
      <c r="BK19" s="647"/>
      <c r="BL19" s="647"/>
      <c r="BM19" s="647"/>
      <c r="BN19" s="648"/>
      <c r="BO19" s="706">
        <v>1.9</v>
      </c>
      <c r="BP19" s="706"/>
      <c r="BQ19" s="706"/>
      <c r="BR19" s="706"/>
      <c r="BS19" s="652" t="s">
        <v>122</v>
      </c>
      <c r="BT19" s="647"/>
      <c r="BU19" s="647"/>
      <c r="BV19" s="647"/>
      <c r="BW19" s="647"/>
      <c r="BX19" s="647"/>
      <c r="BY19" s="647"/>
      <c r="BZ19" s="647"/>
      <c r="CA19" s="647"/>
      <c r="CB19" s="687"/>
      <c r="CD19" s="688" t="s">
        <v>269</v>
      </c>
      <c r="CE19" s="685"/>
      <c r="CF19" s="685"/>
      <c r="CG19" s="685"/>
      <c r="CH19" s="685"/>
      <c r="CI19" s="685"/>
      <c r="CJ19" s="685"/>
      <c r="CK19" s="685"/>
      <c r="CL19" s="685"/>
      <c r="CM19" s="685"/>
      <c r="CN19" s="685"/>
      <c r="CO19" s="685"/>
      <c r="CP19" s="685"/>
      <c r="CQ19" s="686"/>
      <c r="CR19" s="644" t="s">
        <v>230</v>
      </c>
      <c r="CS19" s="647"/>
      <c r="CT19" s="647"/>
      <c r="CU19" s="647"/>
      <c r="CV19" s="647"/>
      <c r="CW19" s="647"/>
      <c r="CX19" s="647"/>
      <c r="CY19" s="648"/>
      <c r="CZ19" s="706" t="s">
        <v>230</v>
      </c>
      <c r="DA19" s="706"/>
      <c r="DB19" s="706"/>
      <c r="DC19" s="706"/>
      <c r="DD19" s="652" t="s">
        <v>230</v>
      </c>
      <c r="DE19" s="647"/>
      <c r="DF19" s="647"/>
      <c r="DG19" s="647"/>
      <c r="DH19" s="647"/>
      <c r="DI19" s="647"/>
      <c r="DJ19" s="647"/>
      <c r="DK19" s="647"/>
      <c r="DL19" s="647"/>
      <c r="DM19" s="647"/>
      <c r="DN19" s="647"/>
      <c r="DO19" s="647"/>
      <c r="DP19" s="648"/>
      <c r="DQ19" s="652" t="s">
        <v>122</v>
      </c>
      <c r="DR19" s="647"/>
      <c r="DS19" s="647"/>
      <c r="DT19" s="647"/>
      <c r="DU19" s="647"/>
      <c r="DV19" s="647"/>
      <c r="DW19" s="647"/>
      <c r="DX19" s="647"/>
      <c r="DY19" s="647"/>
      <c r="DZ19" s="647"/>
      <c r="EA19" s="647"/>
      <c r="EB19" s="647"/>
      <c r="EC19" s="687"/>
    </row>
    <row r="20" spans="2:133" ht="11.25" customHeight="1" x14ac:dyDescent="0.15">
      <c r="B20" s="641" t="s">
        <v>270</v>
      </c>
      <c r="C20" s="642"/>
      <c r="D20" s="642"/>
      <c r="E20" s="642"/>
      <c r="F20" s="642"/>
      <c r="G20" s="642"/>
      <c r="H20" s="642"/>
      <c r="I20" s="642"/>
      <c r="J20" s="642"/>
      <c r="K20" s="642"/>
      <c r="L20" s="642"/>
      <c r="M20" s="642"/>
      <c r="N20" s="642"/>
      <c r="O20" s="642"/>
      <c r="P20" s="642"/>
      <c r="Q20" s="643"/>
      <c r="R20" s="644">
        <v>1209407</v>
      </c>
      <c r="S20" s="647"/>
      <c r="T20" s="647"/>
      <c r="U20" s="647"/>
      <c r="V20" s="647"/>
      <c r="W20" s="647"/>
      <c r="X20" s="647"/>
      <c r="Y20" s="648"/>
      <c r="Z20" s="706">
        <v>4.9000000000000004</v>
      </c>
      <c r="AA20" s="706"/>
      <c r="AB20" s="706"/>
      <c r="AC20" s="706"/>
      <c r="AD20" s="707" t="s">
        <v>122</v>
      </c>
      <c r="AE20" s="707"/>
      <c r="AF20" s="707"/>
      <c r="AG20" s="707"/>
      <c r="AH20" s="707"/>
      <c r="AI20" s="707"/>
      <c r="AJ20" s="707"/>
      <c r="AK20" s="707"/>
      <c r="AL20" s="649" t="s">
        <v>230</v>
      </c>
      <c r="AM20" s="650"/>
      <c r="AN20" s="650"/>
      <c r="AO20" s="708"/>
      <c r="AP20" s="641" t="s">
        <v>271</v>
      </c>
      <c r="AQ20" s="642"/>
      <c r="AR20" s="642"/>
      <c r="AS20" s="642"/>
      <c r="AT20" s="642"/>
      <c r="AU20" s="642"/>
      <c r="AV20" s="642"/>
      <c r="AW20" s="642"/>
      <c r="AX20" s="642"/>
      <c r="AY20" s="642"/>
      <c r="AZ20" s="642"/>
      <c r="BA20" s="642"/>
      <c r="BB20" s="642"/>
      <c r="BC20" s="642"/>
      <c r="BD20" s="642"/>
      <c r="BE20" s="642"/>
      <c r="BF20" s="643"/>
      <c r="BG20" s="644">
        <v>68067</v>
      </c>
      <c r="BH20" s="647"/>
      <c r="BI20" s="647"/>
      <c r="BJ20" s="647"/>
      <c r="BK20" s="647"/>
      <c r="BL20" s="647"/>
      <c r="BM20" s="647"/>
      <c r="BN20" s="648"/>
      <c r="BO20" s="706">
        <v>1.9</v>
      </c>
      <c r="BP20" s="706"/>
      <c r="BQ20" s="706"/>
      <c r="BR20" s="706"/>
      <c r="BS20" s="652" t="s">
        <v>230</v>
      </c>
      <c r="BT20" s="647"/>
      <c r="BU20" s="647"/>
      <c r="BV20" s="647"/>
      <c r="BW20" s="647"/>
      <c r="BX20" s="647"/>
      <c r="BY20" s="647"/>
      <c r="BZ20" s="647"/>
      <c r="CA20" s="647"/>
      <c r="CB20" s="687"/>
      <c r="CD20" s="688" t="s">
        <v>272</v>
      </c>
      <c r="CE20" s="685"/>
      <c r="CF20" s="685"/>
      <c r="CG20" s="685"/>
      <c r="CH20" s="685"/>
      <c r="CI20" s="685"/>
      <c r="CJ20" s="685"/>
      <c r="CK20" s="685"/>
      <c r="CL20" s="685"/>
      <c r="CM20" s="685"/>
      <c r="CN20" s="685"/>
      <c r="CO20" s="685"/>
      <c r="CP20" s="685"/>
      <c r="CQ20" s="686"/>
      <c r="CR20" s="644">
        <v>24288029</v>
      </c>
      <c r="CS20" s="647"/>
      <c r="CT20" s="647"/>
      <c r="CU20" s="647"/>
      <c r="CV20" s="647"/>
      <c r="CW20" s="647"/>
      <c r="CX20" s="647"/>
      <c r="CY20" s="648"/>
      <c r="CZ20" s="706">
        <v>100</v>
      </c>
      <c r="DA20" s="706"/>
      <c r="DB20" s="706"/>
      <c r="DC20" s="706"/>
      <c r="DD20" s="652">
        <v>2354126</v>
      </c>
      <c r="DE20" s="647"/>
      <c r="DF20" s="647"/>
      <c r="DG20" s="647"/>
      <c r="DH20" s="647"/>
      <c r="DI20" s="647"/>
      <c r="DJ20" s="647"/>
      <c r="DK20" s="647"/>
      <c r="DL20" s="647"/>
      <c r="DM20" s="647"/>
      <c r="DN20" s="647"/>
      <c r="DO20" s="647"/>
      <c r="DP20" s="648"/>
      <c r="DQ20" s="652">
        <v>15990430</v>
      </c>
      <c r="DR20" s="647"/>
      <c r="DS20" s="647"/>
      <c r="DT20" s="647"/>
      <c r="DU20" s="647"/>
      <c r="DV20" s="647"/>
      <c r="DW20" s="647"/>
      <c r="DX20" s="647"/>
      <c r="DY20" s="647"/>
      <c r="DZ20" s="647"/>
      <c r="EA20" s="647"/>
      <c r="EB20" s="647"/>
      <c r="EC20" s="687"/>
    </row>
    <row r="21" spans="2:133" ht="11.25" customHeight="1" x14ac:dyDescent="0.15">
      <c r="B21" s="641" t="s">
        <v>273</v>
      </c>
      <c r="C21" s="642"/>
      <c r="D21" s="642"/>
      <c r="E21" s="642"/>
      <c r="F21" s="642"/>
      <c r="G21" s="642"/>
      <c r="H21" s="642"/>
      <c r="I21" s="642"/>
      <c r="J21" s="642"/>
      <c r="K21" s="642"/>
      <c r="L21" s="642"/>
      <c r="M21" s="642"/>
      <c r="N21" s="642"/>
      <c r="O21" s="642"/>
      <c r="P21" s="642"/>
      <c r="Q21" s="643"/>
      <c r="R21" s="644" t="s">
        <v>230</v>
      </c>
      <c r="S21" s="647"/>
      <c r="T21" s="647"/>
      <c r="U21" s="647"/>
      <c r="V21" s="647"/>
      <c r="W21" s="647"/>
      <c r="X21" s="647"/>
      <c r="Y21" s="648"/>
      <c r="Z21" s="706" t="s">
        <v>122</v>
      </c>
      <c r="AA21" s="706"/>
      <c r="AB21" s="706"/>
      <c r="AC21" s="706"/>
      <c r="AD21" s="707" t="s">
        <v>230</v>
      </c>
      <c r="AE21" s="707"/>
      <c r="AF21" s="707"/>
      <c r="AG21" s="707"/>
      <c r="AH21" s="707"/>
      <c r="AI21" s="707"/>
      <c r="AJ21" s="707"/>
      <c r="AK21" s="707"/>
      <c r="AL21" s="649" t="s">
        <v>230</v>
      </c>
      <c r="AM21" s="650"/>
      <c r="AN21" s="650"/>
      <c r="AO21" s="708"/>
      <c r="AP21" s="752" t="s">
        <v>274</v>
      </c>
      <c r="AQ21" s="759"/>
      <c r="AR21" s="759"/>
      <c r="AS21" s="759"/>
      <c r="AT21" s="759"/>
      <c r="AU21" s="759"/>
      <c r="AV21" s="759"/>
      <c r="AW21" s="759"/>
      <c r="AX21" s="759"/>
      <c r="AY21" s="759"/>
      <c r="AZ21" s="759"/>
      <c r="BA21" s="759"/>
      <c r="BB21" s="759"/>
      <c r="BC21" s="759"/>
      <c r="BD21" s="759"/>
      <c r="BE21" s="759"/>
      <c r="BF21" s="754"/>
      <c r="BG21" s="644">
        <v>5831</v>
      </c>
      <c r="BH21" s="647"/>
      <c r="BI21" s="647"/>
      <c r="BJ21" s="647"/>
      <c r="BK21" s="647"/>
      <c r="BL21" s="647"/>
      <c r="BM21" s="647"/>
      <c r="BN21" s="648"/>
      <c r="BO21" s="706">
        <v>0.2</v>
      </c>
      <c r="BP21" s="706"/>
      <c r="BQ21" s="706"/>
      <c r="BR21" s="706"/>
      <c r="BS21" s="652" t="s">
        <v>230</v>
      </c>
      <c r="BT21" s="647"/>
      <c r="BU21" s="647"/>
      <c r="BV21" s="647"/>
      <c r="BW21" s="647"/>
      <c r="BX21" s="647"/>
      <c r="BY21" s="647"/>
      <c r="BZ21" s="647"/>
      <c r="CA21" s="647"/>
      <c r="CB21" s="687"/>
      <c r="CD21" s="764"/>
      <c r="CE21" s="698"/>
      <c r="CF21" s="698"/>
      <c r="CG21" s="698"/>
      <c r="CH21" s="698"/>
      <c r="CI21" s="698"/>
      <c r="CJ21" s="698"/>
      <c r="CK21" s="698"/>
      <c r="CL21" s="698"/>
      <c r="CM21" s="698"/>
      <c r="CN21" s="698"/>
      <c r="CO21" s="698"/>
      <c r="CP21" s="698"/>
      <c r="CQ21" s="699"/>
      <c r="CR21" s="765"/>
      <c r="CS21" s="766"/>
      <c r="CT21" s="766"/>
      <c r="CU21" s="766"/>
      <c r="CV21" s="766"/>
      <c r="CW21" s="766"/>
      <c r="CX21" s="766"/>
      <c r="CY21" s="767"/>
      <c r="CZ21" s="768"/>
      <c r="DA21" s="768"/>
      <c r="DB21" s="768"/>
      <c r="DC21" s="768"/>
      <c r="DD21" s="769"/>
      <c r="DE21" s="766"/>
      <c r="DF21" s="766"/>
      <c r="DG21" s="766"/>
      <c r="DH21" s="766"/>
      <c r="DI21" s="766"/>
      <c r="DJ21" s="766"/>
      <c r="DK21" s="766"/>
      <c r="DL21" s="766"/>
      <c r="DM21" s="766"/>
      <c r="DN21" s="766"/>
      <c r="DO21" s="766"/>
      <c r="DP21" s="767"/>
      <c r="DQ21" s="769"/>
      <c r="DR21" s="766"/>
      <c r="DS21" s="766"/>
      <c r="DT21" s="766"/>
      <c r="DU21" s="766"/>
      <c r="DV21" s="766"/>
      <c r="DW21" s="766"/>
      <c r="DX21" s="766"/>
      <c r="DY21" s="766"/>
      <c r="DZ21" s="766"/>
      <c r="EA21" s="766"/>
      <c r="EB21" s="766"/>
      <c r="EC21" s="773"/>
    </row>
    <row r="22" spans="2:133" ht="11.25" customHeight="1" x14ac:dyDescent="0.15">
      <c r="B22" s="641" t="s">
        <v>275</v>
      </c>
      <c r="C22" s="642"/>
      <c r="D22" s="642"/>
      <c r="E22" s="642"/>
      <c r="F22" s="642"/>
      <c r="G22" s="642"/>
      <c r="H22" s="642"/>
      <c r="I22" s="642"/>
      <c r="J22" s="642"/>
      <c r="K22" s="642"/>
      <c r="L22" s="642"/>
      <c r="M22" s="642"/>
      <c r="N22" s="642"/>
      <c r="O22" s="642"/>
      <c r="P22" s="642"/>
      <c r="Q22" s="643"/>
      <c r="R22" s="644">
        <v>14445618</v>
      </c>
      <c r="S22" s="647"/>
      <c r="T22" s="647"/>
      <c r="U22" s="647"/>
      <c r="V22" s="647"/>
      <c r="W22" s="647"/>
      <c r="X22" s="647"/>
      <c r="Y22" s="648"/>
      <c r="Z22" s="706">
        <v>58.6</v>
      </c>
      <c r="AA22" s="706"/>
      <c r="AB22" s="706"/>
      <c r="AC22" s="706"/>
      <c r="AD22" s="707">
        <v>13173975</v>
      </c>
      <c r="AE22" s="707"/>
      <c r="AF22" s="707"/>
      <c r="AG22" s="707"/>
      <c r="AH22" s="707"/>
      <c r="AI22" s="707"/>
      <c r="AJ22" s="707"/>
      <c r="AK22" s="707"/>
      <c r="AL22" s="649">
        <v>99.5</v>
      </c>
      <c r="AM22" s="650"/>
      <c r="AN22" s="650"/>
      <c r="AO22" s="708"/>
      <c r="AP22" s="752" t="s">
        <v>276</v>
      </c>
      <c r="AQ22" s="759"/>
      <c r="AR22" s="759"/>
      <c r="AS22" s="759"/>
      <c r="AT22" s="759"/>
      <c r="AU22" s="759"/>
      <c r="AV22" s="759"/>
      <c r="AW22" s="759"/>
      <c r="AX22" s="759"/>
      <c r="AY22" s="759"/>
      <c r="AZ22" s="759"/>
      <c r="BA22" s="759"/>
      <c r="BB22" s="759"/>
      <c r="BC22" s="759"/>
      <c r="BD22" s="759"/>
      <c r="BE22" s="759"/>
      <c r="BF22" s="754"/>
      <c r="BG22" s="644" t="s">
        <v>122</v>
      </c>
      <c r="BH22" s="647"/>
      <c r="BI22" s="647"/>
      <c r="BJ22" s="647"/>
      <c r="BK22" s="647"/>
      <c r="BL22" s="647"/>
      <c r="BM22" s="647"/>
      <c r="BN22" s="648"/>
      <c r="BO22" s="706" t="s">
        <v>230</v>
      </c>
      <c r="BP22" s="706"/>
      <c r="BQ22" s="706"/>
      <c r="BR22" s="706"/>
      <c r="BS22" s="652" t="s">
        <v>230</v>
      </c>
      <c r="BT22" s="647"/>
      <c r="BU22" s="647"/>
      <c r="BV22" s="647"/>
      <c r="BW22" s="647"/>
      <c r="BX22" s="647"/>
      <c r="BY22" s="647"/>
      <c r="BZ22" s="647"/>
      <c r="CA22" s="647"/>
      <c r="CB22" s="687"/>
      <c r="CD22" s="761" t="s">
        <v>277</v>
      </c>
      <c r="CE22" s="762"/>
      <c r="CF22" s="762"/>
      <c r="CG22" s="762"/>
      <c r="CH22" s="762"/>
      <c r="CI22" s="762"/>
      <c r="CJ22" s="762"/>
      <c r="CK22" s="762"/>
      <c r="CL22" s="762"/>
      <c r="CM22" s="762"/>
      <c r="CN22" s="762"/>
      <c r="CO22" s="762"/>
      <c r="CP22" s="762"/>
      <c r="CQ22" s="762"/>
      <c r="CR22" s="762"/>
      <c r="CS22" s="762"/>
      <c r="CT22" s="762"/>
      <c r="CU22" s="762"/>
      <c r="CV22" s="762"/>
      <c r="CW22" s="762"/>
      <c r="CX22" s="762"/>
      <c r="CY22" s="762"/>
      <c r="CZ22" s="762"/>
      <c r="DA22" s="762"/>
      <c r="DB22" s="762"/>
      <c r="DC22" s="762"/>
      <c r="DD22" s="762"/>
      <c r="DE22" s="762"/>
      <c r="DF22" s="762"/>
      <c r="DG22" s="762"/>
      <c r="DH22" s="762"/>
      <c r="DI22" s="762"/>
      <c r="DJ22" s="762"/>
      <c r="DK22" s="762"/>
      <c r="DL22" s="762"/>
      <c r="DM22" s="762"/>
      <c r="DN22" s="762"/>
      <c r="DO22" s="762"/>
      <c r="DP22" s="762"/>
      <c r="DQ22" s="762"/>
      <c r="DR22" s="762"/>
      <c r="DS22" s="762"/>
      <c r="DT22" s="762"/>
      <c r="DU22" s="762"/>
      <c r="DV22" s="762"/>
      <c r="DW22" s="762"/>
      <c r="DX22" s="762"/>
      <c r="DY22" s="762"/>
      <c r="DZ22" s="762"/>
      <c r="EA22" s="762"/>
      <c r="EB22" s="762"/>
      <c r="EC22" s="763"/>
    </row>
    <row r="23" spans="2:133" ht="11.25" customHeight="1" x14ac:dyDescent="0.15">
      <c r="B23" s="641" t="s">
        <v>278</v>
      </c>
      <c r="C23" s="642"/>
      <c r="D23" s="642"/>
      <c r="E23" s="642"/>
      <c r="F23" s="642"/>
      <c r="G23" s="642"/>
      <c r="H23" s="642"/>
      <c r="I23" s="642"/>
      <c r="J23" s="642"/>
      <c r="K23" s="642"/>
      <c r="L23" s="642"/>
      <c r="M23" s="642"/>
      <c r="N23" s="642"/>
      <c r="O23" s="642"/>
      <c r="P23" s="642"/>
      <c r="Q23" s="643"/>
      <c r="R23" s="644">
        <v>3517</v>
      </c>
      <c r="S23" s="647"/>
      <c r="T23" s="647"/>
      <c r="U23" s="647"/>
      <c r="V23" s="647"/>
      <c r="W23" s="647"/>
      <c r="X23" s="647"/>
      <c r="Y23" s="648"/>
      <c r="Z23" s="706">
        <v>0</v>
      </c>
      <c r="AA23" s="706"/>
      <c r="AB23" s="706"/>
      <c r="AC23" s="706"/>
      <c r="AD23" s="707">
        <v>3517</v>
      </c>
      <c r="AE23" s="707"/>
      <c r="AF23" s="707"/>
      <c r="AG23" s="707"/>
      <c r="AH23" s="707"/>
      <c r="AI23" s="707"/>
      <c r="AJ23" s="707"/>
      <c r="AK23" s="707"/>
      <c r="AL23" s="649">
        <v>0</v>
      </c>
      <c r="AM23" s="650"/>
      <c r="AN23" s="650"/>
      <c r="AO23" s="708"/>
      <c r="AP23" s="752" t="s">
        <v>279</v>
      </c>
      <c r="AQ23" s="759"/>
      <c r="AR23" s="759"/>
      <c r="AS23" s="759"/>
      <c r="AT23" s="759"/>
      <c r="AU23" s="759"/>
      <c r="AV23" s="759"/>
      <c r="AW23" s="759"/>
      <c r="AX23" s="759"/>
      <c r="AY23" s="759"/>
      <c r="AZ23" s="759"/>
      <c r="BA23" s="759"/>
      <c r="BB23" s="759"/>
      <c r="BC23" s="759"/>
      <c r="BD23" s="759"/>
      <c r="BE23" s="759"/>
      <c r="BF23" s="754"/>
      <c r="BG23" s="644">
        <v>62236</v>
      </c>
      <c r="BH23" s="647"/>
      <c r="BI23" s="647"/>
      <c r="BJ23" s="647"/>
      <c r="BK23" s="647"/>
      <c r="BL23" s="647"/>
      <c r="BM23" s="647"/>
      <c r="BN23" s="648"/>
      <c r="BO23" s="706">
        <v>1.7</v>
      </c>
      <c r="BP23" s="706"/>
      <c r="BQ23" s="706"/>
      <c r="BR23" s="706"/>
      <c r="BS23" s="652" t="s">
        <v>122</v>
      </c>
      <c r="BT23" s="647"/>
      <c r="BU23" s="647"/>
      <c r="BV23" s="647"/>
      <c r="BW23" s="647"/>
      <c r="BX23" s="647"/>
      <c r="BY23" s="647"/>
      <c r="BZ23" s="647"/>
      <c r="CA23" s="647"/>
      <c r="CB23" s="687"/>
      <c r="CD23" s="761" t="s">
        <v>218</v>
      </c>
      <c r="CE23" s="762"/>
      <c r="CF23" s="762"/>
      <c r="CG23" s="762"/>
      <c r="CH23" s="762"/>
      <c r="CI23" s="762"/>
      <c r="CJ23" s="762"/>
      <c r="CK23" s="762"/>
      <c r="CL23" s="762"/>
      <c r="CM23" s="762"/>
      <c r="CN23" s="762"/>
      <c r="CO23" s="762"/>
      <c r="CP23" s="762"/>
      <c r="CQ23" s="763"/>
      <c r="CR23" s="761" t="s">
        <v>280</v>
      </c>
      <c r="CS23" s="762"/>
      <c r="CT23" s="762"/>
      <c r="CU23" s="762"/>
      <c r="CV23" s="762"/>
      <c r="CW23" s="762"/>
      <c r="CX23" s="762"/>
      <c r="CY23" s="763"/>
      <c r="CZ23" s="761" t="s">
        <v>281</v>
      </c>
      <c r="DA23" s="762"/>
      <c r="DB23" s="762"/>
      <c r="DC23" s="763"/>
      <c r="DD23" s="761" t="s">
        <v>282</v>
      </c>
      <c r="DE23" s="762"/>
      <c r="DF23" s="762"/>
      <c r="DG23" s="762"/>
      <c r="DH23" s="762"/>
      <c r="DI23" s="762"/>
      <c r="DJ23" s="762"/>
      <c r="DK23" s="763"/>
      <c r="DL23" s="770" t="s">
        <v>283</v>
      </c>
      <c r="DM23" s="771"/>
      <c r="DN23" s="771"/>
      <c r="DO23" s="771"/>
      <c r="DP23" s="771"/>
      <c r="DQ23" s="771"/>
      <c r="DR23" s="771"/>
      <c r="DS23" s="771"/>
      <c r="DT23" s="771"/>
      <c r="DU23" s="771"/>
      <c r="DV23" s="772"/>
      <c r="DW23" s="761" t="s">
        <v>284</v>
      </c>
      <c r="DX23" s="762"/>
      <c r="DY23" s="762"/>
      <c r="DZ23" s="762"/>
      <c r="EA23" s="762"/>
      <c r="EB23" s="762"/>
      <c r="EC23" s="763"/>
    </row>
    <row r="24" spans="2:133" ht="11.25" customHeight="1" x14ac:dyDescent="0.15">
      <c r="B24" s="641" t="s">
        <v>285</v>
      </c>
      <c r="C24" s="642"/>
      <c r="D24" s="642"/>
      <c r="E24" s="642"/>
      <c r="F24" s="642"/>
      <c r="G24" s="642"/>
      <c r="H24" s="642"/>
      <c r="I24" s="642"/>
      <c r="J24" s="642"/>
      <c r="K24" s="642"/>
      <c r="L24" s="642"/>
      <c r="M24" s="642"/>
      <c r="N24" s="642"/>
      <c r="O24" s="642"/>
      <c r="P24" s="642"/>
      <c r="Q24" s="643"/>
      <c r="R24" s="644">
        <v>225827</v>
      </c>
      <c r="S24" s="647"/>
      <c r="T24" s="647"/>
      <c r="U24" s="647"/>
      <c r="V24" s="647"/>
      <c r="W24" s="647"/>
      <c r="X24" s="647"/>
      <c r="Y24" s="648"/>
      <c r="Z24" s="706">
        <v>0.9</v>
      </c>
      <c r="AA24" s="706"/>
      <c r="AB24" s="706"/>
      <c r="AC24" s="706"/>
      <c r="AD24" s="707" t="s">
        <v>122</v>
      </c>
      <c r="AE24" s="707"/>
      <c r="AF24" s="707"/>
      <c r="AG24" s="707"/>
      <c r="AH24" s="707"/>
      <c r="AI24" s="707"/>
      <c r="AJ24" s="707"/>
      <c r="AK24" s="707"/>
      <c r="AL24" s="649" t="s">
        <v>122</v>
      </c>
      <c r="AM24" s="650"/>
      <c r="AN24" s="650"/>
      <c r="AO24" s="708"/>
      <c r="AP24" s="752" t="s">
        <v>286</v>
      </c>
      <c r="AQ24" s="759"/>
      <c r="AR24" s="759"/>
      <c r="AS24" s="759"/>
      <c r="AT24" s="759"/>
      <c r="AU24" s="759"/>
      <c r="AV24" s="759"/>
      <c r="AW24" s="759"/>
      <c r="AX24" s="759"/>
      <c r="AY24" s="759"/>
      <c r="AZ24" s="759"/>
      <c r="BA24" s="759"/>
      <c r="BB24" s="759"/>
      <c r="BC24" s="759"/>
      <c r="BD24" s="759"/>
      <c r="BE24" s="759"/>
      <c r="BF24" s="754"/>
      <c r="BG24" s="644" t="s">
        <v>230</v>
      </c>
      <c r="BH24" s="647"/>
      <c r="BI24" s="647"/>
      <c r="BJ24" s="647"/>
      <c r="BK24" s="647"/>
      <c r="BL24" s="647"/>
      <c r="BM24" s="647"/>
      <c r="BN24" s="648"/>
      <c r="BO24" s="706" t="s">
        <v>122</v>
      </c>
      <c r="BP24" s="706"/>
      <c r="BQ24" s="706"/>
      <c r="BR24" s="706"/>
      <c r="BS24" s="652" t="s">
        <v>230</v>
      </c>
      <c r="BT24" s="647"/>
      <c r="BU24" s="647"/>
      <c r="BV24" s="647"/>
      <c r="BW24" s="647"/>
      <c r="BX24" s="647"/>
      <c r="BY24" s="647"/>
      <c r="BZ24" s="647"/>
      <c r="CA24" s="647"/>
      <c r="CB24" s="687"/>
      <c r="CD24" s="715" t="s">
        <v>287</v>
      </c>
      <c r="CE24" s="716"/>
      <c r="CF24" s="716"/>
      <c r="CG24" s="716"/>
      <c r="CH24" s="716"/>
      <c r="CI24" s="716"/>
      <c r="CJ24" s="716"/>
      <c r="CK24" s="716"/>
      <c r="CL24" s="716"/>
      <c r="CM24" s="716"/>
      <c r="CN24" s="716"/>
      <c r="CO24" s="716"/>
      <c r="CP24" s="716"/>
      <c r="CQ24" s="717"/>
      <c r="CR24" s="709">
        <v>12215860</v>
      </c>
      <c r="CS24" s="710"/>
      <c r="CT24" s="710"/>
      <c r="CU24" s="710"/>
      <c r="CV24" s="710"/>
      <c r="CW24" s="710"/>
      <c r="CX24" s="710"/>
      <c r="CY24" s="756"/>
      <c r="CZ24" s="757">
        <v>50.3</v>
      </c>
      <c r="DA24" s="726"/>
      <c r="DB24" s="726"/>
      <c r="DC24" s="760"/>
      <c r="DD24" s="755">
        <v>8763553</v>
      </c>
      <c r="DE24" s="710"/>
      <c r="DF24" s="710"/>
      <c r="DG24" s="710"/>
      <c r="DH24" s="710"/>
      <c r="DI24" s="710"/>
      <c r="DJ24" s="710"/>
      <c r="DK24" s="756"/>
      <c r="DL24" s="755">
        <v>8574474</v>
      </c>
      <c r="DM24" s="710"/>
      <c r="DN24" s="710"/>
      <c r="DO24" s="710"/>
      <c r="DP24" s="710"/>
      <c r="DQ24" s="710"/>
      <c r="DR24" s="710"/>
      <c r="DS24" s="710"/>
      <c r="DT24" s="710"/>
      <c r="DU24" s="710"/>
      <c r="DV24" s="756"/>
      <c r="DW24" s="757">
        <v>62</v>
      </c>
      <c r="DX24" s="726"/>
      <c r="DY24" s="726"/>
      <c r="DZ24" s="726"/>
      <c r="EA24" s="726"/>
      <c r="EB24" s="726"/>
      <c r="EC24" s="758"/>
    </row>
    <row r="25" spans="2:133" ht="11.25" customHeight="1" x14ac:dyDescent="0.15">
      <c r="B25" s="641" t="s">
        <v>288</v>
      </c>
      <c r="C25" s="642"/>
      <c r="D25" s="642"/>
      <c r="E25" s="642"/>
      <c r="F25" s="642"/>
      <c r="G25" s="642"/>
      <c r="H25" s="642"/>
      <c r="I25" s="642"/>
      <c r="J25" s="642"/>
      <c r="K25" s="642"/>
      <c r="L25" s="642"/>
      <c r="M25" s="642"/>
      <c r="N25" s="642"/>
      <c r="O25" s="642"/>
      <c r="P25" s="642"/>
      <c r="Q25" s="643"/>
      <c r="R25" s="644">
        <v>683545</v>
      </c>
      <c r="S25" s="647"/>
      <c r="T25" s="647"/>
      <c r="U25" s="647"/>
      <c r="V25" s="647"/>
      <c r="W25" s="647"/>
      <c r="X25" s="647"/>
      <c r="Y25" s="648"/>
      <c r="Z25" s="706">
        <v>2.8</v>
      </c>
      <c r="AA25" s="706"/>
      <c r="AB25" s="706"/>
      <c r="AC25" s="706"/>
      <c r="AD25" s="707">
        <v>36910</v>
      </c>
      <c r="AE25" s="707"/>
      <c r="AF25" s="707"/>
      <c r="AG25" s="707"/>
      <c r="AH25" s="707"/>
      <c r="AI25" s="707"/>
      <c r="AJ25" s="707"/>
      <c r="AK25" s="707"/>
      <c r="AL25" s="649">
        <v>0.3</v>
      </c>
      <c r="AM25" s="650"/>
      <c r="AN25" s="650"/>
      <c r="AO25" s="708"/>
      <c r="AP25" s="752" t="s">
        <v>289</v>
      </c>
      <c r="AQ25" s="759"/>
      <c r="AR25" s="759"/>
      <c r="AS25" s="759"/>
      <c r="AT25" s="759"/>
      <c r="AU25" s="759"/>
      <c r="AV25" s="759"/>
      <c r="AW25" s="759"/>
      <c r="AX25" s="759"/>
      <c r="AY25" s="759"/>
      <c r="AZ25" s="759"/>
      <c r="BA25" s="759"/>
      <c r="BB25" s="759"/>
      <c r="BC25" s="759"/>
      <c r="BD25" s="759"/>
      <c r="BE25" s="759"/>
      <c r="BF25" s="754"/>
      <c r="BG25" s="644" t="s">
        <v>230</v>
      </c>
      <c r="BH25" s="647"/>
      <c r="BI25" s="647"/>
      <c r="BJ25" s="647"/>
      <c r="BK25" s="647"/>
      <c r="BL25" s="647"/>
      <c r="BM25" s="647"/>
      <c r="BN25" s="648"/>
      <c r="BO25" s="706" t="s">
        <v>122</v>
      </c>
      <c r="BP25" s="706"/>
      <c r="BQ25" s="706"/>
      <c r="BR25" s="706"/>
      <c r="BS25" s="652" t="s">
        <v>122</v>
      </c>
      <c r="BT25" s="647"/>
      <c r="BU25" s="647"/>
      <c r="BV25" s="647"/>
      <c r="BW25" s="647"/>
      <c r="BX25" s="647"/>
      <c r="BY25" s="647"/>
      <c r="BZ25" s="647"/>
      <c r="CA25" s="647"/>
      <c r="CB25" s="687"/>
      <c r="CD25" s="688" t="s">
        <v>290</v>
      </c>
      <c r="CE25" s="685"/>
      <c r="CF25" s="685"/>
      <c r="CG25" s="685"/>
      <c r="CH25" s="685"/>
      <c r="CI25" s="685"/>
      <c r="CJ25" s="685"/>
      <c r="CK25" s="685"/>
      <c r="CL25" s="685"/>
      <c r="CM25" s="685"/>
      <c r="CN25" s="685"/>
      <c r="CO25" s="685"/>
      <c r="CP25" s="685"/>
      <c r="CQ25" s="686"/>
      <c r="CR25" s="644">
        <v>4286638</v>
      </c>
      <c r="CS25" s="645"/>
      <c r="CT25" s="645"/>
      <c r="CU25" s="645"/>
      <c r="CV25" s="645"/>
      <c r="CW25" s="645"/>
      <c r="CX25" s="645"/>
      <c r="CY25" s="646"/>
      <c r="CZ25" s="649">
        <v>17.600000000000001</v>
      </c>
      <c r="DA25" s="678"/>
      <c r="DB25" s="678"/>
      <c r="DC25" s="679"/>
      <c r="DD25" s="652">
        <v>3831916</v>
      </c>
      <c r="DE25" s="645"/>
      <c r="DF25" s="645"/>
      <c r="DG25" s="645"/>
      <c r="DH25" s="645"/>
      <c r="DI25" s="645"/>
      <c r="DJ25" s="645"/>
      <c r="DK25" s="646"/>
      <c r="DL25" s="652">
        <v>3681645</v>
      </c>
      <c r="DM25" s="645"/>
      <c r="DN25" s="645"/>
      <c r="DO25" s="645"/>
      <c r="DP25" s="645"/>
      <c r="DQ25" s="645"/>
      <c r="DR25" s="645"/>
      <c r="DS25" s="645"/>
      <c r="DT25" s="645"/>
      <c r="DU25" s="645"/>
      <c r="DV25" s="646"/>
      <c r="DW25" s="649">
        <v>26.6</v>
      </c>
      <c r="DX25" s="678"/>
      <c r="DY25" s="678"/>
      <c r="DZ25" s="678"/>
      <c r="EA25" s="678"/>
      <c r="EB25" s="678"/>
      <c r="EC25" s="680"/>
    </row>
    <row r="26" spans="2:133" ht="11.25" customHeight="1" x14ac:dyDescent="0.15">
      <c r="B26" s="641" t="s">
        <v>291</v>
      </c>
      <c r="C26" s="642"/>
      <c r="D26" s="642"/>
      <c r="E26" s="642"/>
      <c r="F26" s="642"/>
      <c r="G26" s="642"/>
      <c r="H26" s="642"/>
      <c r="I26" s="642"/>
      <c r="J26" s="642"/>
      <c r="K26" s="642"/>
      <c r="L26" s="642"/>
      <c r="M26" s="642"/>
      <c r="N26" s="642"/>
      <c r="O26" s="642"/>
      <c r="P26" s="642"/>
      <c r="Q26" s="643"/>
      <c r="R26" s="644">
        <v>111754</v>
      </c>
      <c r="S26" s="647"/>
      <c r="T26" s="647"/>
      <c r="U26" s="647"/>
      <c r="V26" s="647"/>
      <c r="W26" s="647"/>
      <c r="X26" s="647"/>
      <c r="Y26" s="648"/>
      <c r="Z26" s="706">
        <v>0.5</v>
      </c>
      <c r="AA26" s="706"/>
      <c r="AB26" s="706"/>
      <c r="AC26" s="706"/>
      <c r="AD26" s="707">
        <v>304</v>
      </c>
      <c r="AE26" s="707"/>
      <c r="AF26" s="707"/>
      <c r="AG26" s="707"/>
      <c r="AH26" s="707"/>
      <c r="AI26" s="707"/>
      <c r="AJ26" s="707"/>
      <c r="AK26" s="707"/>
      <c r="AL26" s="649">
        <v>0</v>
      </c>
      <c r="AM26" s="650"/>
      <c r="AN26" s="650"/>
      <c r="AO26" s="708"/>
      <c r="AP26" s="752" t="s">
        <v>292</v>
      </c>
      <c r="AQ26" s="753"/>
      <c r="AR26" s="753"/>
      <c r="AS26" s="753"/>
      <c r="AT26" s="753"/>
      <c r="AU26" s="753"/>
      <c r="AV26" s="753"/>
      <c r="AW26" s="753"/>
      <c r="AX26" s="753"/>
      <c r="AY26" s="753"/>
      <c r="AZ26" s="753"/>
      <c r="BA26" s="753"/>
      <c r="BB26" s="753"/>
      <c r="BC26" s="753"/>
      <c r="BD26" s="753"/>
      <c r="BE26" s="753"/>
      <c r="BF26" s="754"/>
      <c r="BG26" s="644" t="s">
        <v>230</v>
      </c>
      <c r="BH26" s="647"/>
      <c r="BI26" s="647"/>
      <c r="BJ26" s="647"/>
      <c r="BK26" s="647"/>
      <c r="BL26" s="647"/>
      <c r="BM26" s="647"/>
      <c r="BN26" s="648"/>
      <c r="BO26" s="706" t="s">
        <v>230</v>
      </c>
      <c r="BP26" s="706"/>
      <c r="BQ26" s="706"/>
      <c r="BR26" s="706"/>
      <c r="BS26" s="652" t="s">
        <v>230</v>
      </c>
      <c r="BT26" s="647"/>
      <c r="BU26" s="647"/>
      <c r="BV26" s="647"/>
      <c r="BW26" s="647"/>
      <c r="BX26" s="647"/>
      <c r="BY26" s="647"/>
      <c r="BZ26" s="647"/>
      <c r="CA26" s="647"/>
      <c r="CB26" s="687"/>
      <c r="CD26" s="688" t="s">
        <v>293</v>
      </c>
      <c r="CE26" s="685"/>
      <c r="CF26" s="685"/>
      <c r="CG26" s="685"/>
      <c r="CH26" s="685"/>
      <c r="CI26" s="685"/>
      <c r="CJ26" s="685"/>
      <c r="CK26" s="685"/>
      <c r="CL26" s="685"/>
      <c r="CM26" s="685"/>
      <c r="CN26" s="685"/>
      <c r="CO26" s="685"/>
      <c r="CP26" s="685"/>
      <c r="CQ26" s="686"/>
      <c r="CR26" s="644">
        <v>2587895</v>
      </c>
      <c r="CS26" s="647"/>
      <c r="CT26" s="647"/>
      <c r="CU26" s="647"/>
      <c r="CV26" s="647"/>
      <c r="CW26" s="647"/>
      <c r="CX26" s="647"/>
      <c r="CY26" s="648"/>
      <c r="CZ26" s="649">
        <v>10.7</v>
      </c>
      <c r="DA26" s="678"/>
      <c r="DB26" s="678"/>
      <c r="DC26" s="679"/>
      <c r="DD26" s="652">
        <v>2253856</v>
      </c>
      <c r="DE26" s="647"/>
      <c r="DF26" s="647"/>
      <c r="DG26" s="647"/>
      <c r="DH26" s="647"/>
      <c r="DI26" s="647"/>
      <c r="DJ26" s="647"/>
      <c r="DK26" s="648"/>
      <c r="DL26" s="652" t="s">
        <v>122</v>
      </c>
      <c r="DM26" s="647"/>
      <c r="DN26" s="647"/>
      <c r="DO26" s="647"/>
      <c r="DP26" s="647"/>
      <c r="DQ26" s="647"/>
      <c r="DR26" s="647"/>
      <c r="DS26" s="647"/>
      <c r="DT26" s="647"/>
      <c r="DU26" s="647"/>
      <c r="DV26" s="648"/>
      <c r="DW26" s="649" t="s">
        <v>230</v>
      </c>
      <c r="DX26" s="678"/>
      <c r="DY26" s="678"/>
      <c r="DZ26" s="678"/>
      <c r="EA26" s="678"/>
      <c r="EB26" s="678"/>
      <c r="EC26" s="680"/>
    </row>
    <row r="27" spans="2:133" ht="11.25" customHeight="1" x14ac:dyDescent="0.15">
      <c r="B27" s="641" t="s">
        <v>294</v>
      </c>
      <c r="C27" s="642"/>
      <c r="D27" s="642"/>
      <c r="E27" s="642"/>
      <c r="F27" s="642"/>
      <c r="G27" s="642"/>
      <c r="H27" s="642"/>
      <c r="I27" s="642"/>
      <c r="J27" s="642"/>
      <c r="K27" s="642"/>
      <c r="L27" s="642"/>
      <c r="M27" s="642"/>
      <c r="N27" s="642"/>
      <c r="O27" s="642"/>
      <c r="P27" s="642"/>
      <c r="Q27" s="643"/>
      <c r="R27" s="644">
        <v>2516808</v>
      </c>
      <c r="S27" s="647"/>
      <c r="T27" s="647"/>
      <c r="U27" s="647"/>
      <c r="V27" s="647"/>
      <c r="W27" s="647"/>
      <c r="X27" s="647"/>
      <c r="Y27" s="648"/>
      <c r="Z27" s="706">
        <v>10.199999999999999</v>
      </c>
      <c r="AA27" s="706"/>
      <c r="AB27" s="706"/>
      <c r="AC27" s="706"/>
      <c r="AD27" s="707" t="s">
        <v>230</v>
      </c>
      <c r="AE27" s="707"/>
      <c r="AF27" s="707"/>
      <c r="AG27" s="707"/>
      <c r="AH27" s="707"/>
      <c r="AI27" s="707"/>
      <c r="AJ27" s="707"/>
      <c r="AK27" s="707"/>
      <c r="AL27" s="649" t="s">
        <v>230</v>
      </c>
      <c r="AM27" s="650"/>
      <c r="AN27" s="650"/>
      <c r="AO27" s="708"/>
      <c r="AP27" s="641" t="s">
        <v>295</v>
      </c>
      <c r="AQ27" s="642"/>
      <c r="AR27" s="642"/>
      <c r="AS27" s="642"/>
      <c r="AT27" s="642"/>
      <c r="AU27" s="642"/>
      <c r="AV27" s="642"/>
      <c r="AW27" s="642"/>
      <c r="AX27" s="642"/>
      <c r="AY27" s="642"/>
      <c r="AZ27" s="642"/>
      <c r="BA27" s="642"/>
      <c r="BB27" s="642"/>
      <c r="BC27" s="642"/>
      <c r="BD27" s="642"/>
      <c r="BE27" s="642"/>
      <c r="BF27" s="643"/>
      <c r="BG27" s="644">
        <v>3660341</v>
      </c>
      <c r="BH27" s="647"/>
      <c r="BI27" s="647"/>
      <c r="BJ27" s="647"/>
      <c r="BK27" s="647"/>
      <c r="BL27" s="647"/>
      <c r="BM27" s="647"/>
      <c r="BN27" s="648"/>
      <c r="BO27" s="706">
        <v>100</v>
      </c>
      <c r="BP27" s="706"/>
      <c r="BQ27" s="706"/>
      <c r="BR27" s="706"/>
      <c r="BS27" s="652">
        <v>289429</v>
      </c>
      <c r="BT27" s="647"/>
      <c r="BU27" s="647"/>
      <c r="BV27" s="647"/>
      <c r="BW27" s="647"/>
      <c r="BX27" s="647"/>
      <c r="BY27" s="647"/>
      <c r="BZ27" s="647"/>
      <c r="CA27" s="647"/>
      <c r="CB27" s="687"/>
      <c r="CD27" s="688" t="s">
        <v>296</v>
      </c>
      <c r="CE27" s="685"/>
      <c r="CF27" s="685"/>
      <c r="CG27" s="685"/>
      <c r="CH27" s="685"/>
      <c r="CI27" s="685"/>
      <c r="CJ27" s="685"/>
      <c r="CK27" s="685"/>
      <c r="CL27" s="685"/>
      <c r="CM27" s="685"/>
      <c r="CN27" s="685"/>
      <c r="CO27" s="685"/>
      <c r="CP27" s="685"/>
      <c r="CQ27" s="686"/>
      <c r="CR27" s="644">
        <v>4436864</v>
      </c>
      <c r="CS27" s="645"/>
      <c r="CT27" s="645"/>
      <c r="CU27" s="645"/>
      <c r="CV27" s="645"/>
      <c r="CW27" s="645"/>
      <c r="CX27" s="645"/>
      <c r="CY27" s="646"/>
      <c r="CZ27" s="649">
        <v>18.3</v>
      </c>
      <c r="DA27" s="678"/>
      <c r="DB27" s="678"/>
      <c r="DC27" s="679"/>
      <c r="DD27" s="652">
        <v>1530530</v>
      </c>
      <c r="DE27" s="645"/>
      <c r="DF27" s="645"/>
      <c r="DG27" s="645"/>
      <c r="DH27" s="645"/>
      <c r="DI27" s="645"/>
      <c r="DJ27" s="645"/>
      <c r="DK27" s="646"/>
      <c r="DL27" s="652">
        <v>1491722</v>
      </c>
      <c r="DM27" s="645"/>
      <c r="DN27" s="645"/>
      <c r="DO27" s="645"/>
      <c r="DP27" s="645"/>
      <c r="DQ27" s="645"/>
      <c r="DR27" s="645"/>
      <c r="DS27" s="645"/>
      <c r="DT27" s="645"/>
      <c r="DU27" s="645"/>
      <c r="DV27" s="646"/>
      <c r="DW27" s="649">
        <v>10.8</v>
      </c>
      <c r="DX27" s="678"/>
      <c r="DY27" s="678"/>
      <c r="DZ27" s="678"/>
      <c r="EA27" s="678"/>
      <c r="EB27" s="678"/>
      <c r="EC27" s="680"/>
    </row>
    <row r="28" spans="2:133" ht="11.25" customHeight="1" x14ac:dyDescent="0.15">
      <c r="B28" s="749" t="s">
        <v>297</v>
      </c>
      <c r="C28" s="750"/>
      <c r="D28" s="750"/>
      <c r="E28" s="750"/>
      <c r="F28" s="750"/>
      <c r="G28" s="750"/>
      <c r="H28" s="750"/>
      <c r="I28" s="750"/>
      <c r="J28" s="750"/>
      <c r="K28" s="750"/>
      <c r="L28" s="750"/>
      <c r="M28" s="750"/>
      <c r="N28" s="750"/>
      <c r="O28" s="750"/>
      <c r="P28" s="750"/>
      <c r="Q28" s="751"/>
      <c r="R28" s="644" t="s">
        <v>122</v>
      </c>
      <c r="S28" s="647"/>
      <c r="T28" s="647"/>
      <c r="U28" s="647"/>
      <c r="V28" s="647"/>
      <c r="W28" s="647"/>
      <c r="X28" s="647"/>
      <c r="Y28" s="648"/>
      <c r="Z28" s="706" t="s">
        <v>122</v>
      </c>
      <c r="AA28" s="706"/>
      <c r="AB28" s="706"/>
      <c r="AC28" s="706"/>
      <c r="AD28" s="707" t="s">
        <v>122</v>
      </c>
      <c r="AE28" s="707"/>
      <c r="AF28" s="707"/>
      <c r="AG28" s="707"/>
      <c r="AH28" s="707"/>
      <c r="AI28" s="707"/>
      <c r="AJ28" s="707"/>
      <c r="AK28" s="707"/>
      <c r="AL28" s="649" t="s">
        <v>230</v>
      </c>
      <c r="AM28" s="650"/>
      <c r="AN28" s="650"/>
      <c r="AO28" s="708"/>
      <c r="AP28" s="656"/>
      <c r="AQ28" s="657"/>
      <c r="AR28" s="657"/>
      <c r="AS28" s="657"/>
      <c r="AT28" s="657"/>
      <c r="AU28" s="657"/>
      <c r="AV28" s="657"/>
      <c r="AW28" s="657"/>
      <c r="AX28" s="657"/>
      <c r="AY28" s="657"/>
      <c r="AZ28" s="657"/>
      <c r="BA28" s="657"/>
      <c r="BB28" s="657"/>
      <c r="BC28" s="657"/>
      <c r="BD28" s="657"/>
      <c r="BE28" s="657"/>
      <c r="BF28" s="658"/>
      <c r="BG28" s="644"/>
      <c r="BH28" s="647"/>
      <c r="BI28" s="647"/>
      <c r="BJ28" s="647"/>
      <c r="BK28" s="647"/>
      <c r="BL28" s="647"/>
      <c r="BM28" s="647"/>
      <c r="BN28" s="648"/>
      <c r="BO28" s="706"/>
      <c r="BP28" s="706"/>
      <c r="BQ28" s="706"/>
      <c r="BR28" s="706"/>
      <c r="BS28" s="707"/>
      <c r="BT28" s="707"/>
      <c r="BU28" s="707"/>
      <c r="BV28" s="707"/>
      <c r="BW28" s="707"/>
      <c r="BX28" s="707"/>
      <c r="BY28" s="707"/>
      <c r="BZ28" s="707"/>
      <c r="CA28" s="707"/>
      <c r="CB28" s="748"/>
      <c r="CD28" s="688" t="s">
        <v>298</v>
      </c>
      <c r="CE28" s="685"/>
      <c r="CF28" s="685"/>
      <c r="CG28" s="685"/>
      <c r="CH28" s="685"/>
      <c r="CI28" s="685"/>
      <c r="CJ28" s="685"/>
      <c r="CK28" s="685"/>
      <c r="CL28" s="685"/>
      <c r="CM28" s="685"/>
      <c r="CN28" s="685"/>
      <c r="CO28" s="685"/>
      <c r="CP28" s="685"/>
      <c r="CQ28" s="686"/>
      <c r="CR28" s="644">
        <v>3492358</v>
      </c>
      <c r="CS28" s="647"/>
      <c r="CT28" s="647"/>
      <c r="CU28" s="647"/>
      <c r="CV28" s="647"/>
      <c r="CW28" s="647"/>
      <c r="CX28" s="647"/>
      <c r="CY28" s="648"/>
      <c r="CZ28" s="649">
        <v>14.4</v>
      </c>
      <c r="DA28" s="678"/>
      <c r="DB28" s="678"/>
      <c r="DC28" s="679"/>
      <c r="DD28" s="652">
        <v>3401107</v>
      </c>
      <c r="DE28" s="647"/>
      <c r="DF28" s="647"/>
      <c r="DG28" s="647"/>
      <c r="DH28" s="647"/>
      <c r="DI28" s="647"/>
      <c r="DJ28" s="647"/>
      <c r="DK28" s="648"/>
      <c r="DL28" s="652">
        <v>3401107</v>
      </c>
      <c r="DM28" s="647"/>
      <c r="DN28" s="647"/>
      <c r="DO28" s="647"/>
      <c r="DP28" s="647"/>
      <c r="DQ28" s="647"/>
      <c r="DR28" s="647"/>
      <c r="DS28" s="647"/>
      <c r="DT28" s="647"/>
      <c r="DU28" s="647"/>
      <c r="DV28" s="648"/>
      <c r="DW28" s="649">
        <v>24.6</v>
      </c>
      <c r="DX28" s="678"/>
      <c r="DY28" s="678"/>
      <c r="DZ28" s="678"/>
      <c r="EA28" s="678"/>
      <c r="EB28" s="678"/>
      <c r="EC28" s="680"/>
    </row>
    <row r="29" spans="2:133" ht="11.25" customHeight="1" x14ac:dyDescent="0.15">
      <c r="B29" s="641" t="s">
        <v>299</v>
      </c>
      <c r="C29" s="642"/>
      <c r="D29" s="642"/>
      <c r="E29" s="642"/>
      <c r="F29" s="642"/>
      <c r="G29" s="642"/>
      <c r="H29" s="642"/>
      <c r="I29" s="642"/>
      <c r="J29" s="642"/>
      <c r="K29" s="642"/>
      <c r="L29" s="642"/>
      <c r="M29" s="642"/>
      <c r="N29" s="642"/>
      <c r="O29" s="642"/>
      <c r="P29" s="642"/>
      <c r="Q29" s="643"/>
      <c r="R29" s="644">
        <v>2091628</v>
      </c>
      <c r="S29" s="647"/>
      <c r="T29" s="647"/>
      <c r="U29" s="647"/>
      <c r="V29" s="647"/>
      <c r="W29" s="647"/>
      <c r="X29" s="647"/>
      <c r="Y29" s="648"/>
      <c r="Z29" s="706">
        <v>8.5</v>
      </c>
      <c r="AA29" s="706"/>
      <c r="AB29" s="706"/>
      <c r="AC29" s="706"/>
      <c r="AD29" s="707" t="s">
        <v>230</v>
      </c>
      <c r="AE29" s="707"/>
      <c r="AF29" s="707"/>
      <c r="AG29" s="707"/>
      <c r="AH29" s="707"/>
      <c r="AI29" s="707"/>
      <c r="AJ29" s="707"/>
      <c r="AK29" s="707"/>
      <c r="AL29" s="649" t="s">
        <v>230</v>
      </c>
      <c r="AM29" s="650"/>
      <c r="AN29" s="650"/>
      <c r="AO29" s="708"/>
      <c r="AP29" s="718" t="s">
        <v>218</v>
      </c>
      <c r="AQ29" s="719"/>
      <c r="AR29" s="719"/>
      <c r="AS29" s="719"/>
      <c r="AT29" s="719"/>
      <c r="AU29" s="719"/>
      <c r="AV29" s="719"/>
      <c r="AW29" s="719"/>
      <c r="AX29" s="719"/>
      <c r="AY29" s="719"/>
      <c r="AZ29" s="719"/>
      <c r="BA29" s="719"/>
      <c r="BB29" s="719"/>
      <c r="BC29" s="719"/>
      <c r="BD29" s="719"/>
      <c r="BE29" s="719"/>
      <c r="BF29" s="720"/>
      <c r="BG29" s="718" t="s">
        <v>300</v>
      </c>
      <c r="BH29" s="746"/>
      <c r="BI29" s="746"/>
      <c r="BJ29" s="746"/>
      <c r="BK29" s="746"/>
      <c r="BL29" s="746"/>
      <c r="BM29" s="746"/>
      <c r="BN29" s="746"/>
      <c r="BO29" s="746"/>
      <c r="BP29" s="746"/>
      <c r="BQ29" s="747"/>
      <c r="BR29" s="718" t="s">
        <v>301</v>
      </c>
      <c r="BS29" s="746"/>
      <c r="BT29" s="746"/>
      <c r="BU29" s="746"/>
      <c r="BV29" s="746"/>
      <c r="BW29" s="746"/>
      <c r="BX29" s="746"/>
      <c r="BY29" s="746"/>
      <c r="BZ29" s="746"/>
      <c r="CA29" s="746"/>
      <c r="CB29" s="747"/>
      <c r="CD29" s="728" t="s">
        <v>302</v>
      </c>
      <c r="CE29" s="729"/>
      <c r="CF29" s="688" t="s">
        <v>303</v>
      </c>
      <c r="CG29" s="685"/>
      <c r="CH29" s="685"/>
      <c r="CI29" s="685"/>
      <c r="CJ29" s="685"/>
      <c r="CK29" s="685"/>
      <c r="CL29" s="685"/>
      <c r="CM29" s="685"/>
      <c r="CN29" s="685"/>
      <c r="CO29" s="685"/>
      <c r="CP29" s="685"/>
      <c r="CQ29" s="686"/>
      <c r="CR29" s="644">
        <v>3492090</v>
      </c>
      <c r="CS29" s="645"/>
      <c r="CT29" s="645"/>
      <c r="CU29" s="645"/>
      <c r="CV29" s="645"/>
      <c r="CW29" s="645"/>
      <c r="CX29" s="645"/>
      <c r="CY29" s="646"/>
      <c r="CZ29" s="649">
        <v>14.4</v>
      </c>
      <c r="DA29" s="678"/>
      <c r="DB29" s="678"/>
      <c r="DC29" s="679"/>
      <c r="DD29" s="652">
        <v>3400839</v>
      </c>
      <c r="DE29" s="645"/>
      <c r="DF29" s="645"/>
      <c r="DG29" s="645"/>
      <c r="DH29" s="645"/>
      <c r="DI29" s="645"/>
      <c r="DJ29" s="645"/>
      <c r="DK29" s="646"/>
      <c r="DL29" s="652">
        <v>3400839</v>
      </c>
      <c r="DM29" s="645"/>
      <c r="DN29" s="645"/>
      <c r="DO29" s="645"/>
      <c r="DP29" s="645"/>
      <c r="DQ29" s="645"/>
      <c r="DR29" s="645"/>
      <c r="DS29" s="645"/>
      <c r="DT29" s="645"/>
      <c r="DU29" s="645"/>
      <c r="DV29" s="646"/>
      <c r="DW29" s="649">
        <v>24.6</v>
      </c>
      <c r="DX29" s="678"/>
      <c r="DY29" s="678"/>
      <c r="DZ29" s="678"/>
      <c r="EA29" s="678"/>
      <c r="EB29" s="678"/>
      <c r="EC29" s="680"/>
    </row>
    <row r="30" spans="2:133" ht="11.25" customHeight="1" x14ac:dyDescent="0.15">
      <c r="B30" s="641" t="s">
        <v>304</v>
      </c>
      <c r="C30" s="642"/>
      <c r="D30" s="642"/>
      <c r="E30" s="642"/>
      <c r="F30" s="642"/>
      <c r="G30" s="642"/>
      <c r="H30" s="642"/>
      <c r="I30" s="642"/>
      <c r="J30" s="642"/>
      <c r="K30" s="642"/>
      <c r="L30" s="642"/>
      <c r="M30" s="642"/>
      <c r="N30" s="642"/>
      <c r="O30" s="642"/>
      <c r="P30" s="642"/>
      <c r="Q30" s="643"/>
      <c r="R30" s="644">
        <v>167361</v>
      </c>
      <c r="S30" s="647"/>
      <c r="T30" s="647"/>
      <c r="U30" s="647"/>
      <c r="V30" s="647"/>
      <c r="W30" s="647"/>
      <c r="X30" s="647"/>
      <c r="Y30" s="648"/>
      <c r="Z30" s="706">
        <v>0.7</v>
      </c>
      <c r="AA30" s="706"/>
      <c r="AB30" s="706"/>
      <c r="AC30" s="706"/>
      <c r="AD30" s="707">
        <v>31576</v>
      </c>
      <c r="AE30" s="707"/>
      <c r="AF30" s="707"/>
      <c r="AG30" s="707"/>
      <c r="AH30" s="707"/>
      <c r="AI30" s="707"/>
      <c r="AJ30" s="707"/>
      <c r="AK30" s="707"/>
      <c r="AL30" s="649">
        <v>0.2</v>
      </c>
      <c r="AM30" s="650"/>
      <c r="AN30" s="650"/>
      <c r="AO30" s="708"/>
      <c r="AP30" s="734" t="s">
        <v>305</v>
      </c>
      <c r="AQ30" s="735"/>
      <c r="AR30" s="735"/>
      <c r="AS30" s="735"/>
      <c r="AT30" s="740" t="s">
        <v>306</v>
      </c>
      <c r="AU30" s="213"/>
      <c r="AV30" s="213"/>
      <c r="AW30" s="213"/>
      <c r="AX30" s="743" t="s">
        <v>180</v>
      </c>
      <c r="AY30" s="744"/>
      <c r="AZ30" s="744"/>
      <c r="BA30" s="744"/>
      <c r="BB30" s="744"/>
      <c r="BC30" s="744"/>
      <c r="BD30" s="744"/>
      <c r="BE30" s="744"/>
      <c r="BF30" s="745"/>
      <c r="BG30" s="724">
        <v>98.8</v>
      </c>
      <c r="BH30" s="725"/>
      <c r="BI30" s="725"/>
      <c r="BJ30" s="725"/>
      <c r="BK30" s="725"/>
      <c r="BL30" s="725"/>
      <c r="BM30" s="726">
        <v>96.7</v>
      </c>
      <c r="BN30" s="725"/>
      <c r="BO30" s="725"/>
      <c r="BP30" s="725"/>
      <c r="BQ30" s="727"/>
      <c r="BR30" s="724">
        <v>98.7</v>
      </c>
      <c r="BS30" s="725"/>
      <c r="BT30" s="725"/>
      <c r="BU30" s="725"/>
      <c r="BV30" s="725"/>
      <c r="BW30" s="725"/>
      <c r="BX30" s="726">
        <v>96.4</v>
      </c>
      <c r="BY30" s="725"/>
      <c r="BZ30" s="725"/>
      <c r="CA30" s="725"/>
      <c r="CB30" s="727"/>
      <c r="CD30" s="730"/>
      <c r="CE30" s="731"/>
      <c r="CF30" s="688" t="s">
        <v>307</v>
      </c>
      <c r="CG30" s="685"/>
      <c r="CH30" s="685"/>
      <c r="CI30" s="685"/>
      <c r="CJ30" s="685"/>
      <c r="CK30" s="685"/>
      <c r="CL30" s="685"/>
      <c r="CM30" s="685"/>
      <c r="CN30" s="685"/>
      <c r="CO30" s="685"/>
      <c r="CP30" s="685"/>
      <c r="CQ30" s="686"/>
      <c r="CR30" s="644">
        <v>3220854</v>
      </c>
      <c r="CS30" s="647"/>
      <c r="CT30" s="647"/>
      <c r="CU30" s="647"/>
      <c r="CV30" s="647"/>
      <c r="CW30" s="647"/>
      <c r="CX30" s="647"/>
      <c r="CY30" s="648"/>
      <c r="CZ30" s="649">
        <v>13.3</v>
      </c>
      <c r="DA30" s="678"/>
      <c r="DB30" s="678"/>
      <c r="DC30" s="679"/>
      <c r="DD30" s="652">
        <v>3132598</v>
      </c>
      <c r="DE30" s="647"/>
      <c r="DF30" s="647"/>
      <c r="DG30" s="647"/>
      <c r="DH30" s="647"/>
      <c r="DI30" s="647"/>
      <c r="DJ30" s="647"/>
      <c r="DK30" s="648"/>
      <c r="DL30" s="652">
        <v>3132598</v>
      </c>
      <c r="DM30" s="647"/>
      <c r="DN30" s="647"/>
      <c r="DO30" s="647"/>
      <c r="DP30" s="647"/>
      <c r="DQ30" s="647"/>
      <c r="DR30" s="647"/>
      <c r="DS30" s="647"/>
      <c r="DT30" s="647"/>
      <c r="DU30" s="647"/>
      <c r="DV30" s="648"/>
      <c r="DW30" s="649">
        <v>22.7</v>
      </c>
      <c r="DX30" s="678"/>
      <c r="DY30" s="678"/>
      <c r="DZ30" s="678"/>
      <c r="EA30" s="678"/>
      <c r="EB30" s="678"/>
      <c r="EC30" s="680"/>
    </row>
    <row r="31" spans="2:133" ht="11.25" customHeight="1" x14ac:dyDescent="0.15">
      <c r="B31" s="641" t="s">
        <v>308</v>
      </c>
      <c r="C31" s="642"/>
      <c r="D31" s="642"/>
      <c r="E31" s="642"/>
      <c r="F31" s="642"/>
      <c r="G31" s="642"/>
      <c r="H31" s="642"/>
      <c r="I31" s="642"/>
      <c r="J31" s="642"/>
      <c r="K31" s="642"/>
      <c r="L31" s="642"/>
      <c r="M31" s="642"/>
      <c r="N31" s="642"/>
      <c r="O31" s="642"/>
      <c r="P31" s="642"/>
      <c r="Q31" s="643"/>
      <c r="R31" s="644">
        <v>207617</v>
      </c>
      <c r="S31" s="647"/>
      <c r="T31" s="647"/>
      <c r="U31" s="647"/>
      <c r="V31" s="647"/>
      <c r="W31" s="647"/>
      <c r="X31" s="647"/>
      <c r="Y31" s="648"/>
      <c r="Z31" s="706">
        <v>0.8</v>
      </c>
      <c r="AA31" s="706"/>
      <c r="AB31" s="706"/>
      <c r="AC31" s="706"/>
      <c r="AD31" s="707" t="s">
        <v>122</v>
      </c>
      <c r="AE31" s="707"/>
      <c r="AF31" s="707"/>
      <c r="AG31" s="707"/>
      <c r="AH31" s="707"/>
      <c r="AI31" s="707"/>
      <c r="AJ31" s="707"/>
      <c r="AK31" s="707"/>
      <c r="AL31" s="649" t="s">
        <v>122</v>
      </c>
      <c r="AM31" s="650"/>
      <c r="AN31" s="650"/>
      <c r="AO31" s="708"/>
      <c r="AP31" s="736"/>
      <c r="AQ31" s="737"/>
      <c r="AR31" s="737"/>
      <c r="AS31" s="737"/>
      <c r="AT31" s="741"/>
      <c r="AU31" s="212" t="s">
        <v>309</v>
      </c>
      <c r="AV31" s="212"/>
      <c r="AW31" s="212"/>
      <c r="AX31" s="641" t="s">
        <v>310</v>
      </c>
      <c r="AY31" s="642"/>
      <c r="AZ31" s="642"/>
      <c r="BA31" s="642"/>
      <c r="BB31" s="642"/>
      <c r="BC31" s="642"/>
      <c r="BD31" s="642"/>
      <c r="BE31" s="642"/>
      <c r="BF31" s="643"/>
      <c r="BG31" s="722">
        <v>99.1</v>
      </c>
      <c r="BH31" s="645"/>
      <c r="BI31" s="645"/>
      <c r="BJ31" s="645"/>
      <c r="BK31" s="645"/>
      <c r="BL31" s="645"/>
      <c r="BM31" s="650">
        <v>97.9</v>
      </c>
      <c r="BN31" s="723"/>
      <c r="BO31" s="723"/>
      <c r="BP31" s="723"/>
      <c r="BQ31" s="684"/>
      <c r="BR31" s="722">
        <v>99.1</v>
      </c>
      <c r="BS31" s="645"/>
      <c r="BT31" s="645"/>
      <c r="BU31" s="645"/>
      <c r="BV31" s="645"/>
      <c r="BW31" s="645"/>
      <c r="BX31" s="650">
        <v>97.7</v>
      </c>
      <c r="BY31" s="723"/>
      <c r="BZ31" s="723"/>
      <c r="CA31" s="723"/>
      <c r="CB31" s="684"/>
      <c r="CD31" s="730"/>
      <c r="CE31" s="731"/>
      <c r="CF31" s="688" t="s">
        <v>311</v>
      </c>
      <c r="CG31" s="685"/>
      <c r="CH31" s="685"/>
      <c r="CI31" s="685"/>
      <c r="CJ31" s="685"/>
      <c r="CK31" s="685"/>
      <c r="CL31" s="685"/>
      <c r="CM31" s="685"/>
      <c r="CN31" s="685"/>
      <c r="CO31" s="685"/>
      <c r="CP31" s="685"/>
      <c r="CQ31" s="686"/>
      <c r="CR31" s="644">
        <v>271236</v>
      </c>
      <c r="CS31" s="645"/>
      <c r="CT31" s="645"/>
      <c r="CU31" s="645"/>
      <c r="CV31" s="645"/>
      <c r="CW31" s="645"/>
      <c r="CX31" s="645"/>
      <c r="CY31" s="646"/>
      <c r="CZ31" s="649">
        <v>1.1000000000000001</v>
      </c>
      <c r="DA31" s="678"/>
      <c r="DB31" s="678"/>
      <c r="DC31" s="679"/>
      <c r="DD31" s="652">
        <v>268241</v>
      </c>
      <c r="DE31" s="645"/>
      <c r="DF31" s="645"/>
      <c r="DG31" s="645"/>
      <c r="DH31" s="645"/>
      <c r="DI31" s="645"/>
      <c r="DJ31" s="645"/>
      <c r="DK31" s="646"/>
      <c r="DL31" s="652">
        <v>268241</v>
      </c>
      <c r="DM31" s="645"/>
      <c r="DN31" s="645"/>
      <c r="DO31" s="645"/>
      <c r="DP31" s="645"/>
      <c r="DQ31" s="645"/>
      <c r="DR31" s="645"/>
      <c r="DS31" s="645"/>
      <c r="DT31" s="645"/>
      <c r="DU31" s="645"/>
      <c r="DV31" s="646"/>
      <c r="DW31" s="649">
        <v>1.9</v>
      </c>
      <c r="DX31" s="678"/>
      <c r="DY31" s="678"/>
      <c r="DZ31" s="678"/>
      <c r="EA31" s="678"/>
      <c r="EB31" s="678"/>
      <c r="EC31" s="680"/>
    </row>
    <row r="32" spans="2:133" ht="11.25" customHeight="1" x14ac:dyDescent="0.15">
      <c r="B32" s="641" t="s">
        <v>312</v>
      </c>
      <c r="C32" s="642"/>
      <c r="D32" s="642"/>
      <c r="E32" s="642"/>
      <c r="F32" s="642"/>
      <c r="G32" s="642"/>
      <c r="H32" s="642"/>
      <c r="I32" s="642"/>
      <c r="J32" s="642"/>
      <c r="K32" s="642"/>
      <c r="L32" s="642"/>
      <c r="M32" s="642"/>
      <c r="N32" s="642"/>
      <c r="O32" s="642"/>
      <c r="P32" s="642"/>
      <c r="Q32" s="643"/>
      <c r="R32" s="644">
        <v>1180775</v>
      </c>
      <c r="S32" s="647"/>
      <c r="T32" s="647"/>
      <c r="U32" s="647"/>
      <c r="V32" s="647"/>
      <c r="W32" s="647"/>
      <c r="X32" s="647"/>
      <c r="Y32" s="648"/>
      <c r="Z32" s="706">
        <v>4.8</v>
      </c>
      <c r="AA32" s="706"/>
      <c r="AB32" s="706"/>
      <c r="AC32" s="706"/>
      <c r="AD32" s="707" t="s">
        <v>122</v>
      </c>
      <c r="AE32" s="707"/>
      <c r="AF32" s="707"/>
      <c r="AG32" s="707"/>
      <c r="AH32" s="707"/>
      <c r="AI32" s="707"/>
      <c r="AJ32" s="707"/>
      <c r="AK32" s="707"/>
      <c r="AL32" s="649" t="s">
        <v>230</v>
      </c>
      <c r="AM32" s="650"/>
      <c r="AN32" s="650"/>
      <c r="AO32" s="708"/>
      <c r="AP32" s="738"/>
      <c r="AQ32" s="739"/>
      <c r="AR32" s="739"/>
      <c r="AS32" s="739"/>
      <c r="AT32" s="742"/>
      <c r="AU32" s="214"/>
      <c r="AV32" s="214"/>
      <c r="AW32" s="214"/>
      <c r="AX32" s="656" t="s">
        <v>313</v>
      </c>
      <c r="AY32" s="657"/>
      <c r="AZ32" s="657"/>
      <c r="BA32" s="657"/>
      <c r="BB32" s="657"/>
      <c r="BC32" s="657"/>
      <c r="BD32" s="657"/>
      <c r="BE32" s="657"/>
      <c r="BF32" s="658"/>
      <c r="BG32" s="721">
        <v>98.3</v>
      </c>
      <c r="BH32" s="660"/>
      <c r="BI32" s="660"/>
      <c r="BJ32" s="660"/>
      <c r="BK32" s="660"/>
      <c r="BL32" s="660"/>
      <c r="BM32" s="704">
        <v>95.3</v>
      </c>
      <c r="BN32" s="660"/>
      <c r="BO32" s="660"/>
      <c r="BP32" s="660"/>
      <c r="BQ32" s="697"/>
      <c r="BR32" s="721">
        <v>98.3</v>
      </c>
      <c r="BS32" s="660"/>
      <c r="BT32" s="660"/>
      <c r="BU32" s="660"/>
      <c r="BV32" s="660"/>
      <c r="BW32" s="660"/>
      <c r="BX32" s="704">
        <v>94.9</v>
      </c>
      <c r="BY32" s="660"/>
      <c r="BZ32" s="660"/>
      <c r="CA32" s="660"/>
      <c r="CB32" s="697"/>
      <c r="CD32" s="732"/>
      <c r="CE32" s="733"/>
      <c r="CF32" s="688" t="s">
        <v>314</v>
      </c>
      <c r="CG32" s="685"/>
      <c r="CH32" s="685"/>
      <c r="CI32" s="685"/>
      <c r="CJ32" s="685"/>
      <c r="CK32" s="685"/>
      <c r="CL32" s="685"/>
      <c r="CM32" s="685"/>
      <c r="CN32" s="685"/>
      <c r="CO32" s="685"/>
      <c r="CP32" s="685"/>
      <c r="CQ32" s="686"/>
      <c r="CR32" s="644">
        <v>268</v>
      </c>
      <c r="CS32" s="647"/>
      <c r="CT32" s="647"/>
      <c r="CU32" s="647"/>
      <c r="CV32" s="647"/>
      <c r="CW32" s="647"/>
      <c r="CX32" s="647"/>
      <c r="CY32" s="648"/>
      <c r="CZ32" s="649">
        <v>0</v>
      </c>
      <c r="DA32" s="678"/>
      <c r="DB32" s="678"/>
      <c r="DC32" s="679"/>
      <c r="DD32" s="652">
        <v>268</v>
      </c>
      <c r="DE32" s="647"/>
      <c r="DF32" s="647"/>
      <c r="DG32" s="647"/>
      <c r="DH32" s="647"/>
      <c r="DI32" s="647"/>
      <c r="DJ32" s="647"/>
      <c r="DK32" s="648"/>
      <c r="DL32" s="652">
        <v>268</v>
      </c>
      <c r="DM32" s="647"/>
      <c r="DN32" s="647"/>
      <c r="DO32" s="647"/>
      <c r="DP32" s="647"/>
      <c r="DQ32" s="647"/>
      <c r="DR32" s="647"/>
      <c r="DS32" s="647"/>
      <c r="DT32" s="647"/>
      <c r="DU32" s="647"/>
      <c r="DV32" s="648"/>
      <c r="DW32" s="649">
        <v>0</v>
      </c>
      <c r="DX32" s="678"/>
      <c r="DY32" s="678"/>
      <c r="DZ32" s="678"/>
      <c r="EA32" s="678"/>
      <c r="EB32" s="678"/>
      <c r="EC32" s="680"/>
    </row>
    <row r="33" spans="2:133" ht="11.25" customHeight="1" x14ac:dyDescent="0.15">
      <c r="B33" s="641" t="s">
        <v>315</v>
      </c>
      <c r="C33" s="642"/>
      <c r="D33" s="642"/>
      <c r="E33" s="642"/>
      <c r="F33" s="642"/>
      <c r="G33" s="642"/>
      <c r="H33" s="642"/>
      <c r="I33" s="642"/>
      <c r="J33" s="642"/>
      <c r="K33" s="642"/>
      <c r="L33" s="642"/>
      <c r="M33" s="642"/>
      <c r="N33" s="642"/>
      <c r="O33" s="642"/>
      <c r="P33" s="642"/>
      <c r="Q33" s="643"/>
      <c r="R33" s="644">
        <v>422945</v>
      </c>
      <c r="S33" s="647"/>
      <c r="T33" s="647"/>
      <c r="U33" s="647"/>
      <c r="V33" s="647"/>
      <c r="W33" s="647"/>
      <c r="X33" s="647"/>
      <c r="Y33" s="648"/>
      <c r="Z33" s="706">
        <v>1.7</v>
      </c>
      <c r="AA33" s="706"/>
      <c r="AB33" s="706"/>
      <c r="AC33" s="706"/>
      <c r="AD33" s="707" t="s">
        <v>230</v>
      </c>
      <c r="AE33" s="707"/>
      <c r="AF33" s="707"/>
      <c r="AG33" s="707"/>
      <c r="AH33" s="707"/>
      <c r="AI33" s="707"/>
      <c r="AJ33" s="707"/>
      <c r="AK33" s="707"/>
      <c r="AL33" s="649" t="s">
        <v>122</v>
      </c>
      <c r="AM33" s="650"/>
      <c r="AN33" s="650"/>
      <c r="AO33" s="708"/>
      <c r="AP33" s="215"/>
      <c r="AQ33" s="216"/>
      <c r="AR33" s="212"/>
      <c r="AS33" s="213"/>
      <c r="AT33" s="213"/>
      <c r="AU33" s="213"/>
      <c r="AV33" s="213"/>
      <c r="AW33" s="213"/>
      <c r="AX33" s="213"/>
      <c r="AY33" s="213"/>
      <c r="AZ33" s="213"/>
      <c r="BA33" s="213"/>
      <c r="BB33" s="213"/>
      <c r="BC33" s="213"/>
      <c r="BD33" s="213"/>
      <c r="BE33" s="213"/>
      <c r="BF33" s="213"/>
      <c r="BG33" s="216"/>
      <c r="BH33" s="216"/>
      <c r="BI33" s="216"/>
      <c r="BJ33" s="216"/>
      <c r="BK33" s="216"/>
      <c r="BL33" s="216"/>
      <c r="BM33" s="216"/>
      <c r="BN33" s="216"/>
      <c r="BO33" s="216"/>
      <c r="BP33" s="216"/>
      <c r="BQ33" s="216"/>
      <c r="BR33" s="216"/>
      <c r="BS33" s="216"/>
      <c r="BT33" s="216"/>
      <c r="BU33" s="216"/>
      <c r="BV33" s="216"/>
      <c r="BW33" s="216"/>
      <c r="BX33" s="216"/>
      <c r="BY33" s="216"/>
      <c r="BZ33" s="216"/>
      <c r="CA33" s="216"/>
      <c r="CB33" s="216"/>
      <c r="CD33" s="688" t="s">
        <v>316</v>
      </c>
      <c r="CE33" s="685"/>
      <c r="CF33" s="685"/>
      <c r="CG33" s="685"/>
      <c r="CH33" s="685"/>
      <c r="CI33" s="685"/>
      <c r="CJ33" s="685"/>
      <c r="CK33" s="685"/>
      <c r="CL33" s="685"/>
      <c r="CM33" s="685"/>
      <c r="CN33" s="685"/>
      <c r="CO33" s="685"/>
      <c r="CP33" s="685"/>
      <c r="CQ33" s="686"/>
      <c r="CR33" s="644">
        <v>9213486</v>
      </c>
      <c r="CS33" s="645"/>
      <c r="CT33" s="645"/>
      <c r="CU33" s="645"/>
      <c r="CV33" s="645"/>
      <c r="CW33" s="645"/>
      <c r="CX33" s="645"/>
      <c r="CY33" s="646"/>
      <c r="CZ33" s="649">
        <v>37.9</v>
      </c>
      <c r="DA33" s="678"/>
      <c r="DB33" s="678"/>
      <c r="DC33" s="679"/>
      <c r="DD33" s="652">
        <v>6538172</v>
      </c>
      <c r="DE33" s="645"/>
      <c r="DF33" s="645"/>
      <c r="DG33" s="645"/>
      <c r="DH33" s="645"/>
      <c r="DI33" s="645"/>
      <c r="DJ33" s="645"/>
      <c r="DK33" s="646"/>
      <c r="DL33" s="652">
        <v>5010179</v>
      </c>
      <c r="DM33" s="645"/>
      <c r="DN33" s="645"/>
      <c r="DO33" s="645"/>
      <c r="DP33" s="645"/>
      <c r="DQ33" s="645"/>
      <c r="DR33" s="645"/>
      <c r="DS33" s="645"/>
      <c r="DT33" s="645"/>
      <c r="DU33" s="645"/>
      <c r="DV33" s="646"/>
      <c r="DW33" s="649">
        <v>36.200000000000003</v>
      </c>
      <c r="DX33" s="678"/>
      <c r="DY33" s="678"/>
      <c r="DZ33" s="678"/>
      <c r="EA33" s="678"/>
      <c r="EB33" s="678"/>
      <c r="EC33" s="680"/>
    </row>
    <row r="34" spans="2:133" ht="11.25" customHeight="1" x14ac:dyDescent="0.15">
      <c r="B34" s="641" t="s">
        <v>317</v>
      </c>
      <c r="C34" s="642"/>
      <c r="D34" s="642"/>
      <c r="E34" s="642"/>
      <c r="F34" s="642"/>
      <c r="G34" s="642"/>
      <c r="H34" s="642"/>
      <c r="I34" s="642"/>
      <c r="J34" s="642"/>
      <c r="K34" s="642"/>
      <c r="L34" s="642"/>
      <c r="M34" s="642"/>
      <c r="N34" s="642"/>
      <c r="O34" s="642"/>
      <c r="P34" s="642"/>
      <c r="Q34" s="643"/>
      <c r="R34" s="644">
        <v>411459</v>
      </c>
      <c r="S34" s="647"/>
      <c r="T34" s="647"/>
      <c r="U34" s="647"/>
      <c r="V34" s="647"/>
      <c r="W34" s="647"/>
      <c r="X34" s="647"/>
      <c r="Y34" s="648"/>
      <c r="Z34" s="706">
        <v>1.7</v>
      </c>
      <c r="AA34" s="706"/>
      <c r="AB34" s="706"/>
      <c r="AC34" s="706"/>
      <c r="AD34" s="707">
        <v>161</v>
      </c>
      <c r="AE34" s="707"/>
      <c r="AF34" s="707"/>
      <c r="AG34" s="707"/>
      <c r="AH34" s="707"/>
      <c r="AI34" s="707"/>
      <c r="AJ34" s="707"/>
      <c r="AK34" s="707"/>
      <c r="AL34" s="649">
        <v>0</v>
      </c>
      <c r="AM34" s="650"/>
      <c r="AN34" s="650"/>
      <c r="AO34" s="708"/>
      <c r="AP34" s="217"/>
      <c r="AQ34" s="718" t="s">
        <v>318</v>
      </c>
      <c r="AR34" s="719"/>
      <c r="AS34" s="719"/>
      <c r="AT34" s="719"/>
      <c r="AU34" s="719"/>
      <c r="AV34" s="719"/>
      <c r="AW34" s="719"/>
      <c r="AX34" s="719"/>
      <c r="AY34" s="719"/>
      <c r="AZ34" s="719"/>
      <c r="BA34" s="719"/>
      <c r="BB34" s="719"/>
      <c r="BC34" s="719"/>
      <c r="BD34" s="719"/>
      <c r="BE34" s="719"/>
      <c r="BF34" s="720"/>
      <c r="BG34" s="718" t="s">
        <v>319</v>
      </c>
      <c r="BH34" s="719"/>
      <c r="BI34" s="719"/>
      <c r="BJ34" s="719"/>
      <c r="BK34" s="719"/>
      <c r="BL34" s="719"/>
      <c r="BM34" s="719"/>
      <c r="BN34" s="719"/>
      <c r="BO34" s="719"/>
      <c r="BP34" s="719"/>
      <c r="BQ34" s="719"/>
      <c r="BR34" s="719"/>
      <c r="BS34" s="719"/>
      <c r="BT34" s="719"/>
      <c r="BU34" s="719"/>
      <c r="BV34" s="719"/>
      <c r="BW34" s="719"/>
      <c r="BX34" s="719"/>
      <c r="BY34" s="719"/>
      <c r="BZ34" s="719"/>
      <c r="CA34" s="719"/>
      <c r="CB34" s="720"/>
      <c r="CD34" s="688" t="s">
        <v>320</v>
      </c>
      <c r="CE34" s="685"/>
      <c r="CF34" s="685"/>
      <c r="CG34" s="685"/>
      <c r="CH34" s="685"/>
      <c r="CI34" s="685"/>
      <c r="CJ34" s="685"/>
      <c r="CK34" s="685"/>
      <c r="CL34" s="685"/>
      <c r="CM34" s="685"/>
      <c r="CN34" s="685"/>
      <c r="CO34" s="685"/>
      <c r="CP34" s="685"/>
      <c r="CQ34" s="686"/>
      <c r="CR34" s="644">
        <v>2813896</v>
      </c>
      <c r="CS34" s="647"/>
      <c r="CT34" s="647"/>
      <c r="CU34" s="647"/>
      <c r="CV34" s="647"/>
      <c r="CW34" s="647"/>
      <c r="CX34" s="647"/>
      <c r="CY34" s="648"/>
      <c r="CZ34" s="649">
        <v>11.6</v>
      </c>
      <c r="DA34" s="678"/>
      <c r="DB34" s="678"/>
      <c r="DC34" s="679"/>
      <c r="DD34" s="652">
        <v>1937319</v>
      </c>
      <c r="DE34" s="647"/>
      <c r="DF34" s="647"/>
      <c r="DG34" s="647"/>
      <c r="DH34" s="647"/>
      <c r="DI34" s="647"/>
      <c r="DJ34" s="647"/>
      <c r="DK34" s="648"/>
      <c r="DL34" s="652">
        <v>1736957</v>
      </c>
      <c r="DM34" s="647"/>
      <c r="DN34" s="647"/>
      <c r="DO34" s="647"/>
      <c r="DP34" s="647"/>
      <c r="DQ34" s="647"/>
      <c r="DR34" s="647"/>
      <c r="DS34" s="647"/>
      <c r="DT34" s="647"/>
      <c r="DU34" s="647"/>
      <c r="DV34" s="648"/>
      <c r="DW34" s="649">
        <v>12.6</v>
      </c>
      <c r="DX34" s="678"/>
      <c r="DY34" s="678"/>
      <c r="DZ34" s="678"/>
      <c r="EA34" s="678"/>
      <c r="EB34" s="678"/>
      <c r="EC34" s="680"/>
    </row>
    <row r="35" spans="2:133" ht="11.25" customHeight="1" x14ac:dyDescent="0.15">
      <c r="B35" s="641" t="s">
        <v>321</v>
      </c>
      <c r="C35" s="642"/>
      <c r="D35" s="642"/>
      <c r="E35" s="642"/>
      <c r="F35" s="642"/>
      <c r="G35" s="642"/>
      <c r="H35" s="642"/>
      <c r="I35" s="642"/>
      <c r="J35" s="642"/>
      <c r="K35" s="642"/>
      <c r="L35" s="642"/>
      <c r="M35" s="642"/>
      <c r="N35" s="642"/>
      <c r="O35" s="642"/>
      <c r="P35" s="642"/>
      <c r="Q35" s="643"/>
      <c r="R35" s="644">
        <v>2196750</v>
      </c>
      <c r="S35" s="647"/>
      <c r="T35" s="647"/>
      <c r="U35" s="647"/>
      <c r="V35" s="647"/>
      <c r="W35" s="647"/>
      <c r="X35" s="647"/>
      <c r="Y35" s="648"/>
      <c r="Z35" s="706">
        <v>8.9</v>
      </c>
      <c r="AA35" s="706"/>
      <c r="AB35" s="706"/>
      <c r="AC35" s="706"/>
      <c r="AD35" s="707" t="s">
        <v>122</v>
      </c>
      <c r="AE35" s="707"/>
      <c r="AF35" s="707"/>
      <c r="AG35" s="707"/>
      <c r="AH35" s="707"/>
      <c r="AI35" s="707"/>
      <c r="AJ35" s="707"/>
      <c r="AK35" s="707"/>
      <c r="AL35" s="649" t="s">
        <v>122</v>
      </c>
      <c r="AM35" s="650"/>
      <c r="AN35" s="650"/>
      <c r="AO35" s="708"/>
      <c r="AP35" s="217"/>
      <c r="AQ35" s="712" t="s">
        <v>322</v>
      </c>
      <c r="AR35" s="713"/>
      <c r="AS35" s="713"/>
      <c r="AT35" s="713"/>
      <c r="AU35" s="713"/>
      <c r="AV35" s="713"/>
      <c r="AW35" s="713"/>
      <c r="AX35" s="713"/>
      <c r="AY35" s="714"/>
      <c r="AZ35" s="709">
        <v>3701999</v>
      </c>
      <c r="BA35" s="710"/>
      <c r="BB35" s="710"/>
      <c r="BC35" s="710"/>
      <c r="BD35" s="710"/>
      <c r="BE35" s="710"/>
      <c r="BF35" s="711"/>
      <c r="BG35" s="715" t="s">
        <v>323</v>
      </c>
      <c r="BH35" s="716"/>
      <c r="BI35" s="716"/>
      <c r="BJ35" s="716"/>
      <c r="BK35" s="716"/>
      <c r="BL35" s="716"/>
      <c r="BM35" s="716"/>
      <c r="BN35" s="716"/>
      <c r="BO35" s="716"/>
      <c r="BP35" s="716"/>
      <c r="BQ35" s="716"/>
      <c r="BR35" s="716"/>
      <c r="BS35" s="716"/>
      <c r="BT35" s="716"/>
      <c r="BU35" s="717"/>
      <c r="BV35" s="709">
        <v>86054</v>
      </c>
      <c r="BW35" s="710"/>
      <c r="BX35" s="710"/>
      <c r="BY35" s="710"/>
      <c r="BZ35" s="710"/>
      <c r="CA35" s="710"/>
      <c r="CB35" s="711"/>
      <c r="CD35" s="688" t="s">
        <v>324</v>
      </c>
      <c r="CE35" s="685"/>
      <c r="CF35" s="685"/>
      <c r="CG35" s="685"/>
      <c r="CH35" s="685"/>
      <c r="CI35" s="685"/>
      <c r="CJ35" s="685"/>
      <c r="CK35" s="685"/>
      <c r="CL35" s="685"/>
      <c r="CM35" s="685"/>
      <c r="CN35" s="685"/>
      <c r="CO35" s="685"/>
      <c r="CP35" s="685"/>
      <c r="CQ35" s="686"/>
      <c r="CR35" s="644">
        <v>125463</v>
      </c>
      <c r="CS35" s="645"/>
      <c r="CT35" s="645"/>
      <c r="CU35" s="645"/>
      <c r="CV35" s="645"/>
      <c r="CW35" s="645"/>
      <c r="CX35" s="645"/>
      <c r="CY35" s="646"/>
      <c r="CZ35" s="649">
        <v>0.5</v>
      </c>
      <c r="DA35" s="678"/>
      <c r="DB35" s="678"/>
      <c r="DC35" s="679"/>
      <c r="DD35" s="652">
        <v>110439</v>
      </c>
      <c r="DE35" s="645"/>
      <c r="DF35" s="645"/>
      <c r="DG35" s="645"/>
      <c r="DH35" s="645"/>
      <c r="DI35" s="645"/>
      <c r="DJ35" s="645"/>
      <c r="DK35" s="646"/>
      <c r="DL35" s="652">
        <v>110439</v>
      </c>
      <c r="DM35" s="645"/>
      <c r="DN35" s="645"/>
      <c r="DO35" s="645"/>
      <c r="DP35" s="645"/>
      <c r="DQ35" s="645"/>
      <c r="DR35" s="645"/>
      <c r="DS35" s="645"/>
      <c r="DT35" s="645"/>
      <c r="DU35" s="645"/>
      <c r="DV35" s="646"/>
      <c r="DW35" s="649">
        <v>0.8</v>
      </c>
      <c r="DX35" s="678"/>
      <c r="DY35" s="678"/>
      <c r="DZ35" s="678"/>
      <c r="EA35" s="678"/>
      <c r="EB35" s="678"/>
      <c r="EC35" s="680"/>
    </row>
    <row r="36" spans="2:133" ht="11.25" customHeight="1" x14ac:dyDescent="0.15">
      <c r="B36" s="641" t="s">
        <v>325</v>
      </c>
      <c r="C36" s="642"/>
      <c r="D36" s="642"/>
      <c r="E36" s="642"/>
      <c r="F36" s="642"/>
      <c r="G36" s="642"/>
      <c r="H36" s="642"/>
      <c r="I36" s="642"/>
      <c r="J36" s="642"/>
      <c r="K36" s="642"/>
      <c r="L36" s="642"/>
      <c r="M36" s="642"/>
      <c r="N36" s="642"/>
      <c r="O36" s="642"/>
      <c r="P36" s="642"/>
      <c r="Q36" s="643"/>
      <c r="R36" s="644" t="s">
        <v>122</v>
      </c>
      <c r="S36" s="647"/>
      <c r="T36" s="647"/>
      <c r="U36" s="647"/>
      <c r="V36" s="647"/>
      <c r="W36" s="647"/>
      <c r="X36" s="647"/>
      <c r="Y36" s="648"/>
      <c r="Z36" s="706" t="s">
        <v>122</v>
      </c>
      <c r="AA36" s="706"/>
      <c r="AB36" s="706"/>
      <c r="AC36" s="706"/>
      <c r="AD36" s="707" t="s">
        <v>230</v>
      </c>
      <c r="AE36" s="707"/>
      <c r="AF36" s="707"/>
      <c r="AG36" s="707"/>
      <c r="AH36" s="707"/>
      <c r="AI36" s="707"/>
      <c r="AJ36" s="707"/>
      <c r="AK36" s="707"/>
      <c r="AL36" s="649" t="s">
        <v>230</v>
      </c>
      <c r="AM36" s="650"/>
      <c r="AN36" s="650"/>
      <c r="AO36" s="708"/>
      <c r="AQ36" s="681" t="s">
        <v>326</v>
      </c>
      <c r="AR36" s="682"/>
      <c r="AS36" s="682"/>
      <c r="AT36" s="682"/>
      <c r="AU36" s="682"/>
      <c r="AV36" s="682"/>
      <c r="AW36" s="682"/>
      <c r="AX36" s="682"/>
      <c r="AY36" s="683"/>
      <c r="AZ36" s="644">
        <v>832187</v>
      </c>
      <c r="BA36" s="647"/>
      <c r="BB36" s="647"/>
      <c r="BC36" s="647"/>
      <c r="BD36" s="645"/>
      <c r="BE36" s="645"/>
      <c r="BF36" s="684"/>
      <c r="BG36" s="688" t="s">
        <v>327</v>
      </c>
      <c r="BH36" s="685"/>
      <c r="BI36" s="685"/>
      <c r="BJ36" s="685"/>
      <c r="BK36" s="685"/>
      <c r="BL36" s="685"/>
      <c r="BM36" s="685"/>
      <c r="BN36" s="685"/>
      <c r="BO36" s="685"/>
      <c r="BP36" s="685"/>
      <c r="BQ36" s="685"/>
      <c r="BR36" s="685"/>
      <c r="BS36" s="685"/>
      <c r="BT36" s="685"/>
      <c r="BU36" s="686"/>
      <c r="BV36" s="644">
        <v>29138</v>
      </c>
      <c r="BW36" s="647"/>
      <c r="BX36" s="647"/>
      <c r="BY36" s="647"/>
      <c r="BZ36" s="647"/>
      <c r="CA36" s="647"/>
      <c r="CB36" s="687"/>
      <c r="CD36" s="688" t="s">
        <v>328</v>
      </c>
      <c r="CE36" s="685"/>
      <c r="CF36" s="685"/>
      <c r="CG36" s="685"/>
      <c r="CH36" s="685"/>
      <c r="CI36" s="685"/>
      <c r="CJ36" s="685"/>
      <c r="CK36" s="685"/>
      <c r="CL36" s="685"/>
      <c r="CM36" s="685"/>
      <c r="CN36" s="685"/>
      <c r="CO36" s="685"/>
      <c r="CP36" s="685"/>
      <c r="CQ36" s="686"/>
      <c r="CR36" s="644">
        <v>2306707</v>
      </c>
      <c r="CS36" s="647"/>
      <c r="CT36" s="647"/>
      <c r="CU36" s="647"/>
      <c r="CV36" s="647"/>
      <c r="CW36" s="647"/>
      <c r="CX36" s="647"/>
      <c r="CY36" s="648"/>
      <c r="CZ36" s="649">
        <v>9.5</v>
      </c>
      <c r="DA36" s="678"/>
      <c r="DB36" s="678"/>
      <c r="DC36" s="679"/>
      <c r="DD36" s="652">
        <v>1644272</v>
      </c>
      <c r="DE36" s="647"/>
      <c r="DF36" s="647"/>
      <c r="DG36" s="647"/>
      <c r="DH36" s="647"/>
      <c r="DI36" s="647"/>
      <c r="DJ36" s="647"/>
      <c r="DK36" s="648"/>
      <c r="DL36" s="652">
        <v>1050324</v>
      </c>
      <c r="DM36" s="647"/>
      <c r="DN36" s="647"/>
      <c r="DO36" s="647"/>
      <c r="DP36" s="647"/>
      <c r="DQ36" s="647"/>
      <c r="DR36" s="647"/>
      <c r="DS36" s="647"/>
      <c r="DT36" s="647"/>
      <c r="DU36" s="647"/>
      <c r="DV36" s="648"/>
      <c r="DW36" s="649">
        <v>7.6</v>
      </c>
      <c r="DX36" s="678"/>
      <c r="DY36" s="678"/>
      <c r="DZ36" s="678"/>
      <c r="EA36" s="678"/>
      <c r="EB36" s="678"/>
      <c r="EC36" s="680"/>
    </row>
    <row r="37" spans="2:133" ht="11.25" customHeight="1" x14ac:dyDescent="0.15">
      <c r="B37" s="641" t="s">
        <v>329</v>
      </c>
      <c r="C37" s="642"/>
      <c r="D37" s="642"/>
      <c r="E37" s="642"/>
      <c r="F37" s="642"/>
      <c r="G37" s="642"/>
      <c r="H37" s="642"/>
      <c r="I37" s="642"/>
      <c r="J37" s="642"/>
      <c r="K37" s="642"/>
      <c r="L37" s="642"/>
      <c r="M37" s="642"/>
      <c r="N37" s="642"/>
      <c r="O37" s="642"/>
      <c r="P37" s="642"/>
      <c r="Q37" s="643"/>
      <c r="R37" s="644">
        <v>578900</v>
      </c>
      <c r="S37" s="647"/>
      <c r="T37" s="647"/>
      <c r="U37" s="647"/>
      <c r="V37" s="647"/>
      <c r="W37" s="647"/>
      <c r="X37" s="647"/>
      <c r="Y37" s="648"/>
      <c r="Z37" s="706">
        <v>2.2999999999999998</v>
      </c>
      <c r="AA37" s="706"/>
      <c r="AB37" s="706"/>
      <c r="AC37" s="706"/>
      <c r="AD37" s="707" t="s">
        <v>230</v>
      </c>
      <c r="AE37" s="707"/>
      <c r="AF37" s="707"/>
      <c r="AG37" s="707"/>
      <c r="AH37" s="707"/>
      <c r="AI37" s="707"/>
      <c r="AJ37" s="707"/>
      <c r="AK37" s="707"/>
      <c r="AL37" s="649" t="s">
        <v>230</v>
      </c>
      <c r="AM37" s="650"/>
      <c r="AN37" s="650"/>
      <c r="AO37" s="708"/>
      <c r="AQ37" s="681" t="s">
        <v>330</v>
      </c>
      <c r="AR37" s="682"/>
      <c r="AS37" s="682"/>
      <c r="AT37" s="682"/>
      <c r="AU37" s="682"/>
      <c r="AV37" s="682"/>
      <c r="AW37" s="682"/>
      <c r="AX37" s="682"/>
      <c r="AY37" s="683"/>
      <c r="AZ37" s="644">
        <v>595326</v>
      </c>
      <c r="BA37" s="647"/>
      <c r="BB37" s="647"/>
      <c r="BC37" s="647"/>
      <c r="BD37" s="645"/>
      <c r="BE37" s="645"/>
      <c r="BF37" s="684"/>
      <c r="BG37" s="688" t="s">
        <v>331</v>
      </c>
      <c r="BH37" s="685"/>
      <c r="BI37" s="685"/>
      <c r="BJ37" s="685"/>
      <c r="BK37" s="685"/>
      <c r="BL37" s="685"/>
      <c r="BM37" s="685"/>
      <c r="BN37" s="685"/>
      <c r="BO37" s="685"/>
      <c r="BP37" s="685"/>
      <c r="BQ37" s="685"/>
      <c r="BR37" s="685"/>
      <c r="BS37" s="685"/>
      <c r="BT37" s="685"/>
      <c r="BU37" s="686"/>
      <c r="BV37" s="644">
        <v>4886</v>
      </c>
      <c r="BW37" s="647"/>
      <c r="BX37" s="647"/>
      <c r="BY37" s="647"/>
      <c r="BZ37" s="647"/>
      <c r="CA37" s="647"/>
      <c r="CB37" s="687"/>
      <c r="CD37" s="688" t="s">
        <v>332</v>
      </c>
      <c r="CE37" s="685"/>
      <c r="CF37" s="685"/>
      <c r="CG37" s="685"/>
      <c r="CH37" s="685"/>
      <c r="CI37" s="685"/>
      <c r="CJ37" s="685"/>
      <c r="CK37" s="685"/>
      <c r="CL37" s="685"/>
      <c r="CM37" s="685"/>
      <c r="CN37" s="685"/>
      <c r="CO37" s="685"/>
      <c r="CP37" s="685"/>
      <c r="CQ37" s="686"/>
      <c r="CR37" s="644">
        <v>11078</v>
      </c>
      <c r="CS37" s="645"/>
      <c r="CT37" s="645"/>
      <c r="CU37" s="645"/>
      <c r="CV37" s="645"/>
      <c r="CW37" s="645"/>
      <c r="CX37" s="645"/>
      <c r="CY37" s="646"/>
      <c r="CZ37" s="649">
        <v>0</v>
      </c>
      <c r="DA37" s="678"/>
      <c r="DB37" s="678"/>
      <c r="DC37" s="679"/>
      <c r="DD37" s="652">
        <v>11078</v>
      </c>
      <c r="DE37" s="645"/>
      <c r="DF37" s="645"/>
      <c r="DG37" s="645"/>
      <c r="DH37" s="645"/>
      <c r="DI37" s="645"/>
      <c r="DJ37" s="645"/>
      <c r="DK37" s="646"/>
      <c r="DL37" s="652">
        <v>11078</v>
      </c>
      <c r="DM37" s="645"/>
      <c r="DN37" s="645"/>
      <c r="DO37" s="645"/>
      <c r="DP37" s="645"/>
      <c r="DQ37" s="645"/>
      <c r="DR37" s="645"/>
      <c r="DS37" s="645"/>
      <c r="DT37" s="645"/>
      <c r="DU37" s="645"/>
      <c r="DV37" s="646"/>
      <c r="DW37" s="649">
        <v>0.1</v>
      </c>
      <c r="DX37" s="678"/>
      <c r="DY37" s="678"/>
      <c r="DZ37" s="678"/>
      <c r="EA37" s="678"/>
      <c r="EB37" s="678"/>
      <c r="EC37" s="680"/>
    </row>
    <row r="38" spans="2:133" ht="11.25" customHeight="1" x14ac:dyDescent="0.15">
      <c r="B38" s="656" t="s">
        <v>333</v>
      </c>
      <c r="C38" s="657"/>
      <c r="D38" s="657"/>
      <c r="E38" s="657"/>
      <c r="F38" s="657"/>
      <c r="G38" s="657"/>
      <c r="H38" s="657"/>
      <c r="I38" s="657"/>
      <c r="J38" s="657"/>
      <c r="K38" s="657"/>
      <c r="L38" s="657"/>
      <c r="M38" s="657"/>
      <c r="N38" s="657"/>
      <c r="O38" s="657"/>
      <c r="P38" s="657"/>
      <c r="Q38" s="658"/>
      <c r="R38" s="659">
        <v>24665604</v>
      </c>
      <c r="S38" s="696"/>
      <c r="T38" s="696"/>
      <c r="U38" s="696"/>
      <c r="V38" s="696"/>
      <c r="W38" s="696"/>
      <c r="X38" s="696"/>
      <c r="Y38" s="701"/>
      <c r="Z38" s="702">
        <v>100</v>
      </c>
      <c r="AA38" s="702"/>
      <c r="AB38" s="702"/>
      <c r="AC38" s="702"/>
      <c r="AD38" s="703">
        <v>13246443</v>
      </c>
      <c r="AE38" s="703"/>
      <c r="AF38" s="703"/>
      <c r="AG38" s="703"/>
      <c r="AH38" s="703"/>
      <c r="AI38" s="703"/>
      <c r="AJ38" s="703"/>
      <c r="AK38" s="703"/>
      <c r="AL38" s="662">
        <v>100</v>
      </c>
      <c r="AM38" s="704"/>
      <c r="AN38" s="704"/>
      <c r="AO38" s="705"/>
      <c r="AQ38" s="681" t="s">
        <v>334</v>
      </c>
      <c r="AR38" s="682"/>
      <c r="AS38" s="682"/>
      <c r="AT38" s="682"/>
      <c r="AU38" s="682"/>
      <c r="AV38" s="682"/>
      <c r="AW38" s="682"/>
      <c r="AX38" s="682"/>
      <c r="AY38" s="683"/>
      <c r="AZ38" s="644">
        <v>245299</v>
      </c>
      <c r="BA38" s="647"/>
      <c r="BB38" s="647"/>
      <c r="BC38" s="647"/>
      <c r="BD38" s="645"/>
      <c r="BE38" s="645"/>
      <c r="BF38" s="684"/>
      <c r="BG38" s="688" t="s">
        <v>335</v>
      </c>
      <c r="BH38" s="685"/>
      <c r="BI38" s="685"/>
      <c r="BJ38" s="685"/>
      <c r="BK38" s="685"/>
      <c r="BL38" s="685"/>
      <c r="BM38" s="685"/>
      <c r="BN38" s="685"/>
      <c r="BO38" s="685"/>
      <c r="BP38" s="685"/>
      <c r="BQ38" s="685"/>
      <c r="BR38" s="685"/>
      <c r="BS38" s="685"/>
      <c r="BT38" s="685"/>
      <c r="BU38" s="686"/>
      <c r="BV38" s="644">
        <v>7555</v>
      </c>
      <c r="BW38" s="647"/>
      <c r="BX38" s="647"/>
      <c r="BY38" s="647"/>
      <c r="BZ38" s="647"/>
      <c r="CA38" s="647"/>
      <c r="CB38" s="687"/>
      <c r="CD38" s="688" t="s">
        <v>336</v>
      </c>
      <c r="CE38" s="685"/>
      <c r="CF38" s="685"/>
      <c r="CG38" s="685"/>
      <c r="CH38" s="685"/>
      <c r="CI38" s="685"/>
      <c r="CJ38" s="685"/>
      <c r="CK38" s="685"/>
      <c r="CL38" s="685"/>
      <c r="CM38" s="685"/>
      <c r="CN38" s="685"/>
      <c r="CO38" s="685"/>
      <c r="CP38" s="685"/>
      <c r="CQ38" s="686"/>
      <c r="CR38" s="644">
        <v>2536132</v>
      </c>
      <c r="CS38" s="647"/>
      <c r="CT38" s="647"/>
      <c r="CU38" s="647"/>
      <c r="CV38" s="647"/>
      <c r="CW38" s="647"/>
      <c r="CX38" s="647"/>
      <c r="CY38" s="648"/>
      <c r="CZ38" s="649">
        <v>10.4</v>
      </c>
      <c r="DA38" s="678"/>
      <c r="DB38" s="678"/>
      <c r="DC38" s="679"/>
      <c r="DD38" s="652">
        <v>2234615</v>
      </c>
      <c r="DE38" s="647"/>
      <c r="DF38" s="647"/>
      <c r="DG38" s="647"/>
      <c r="DH38" s="647"/>
      <c r="DI38" s="647"/>
      <c r="DJ38" s="647"/>
      <c r="DK38" s="648"/>
      <c r="DL38" s="652">
        <v>2112459</v>
      </c>
      <c r="DM38" s="647"/>
      <c r="DN38" s="647"/>
      <c r="DO38" s="647"/>
      <c r="DP38" s="647"/>
      <c r="DQ38" s="647"/>
      <c r="DR38" s="647"/>
      <c r="DS38" s="647"/>
      <c r="DT38" s="647"/>
      <c r="DU38" s="647"/>
      <c r="DV38" s="648"/>
      <c r="DW38" s="649">
        <v>15.3</v>
      </c>
      <c r="DX38" s="678"/>
      <c r="DY38" s="678"/>
      <c r="DZ38" s="678"/>
      <c r="EA38" s="678"/>
      <c r="EB38" s="678"/>
      <c r="EC38" s="680"/>
    </row>
    <row r="39" spans="2:133" ht="11.25" customHeight="1" x14ac:dyDescent="0.15">
      <c r="AQ39" s="681" t="s">
        <v>337</v>
      </c>
      <c r="AR39" s="682"/>
      <c r="AS39" s="682"/>
      <c r="AT39" s="682"/>
      <c r="AU39" s="682"/>
      <c r="AV39" s="682"/>
      <c r="AW39" s="682"/>
      <c r="AX39" s="682"/>
      <c r="AY39" s="683"/>
      <c r="AZ39" s="644">
        <v>88381</v>
      </c>
      <c r="BA39" s="647"/>
      <c r="BB39" s="647"/>
      <c r="BC39" s="647"/>
      <c r="BD39" s="645"/>
      <c r="BE39" s="645"/>
      <c r="BF39" s="684"/>
      <c r="BG39" s="689" t="s">
        <v>338</v>
      </c>
      <c r="BH39" s="690"/>
      <c r="BI39" s="690"/>
      <c r="BJ39" s="690"/>
      <c r="BK39" s="690"/>
      <c r="BL39" s="218"/>
      <c r="BM39" s="685" t="s">
        <v>339</v>
      </c>
      <c r="BN39" s="685"/>
      <c r="BO39" s="685"/>
      <c r="BP39" s="685"/>
      <c r="BQ39" s="685"/>
      <c r="BR39" s="685"/>
      <c r="BS39" s="685"/>
      <c r="BT39" s="685"/>
      <c r="BU39" s="686"/>
      <c r="BV39" s="644">
        <v>84</v>
      </c>
      <c r="BW39" s="647"/>
      <c r="BX39" s="647"/>
      <c r="BY39" s="647"/>
      <c r="BZ39" s="647"/>
      <c r="CA39" s="647"/>
      <c r="CB39" s="687"/>
      <c r="CD39" s="688" t="s">
        <v>340</v>
      </c>
      <c r="CE39" s="685"/>
      <c r="CF39" s="685"/>
      <c r="CG39" s="685"/>
      <c r="CH39" s="685"/>
      <c r="CI39" s="685"/>
      <c r="CJ39" s="685"/>
      <c r="CK39" s="685"/>
      <c r="CL39" s="685"/>
      <c r="CM39" s="685"/>
      <c r="CN39" s="685"/>
      <c r="CO39" s="685"/>
      <c r="CP39" s="685"/>
      <c r="CQ39" s="686"/>
      <c r="CR39" s="644">
        <v>977011</v>
      </c>
      <c r="CS39" s="645"/>
      <c r="CT39" s="645"/>
      <c r="CU39" s="645"/>
      <c r="CV39" s="645"/>
      <c r="CW39" s="645"/>
      <c r="CX39" s="645"/>
      <c r="CY39" s="646"/>
      <c r="CZ39" s="649">
        <v>4</v>
      </c>
      <c r="DA39" s="678"/>
      <c r="DB39" s="678"/>
      <c r="DC39" s="679"/>
      <c r="DD39" s="652">
        <v>225000</v>
      </c>
      <c r="DE39" s="645"/>
      <c r="DF39" s="645"/>
      <c r="DG39" s="645"/>
      <c r="DH39" s="645"/>
      <c r="DI39" s="645"/>
      <c r="DJ39" s="645"/>
      <c r="DK39" s="646"/>
      <c r="DL39" s="652" t="s">
        <v>122</v>
      </c>
      <c r="DM39" s="645"/>
      <c r="DN39" s="645"/>
      <c r="DO39" s="645"/>
      <c r="DP39" s="645"/>
      <c r="DQ39" s="645"/>
      <c r="DR39" s="645"/>
      <c r="DS39" s="645"/>
      <c r="DT39" s="645"/>
      <c r="DU39" s="645"/>
      <c r="DV39" s="646"/>
      <c r="DW39" s="649" t="s">
        <v>122</v>
      </c>
      <c r="DX39" s="678"/>
      <c r="DY39" s="678"/>
      <c r="DZ39" s="678"/>
      <c r="EA39" s="678"/>
      <c r="EB39" s="678"/>
      <c r="EC39" s="680"/>
    </row>
    <row r="40" spans="2:133" ht="11.25" customHeight="1" x14ac:dyDescent="0.15">
      <c r="AQ40" s="681" t="s">
        <v>341</v>
      </c>
      <c r="AR40" s="682"/>
      <c r="AS40" s="682"/>
      <c r="AT40" s="682"/>
      <c r="AU40" s="682"/>
      <c r="AV40" s="682"/>
      <c r="AW40" s="682"/>
      <c r="AX40" s="682"/>
      <c r="AY40" s="683"/>
      <c r="AZ40" s="644">
        <v>395375</v>
      </c>
      <c r="BA40" s="647"/>
      <c r="BB40" s="647"/>
      <c r="BC40" s="647"/>
      <c r="BD40" s="645"/>
      <c r="BE40" s="645"/>
      <c r="BF40" s="684"/>
      <c r="BG40" s="689"/>
      <c r="BH40" s="690"/>
      <c r="BI40" s="690"/>
      <c r="BJ40" s="690"/>
      <c r="BK40" s="690"/>
      <c r="BL40" s="218"/>
      <c r="BM40" s="685" t="s">
        <v>342</v>
      </c>
      <c r="BN40" s="685"/>
      <c r="BO40" s="685"/>
      <c r="BP40" s="685"/>
      <c r="BQ40" s="685"/>
      <c r="BR40" s="685"/>
      <c r="BS40" s="685"/>
      <c r="BT40" s="685"/>
      <c r="BU40" s="686"/>
      <c r="BV40" s="644">
        <v>135</v>
      </c>
      <c r="BW40" s="647"/>
      <c r="BX40" s="647"/>
      <c r="BY40" s="647"/>
      <c r="BZ40" s="647"/>
      <c r="CA40" s="647"/>
      <c r="CB40" s="687"/>
      <c r="CD40" s="688" t="s">
        <v>343</v>
      </c>
      <c r="CE40" s="685"/>
      <c r="CF40" s="685"/>
      <c r="CG40" s="685"/>
      <c r="CH40" s="685"/>
      <c r="CI40" s="685"/>
      <c r="CJ40" s="685"/>
      <c r="CK40" s="685"/>
      <c r="CL40" s="685"/>
      <c r="CM40" s="685"/>
      <c r="CN40" s="685"/>
      <c r="CO40" s="685"/>
      <c r="CP40" s="685"/>
      <c r="CQ40" s="686"/>
      <c r="CR40" s="644">
        <v>454277</v>
      </c>
      <c r="CS40" s="647"/>
      <c r="CT40" s="647"/>
      <c r="CU40" s="647"/>
      <c r="CV40" s="647"/>
      <c r="CW40" s="647"/>
      <c r="CX40" s="647"/>
      <c r="CY40" s="648"/>
      <c r="CZ40" s="649">
        <v>1.9</v>
      </c>
      <c r="DA40" s="678"/>
      <c r="DB40" s="678"/>
      <c r="DC40" s="679"/>
      <c r="DD40" s="652">
        <v>386527</v>
      </c>
      <c r="DE40" s="647"/>
      <c r="DF40" s="647"/>
      <c r="DG40" s="647"/>
      <c r="DH40" s="647"/>
      <c r="DI40" s="647"/>
      <c r="DJ40" s="647"/>
      <c r="DK40" s="648"/>
      <c r="DL40" s="652" t="s">
        <v>230</v>
      </c>
      <c r="DM40" s="647"/>
      <c r="DN40" s="647"/>
      <c r="DO40" s="647"/>
      <c r="DP40" s="647"/>
      <c r="DQ40" s="647"/>
      <c r="DR40" s="647"/>
      <c r="DS40" s="647"/>
      <c r="DT40" s="647"/>
      <c r="DU40" s="647"/>
      <c r="DV40" s="648"/>
      <c r="DW40" s="649" t="s">
        <v>230</v>
      </c>
      <c r="DX40" s="678"/>
      <c r="DY40" s="678"/>
      <c r="DZ40" s="678"/>
      <c r="EA40" s="678"/>
      <c r="EB40" s="678"/>
      <c r="EC40" s="680"/>
    </row>
    <row r="41" spans="2:133" ht="11.25" customHeight="1" x14ac:dyDescent="0.15">
      <c r="AQ41" s="693" t="s">
        <v>344</v>
      </c>
      <c r="AR41" s="694"/>
      <c r="AS41" s="694"/>
      <c r="AT41" s="694"/>
      <c r="AU41" s="694"/>
      <c r="AV41" s="694"/>
      <c r="AW41" s="694"/>
      <c r="AX41" s="694"/>
      <c r="AY41" s="695"/>
      <c r="AZ41" s="659">
        <v>1545431</v>
      </c>
      <c r="BA41" s="696"/>
      <c r="BB41" s="696"/>
      <c r="BC41" s="696"/>
      <c r="BD41" s="660"/>
      <c r="BE41" s="660"/>
      <c r="BF41" s="697"/>
      <c r="BG41" s="691"/>
      <c r="BH41" s="692"/>
      <c r="BI41" s="692"/>
      <c r="BJ41" s="692"/>
      <c r="BK41" s="692"/>
      <c r="BL41" s="219"/>
      <c r="BM41" s="698" t="s">
        <v>345</v>
      </c>
      <c r="BN41" s="698"/>
      <c r="BO41" s="698"/>
      <c r="BP41" s="698"/>
      <c r="BQ41" s="698"/>
      <c r="BR41" s="698"/>
      <c r="BS41" s="698"/>
      <c r="BT41" s="698"/>
      <c r="BU41" s="699"/>
      <c r="BV41" s="659">
        <v>426</v>
      </c>
      <c r="BW41" s="696"/>
      <c r="BX41" s="696"/>
      <c r="BY41" s="696"/>
      <c r="BZ41" s="696"/>
      <c r="CA41" s="696"/>
      <c r="CB41" s="700"/>
      <c r="CD41" s="688" t="s">
        <v>346</v>
      </c>
      <c r="CE41" s="685"/>
      <c r="CF41" s="685"/>
      <c r="CG41" s="685"/>
      <c r="CH41" s="685"/>
      <c r="CI41" s="685"/>
      <c r="CJ41" s="685"/>
      <c r="CK41" s="685"/>
      <c r="CL41" s="685"/>
      <c r="CM41" s="685"/>
      <c r="CN41" s="685"/>
      <c r="CO41" s="685"/>
      <c r="CP41" s="685"/>
      <c r="CQ41" s="686"/>
      <c r="CR41" s="644" t="s">
        <v>122</v>
      </c>
      <c r="CS41" s="645"/>
      <c r="CT41" s="645"/>
      <c r="CU41" s="645"/>
      <c r="CV41" s="645"/>
      <c r="CW41" s="645"/>
      <c r="CX41" s="645"/>
      <c r="CY41" s="646"/>
      <c r="CZ41" s="649" t="s">
        <v>230</v>
      </c>
      <c r="DA41" s="678"/>
      <c r="DB41" s="678"/>
      <c r="DC41" s="679"/>
      <c r="DD41" s="652" t="s">
        <v>122</v>
      </c>
      <c r="DE41" s="645"/>
      <c r="DF41" s="645"/>
      <c r="DG41" s="645"/>
      <c r="DH41" s="645"/>
      <c r="DI41" s="645"/>
      <c r="DJ41" s="645"/>
      <c r="DK41" s="646"/>
      <c r="DL41" s="653"/>
      <c r="DM41" s="654"/>
      <c r="DN41" s="654"/>
      <c r="DO41" s="654"/>
      <c r="DP41" s="654"/>
      <c r="DQ41" s="654"/>
      <c r="DR41" s="654"/>
      <c r="DS41" s="654"/>
      <c r="DT41" s="654"/>
      <c r="DU41" s="654"/>
      <c r="DV41" s="655"/>
      <c r="DW41" s="638"/>
      <c r="DX41" s="639"/>
      <c r="DY41" s="639"/>
      <c r="DZ41" s="639"/>
      <c r="EA41" s="639"/>
      <c r="EB41" s="639"/>
      <c r="EC41" s="640"/>
    </row>
    <row r="42" spans="2:133" ht="11.25" customHeight="1" x14ac:dyDescent="0.15">
      <c r="B42" s="212" t="s">
        <v>347</v>
      </c>
      <c r="C42" s="212"/>
      <c r="D42" s="212"/>
      <c r="E42" s="212"/>
      <c r="F42" s="212"/>
      <c r="G42" s="212"/>
      <c r="H42" s="212"/>
      <c r="I42" s="212"/>
      <c r="J42" s="212"/>
      <c r="K42" s="212"/>
      <c r="L42" s="212"/>
      <c r="M42" s="212"/>
      <c r="N42" s="212"/>
      <c r="O42" s="212"/>
      <c r="P42" s="212"/>
      <c r="Q42" s="212"/>
      <c r="R42" s="220"/>
      <c r="S42" s="220"/>
      <c r="T42" s="220"/>
      <c r="U42" s="220"/>
      <c r="V42" s="220"/>
      <c r="W42" s="220"/>
      <c r="X42" s="220"/>
      <c r="Y42" s="220"/>
      <c r="Z42" s="220"/>
      <c r="AA42" s="220"/>
      <c r="AB42" s="220"/>
      <c r="AC42" s="220"/>
      <c r="AD42" s="220"/>
      <c r="AE42" s="220"/>
      <c r="AF42" s="220"/>
      <c r="AG42" s="220"/>
      <c r="AH42" s="220"/>
      <c r="AI42" s="220"/>
      <c r="AJ42" s="220"/>
      <c r="AK42" s="220"/>
      <c r="AL42" s="220"/>
      <c r="AM42" s="220"/>
      <c r="AN42" s="220"/>
      <c r="AO42" s="220"/>
      <c r="BV42" s="221"/>
      <c r="BW42" s="221"/>
      <c r="BX42" s="221"/>
      <c r="BY42" s="221"/>
      <c r="BZ42" s="221"/>
      <c r="CA42" s="221"/>
      <c r="CB42" s="221"/>
      <c r="CD42" s="641" t="s">
        <v>348</v>
      </c>
      <c r="CE42" s="642"/>
      <c r="CF42" s="642"/>
      <c r="CG42" s="642"/>
      <c r="CH42" s="642"/>
      <c r="CI42" s="642"/>
      <c r="CJ42" s="642"/>
      <c r="CK42" s="642"/>
      <c r="CL42" s="642"/>
      <c r="CM42" s="642"/>
      <c r="CN42" s="642"/>
      <c r="CO42" s="642"/>
      <c r="CP42" s="642"/>
      <c r="CQ42" s="643"/>
      <c r="CR42" s="644">
        <v>2858683</v>
      </c>
      <c r="CS42" s="647"/>
      <c r="CT42" s="647"/>
      <c r="CU42" s="647"/>
      <c r="CV42" s="647"/>
      <c r="CW42" s="647"/>
      <c r="CX42" s="647"/>
      <c r="CY42" s="648"/>
      <c r="CZ42" s="649">
        <v>11.8</v>
      </c>
      <c r="DA42" s="650"/>
      <c r="DB42" s="650"/>
      <c r="DC42" s="651"/>
      <c r="DD42" s="652">
        <v>688705</v>
      </c>
      <c r="DE42" s="647"/>
      <c r="DF42" s="647"/>
      <c r="DG42" s="647"/>
      <c r="DH42" s="647"/>
      <c r="DI42" s="647"/>
      <c r="DJ42" s="647"/>
      <c r="DK42" s="648"/>
      <c r="DL42" s="653"/>
      <c r="DM42" s="654"/>
      <c r="DN42" s="654"/>
      <c r="DO42" s="654"/>
      <c r="DP42" s="654"/>
      <c r="DQ42" s="654"/>
      <c r="DR42" s="654"/>
      <c r="DS42" s="654"/>
      <c r="DT42" s="654"/>
      <c r="DU42" s="654"/>
      <c r="DV42" s="655"/>
      <c r="DW42" s="638"/>
      <c r="DX42" s="639"/>
      <c r="DY42" s="639"/>
      <c r="DZ42" s="639"/>
      <c r="EA42" s="639"/>
      <c r="EB42" s="639"/>
      <c r="EC42" s="640"/>
    </row>
    <row r="43" spans="2:133" ht="11.25" customHeight="1" x14ac:dyDescent="0.15">
      <c r="B43" s="222" t="s">
        <v>349</v>
      </c>
      <c r="C43" s="212"/>
      <c r="D43" s="212"/>
      <c r="E43" s="212"/>
      <c r="F43" s="212"/>
      <c r="G43" s="212"/>
      <c r="H43" s="212"/>
      <c r="I43" s="212"/>
      <c r="J43" s="212"/>
      <c r="K43" s="212"/>
      <c r="L43" s="212"/>
      <c r="M43" s="212"/>
      <c r="N43" s="212"/>
      <c r="O43" s="212"/>
      <c r="P43" s="212"/>
      <c r="Q43" s="212"/>
      <c r="R43" s="220"/>
      <c r="S43" s="220"/>
      <c r="T43" s="220"/>
      <c r="U43" s="220"/>
      <c r="V43" s="220"/>
      <c r="W43" s="220"/>
      <c r="X43" s="220"/>
      <c r="Y43" s="220"/>
      <c r="Z43" s="220"/>
      <c r="AA43" s="220"/>
      <c r="AB43" s="220"/>
      <c r="AC43" s="220"/>
      <c r="AD43" s="220"/>
      <c r="AE43" s="220"/>
      <c r="AF43" s="220"/>
      <c r="AG43" s="220"/>
      <c r="AH43" s="220"/>
      <c r="AI43" s="220"/>
      <c r="AJ43" s="220"/>
      <c r="AK43" s="220"/>
      <c r="AL43" s="220"/>
      <c r="AM43" s="220"/>
      <c r="AN43" s="220"/>
      <c r="AO43" s="220"/>
      <c r="CD43" s="641" t="s">
        <v>350</v>
      </c>
      <c r="CE43" s="642"/>
      <c r="CF43" s="642"/>
      <c r="CG43" s="642"/>
      <c r="CH43" s="642"/>
      <c r="CI43" s="642"/>
      <c r="CJ43" s="642"/>
      <c r="CK43" s="642"/>
      <c r="CL43" s="642"/>
      <c r="CM43" s="642"/>
      <c r="CN43" s="642"/>
      <c r="CO43" s="642"/>
      <c r="CP43" s="642"/>
      <c r="CQ43" s="643"/>
      <c r="CR43" s="644">
        <v>113159</v>
      </c>
      <c r="CS43" s="645"/>
      <c r="CT43" s="645"/>
      <c r="CU43" s="645"/>
      <c r="CV43" s="645"/>
      <c r="CW43" s="645"/>
      <c r="CX43" s="645"/>
      <c r="CY43" s="646"/>
      <c r="CZ43" s="649">
        <v>0.5</v>
      </c>
      <c r="DA43" s="678"/>
      <c r="DB43" s="678"/>
      <c r="DC43" s="679"/>
      <c r="DD43" s="652">
        <v>112953</v>
      </c>
      <c r="DE43" s="645"/>
      <c r="DF43" s="645"/>
      <c r="DG43" s="645"/>
      <c r="DH43" s="645"/>
      <c r="DI43" s="645"/>
      <c r="DJ43" s="645"/>
      <c r="DK43" s="646"/>
      <c r="DL43" s="653"/>
      <c r="DM43" s="654"/>
      <c r="DN43" s="654"/>
      <c r="DO43" s="654"/>
      <c r="DP43" s="654"/>
      <c r="DQ43" s="654"/>
      <c r="DR43" s="654"/>
      <c r="DS43" s="654"/>
      <c r="DT43" s="654"/>
      <c r="DU43" s="654"/>
      <c r="DV43" s="655"/>
      <c r="DW43" s="638"/>
      <c r="DX43" s="639"/>
      <c r="DY43" s="639"/>
      <c r="DZ43" s="639"/>
      <c r="EA43" s="639"/>
      <c r="EB43" s="639"/>
      <c r="EC43" s="640"/>
    </row>
    <row r="44" spans="2:133" ht="11.25" customHeight="1" x14ac:dyDescent="0.15">
      <c r="B44" s="223" t="s">
        <v>351</v>
      </c>
      <c r="CD44" s="672" t="s">
        <v>302</v>
      </c>
      <c r="CE44" s="673"/>
      <c r="CF44" s="641" t="s">
        <v>352</v>
      </c>
      <c r="CG44" s="642"/>
      <c r="CH44" s="642"/>
      <c r="CI44" s="642"/>
      <c r="CJ44" s="642"/>
      <c r="CK44" s="642"/>
      <c r="CL44" s="642"/>
      <c r="CM44" s="642"/>
      <c r="CN44" s="642"/>
      <c r="CO44" s="642"/>
      <c r="CP44" s="642"/>
      <c r="CQ44" s="643"/>
      <c r="CR44" s="644">
        <v>2354126</v>
      </c>
      <c r="CS44" s="647"/>
      <c r="CT44" s="647"/>
      <c r="CU44" s="647"/>
      <c r="CV44" s="647"/>
      <c r="CW44" s="647"/>
      <c r="CX44" s="647"/>
      <c r="CY44" s="648"/>
      <c r="CZ44" s="649">
        <v>9.6999999999999993</v>
      </c>
      <c r="DA44" s="650"/>
      <c r="DB44" s="650"/>
      <c r="DC44" s="651"/>
      <c r="DD44" s="652">
        <v>615466</v>
      </c>
      <c r="DE44" s="647"/>
      <c r="DF44" s="647"/>
      <c r="DG44" s="647"/>
      <c r="DH44" s="647"/>
      <c r="DI44" s="647"/>
      <c r="DJ44" s="647"/>
      <c r="DK44" s="648"/>
      <c r="DL44" s="653"/>
      <c r="DM44" s="654"/>
      <c r="DN44" s="654"/>
      <c r="DO44" s="654"/>
      <c r="DP44" s="654"/>
      <c r="DQ44" s="654"/>
      <c r="DR44" s="654"/>
      <c r="DS44" s="654"/>
      <c r="DT44" s="654"/>
      <c r="DU44" s="654"/>
      <c r="DV44" s="655"/>
      <c r="DW44" s="638"/>
      <c r="DX44" s="639"/>
      <c r="DY44" s="639"/>
      <c r="DZ44" s="639"/>
      <c r="EA44" s="639"/>
      <c r="EB44" s="639"/>
      <c r="EC44" s="640"/>
    </row>
    <row r="45" spans="2:133" ht="11.25" customHeight="1" x14ac:dyDescent="0.15">
      <c r="CD45" s="674"/>
      <c r="CE45" s="675"/>
      <c r="CF45" s="641" t="s">
        <v>353</v>
      </c>
      <c r="CG45" s="642"/>
      <c r="CH45" s="642"/>
      <c r="CI45" s="642"/>
      <c r="CJ45" s="642"/>
      <c r="CK45" s="642"/>
      <c r="CL45" s="642"/>
      <c r="CM45" s="642"/>
      <c r="CN45" s="642"/>
      <c r="CO45" s="642"/>
      <c r="CP45" s="642"/>
      <c r="CQ45" s="643"/>
      <c r="CR45" s="644">
        <v>983216</v>
      </c>
      <c r="CS45" s="645"/>
      <c r="CT45" s="645"/>
      <c r="CU45" s="645"/>
      <c r="CV45" s="645"/>
      <c r="CW45" s="645"/>
      <c r="CX45" s="645"/>
      <c r="CY45" s="646"/>
      <c r="CZ45" s="649">
        <v>4</v>
      </c>
      <c r="DA45" s="678"/>
      <c r="DB45" s="678"/>
      <c r="DC45" s="679"/>
      <c r="DD45" s="652">
        <v>34010</v>
      </c>
      <c r="DE45" s="645"/>
      <c r="DF45" s="645"/>
      <c r="DG45" s="645"/>
      <c r="DH45" s="645"/>
      <c r="DI45" s="645"/>
      <c r="DJ45" s="645"/>
      <c r="DK45" s="646"/>
      <c r="DL45" s="653"/>
      <c r="DM45" s="654"/>
      <c r="DN45" s="654"/>
      <c r="DO45" s="654"/>
      <c r="DP45" s="654"/>
      <c r="DQ45" s="654"/>
      <c r="DR45" s="654"/>
      <c r="DS45" s="654"/>
      <c r="DT45" s="654"/>
      <c r="DU45" s="654"/>
      <c r="DV45" s="655"/>
      <c r="DW45" s="638"/>
      <c r="DX45" s="639"/>
      <c r="DY45" s="639"/>
      <c r="DZ45" s="639"/>
      <c r="EA45" s="639"/>
      <c r="EB45" s="639"/>
      <c r="EC45" s="640"/>
    </row>
    <row r="46" spans="2:133" ht="11.25" customHeight="1" x14ac:dyDescent="0.15">
      <c r="CD46" s="674"/>
      <c r="CE46" s="675"/>
      <c r="CF46" s="641" t="s">
        <v>354</v>
      </c>
      <c r="CG46" s="642"/>
      <c r="CH46" s="642"/>
      <c r="CI46" s="642"/>
      <c r="CJ46" s="642"/>
      <c r="CK46" s="642"/>
      <c r="CL46" s="642"/>
      <c r="CM46" s="642"/>
      <c r="CN46" s="642"/>
      <c r="CO46" s="642"/>
      <c r="CP46" s="642"/>
      <c r="CQ46" s="643"/>
      <c r="CR46" s="644">
        <v>1203884</v>
      </c>
      <c r="CS46" s="647"/>
      <c r="CT46" s="647"/>
      <c r="CU46" s="647"/>
      <c r="CV46" s="647"/>
      <c r="CW46" s="647"/>
      <c r="CX46" s="647"/>
      <c r="CY46" s="648"/>
      <c r="CZ46" s="649">
        <v>5</v>
      </c>
      <c r="DA46" s="650"/>
      <c r="DB46" s="650"/>
      <c r="DC46" s="651"/>
      <c r="DD46" s="652">
        <v>569115</v>
      </c>
      <c r="DE46" s="647"/>
      <c r="DF46" s="647"/>
      <c r="DG46" s="647"/>
      <c r="DH46" s="647"/>
      <c r="DI46" s="647"/>
      <c r="DJ46" s="647"/>
      <c r="DK46" s="648"/>
      <c r="DL46" s="653"/>
      <c r="DM46" s="654"/>
      <c r="DN46" s="654"/>
      <c r="DO46" s="654"/>
      <c r="DP46" s="654"/>
      <c r="DQ46" s="654"/>
      <c r="DR46" s="654"/>
      <c r="DS46" s="654"/>
      <c r="DT46" s="654"/>
      <c r="DU46" s="654"/>
      <c r="DV46" s="655"/>
      <c r="DW46" s="638"/>
      <c r="DX46" s="639"/>
      <c r="DY46" s="639"/>
      <c r="DZ46" s="639"/>
      <c r="EA46" s="639"/>
      <c r="EB46" s="639"/>
      <c r="EC46" s="640"/>
    </row>
    <row r="47" spans="2:133" ht="11.25" customHeight="1" x14ac:dyDescent="0.15">
      <c r="CD47" s="674"/>
      <c r="CE47" s="675"/>
      <c r="CF47" s="641" t="s">
        <v>355</v>
      </c>
      <c r="CG47" s="642"/>
      <c r="CH47" s="642"/>
      <c r="CI47" s="642"/>
      <c r="CJ47" s="642"/>
      <c r="CK47" s="642"/>
      <c r="CL47" s="642"/>
      <c r="CM47" s="642"/>
      <c r="CN47" s="642"/>
      <c r="CO47" s="642"/>
      <c r="CP47" s="642"/>
      <c r="CQ47" s="643"/>
      <c r="CR47" s="644">
        <v>504557</v>
      </c>
      <c r="CS47" s="645"/>
      <c r="CT47" s="645"/>
      <c r="CU47" s="645"/>
      <c r="CV47" s="645"/>
      <c r="CW47" s="645"/>
      <c r="CX47" s="645"/>
      <c r="CY47" s="646"/>
      <c r="CZ47" s="649">
        <v>2.1</v>
      </c>
      <c r="DA47" s="678"/>
      <c r="DB47" s="678"/>
      <c r="DC47" s="679"/>
      <c r="DD47" s="652">
        <v>73239</v>
      </c>
      <c r="DE47" s="645"/>
      <c r="DF47" s="645"/>
      <c r="DG47" s="645"/>
      <c r="DH47" s="645"/>
      <c r="DI47" s="645"/>
      <c r="DJ47" s="645"/>
      <c r="DK47" s="646"/>
      <c r="DL47" s="653"/>
      <c r="DM47" s="654"/>
      <c r="DN47" s="654"/>
      <c r="DO47" s="654"/>
      <c r="DP47" s="654"/>
      <c r="DQ47" s="654"/>
      <c r="DR47" s="654"/>
      <c r="DS47" s="654"/>
      <c r="DT47" s="654"/>
      <c r="DU47" s="654"/>
      <c r="DV47" s="655"/>
      <c r="DW47" s="638"/>
      <c r="DX47" s="639"/>
      <c r="DY47" s="639"/>
      <c r="DZ47" s="639"/>
      <c r="EA47" s="639"/>
      <c r="EB47" s="639"/>
      <c r="EC47" s="640"/>
    </row>
    <row r="48" spans="2:133" x14ac:dyDescent="0.15">
      <c r="CD48" s="676"/>
      <c r="CE48" s="677"/>
      <c r="CF48" s="641" t="s">
        <v>356</v>
      </c>
      <c r="CG48" s="642"/>
      <c r="CH48" s="642"/>
      <c r="CI48" s="642"/>
      <c r="CJ48" s="642"/>
      <c r="CK48" s="642"/>
      <c r="CL48" s="642"/>
      <c r="CM48" s="642"/>
      <c r="CN48" s="642"/>
      <c r="CO48" s="642"/>
      <c r="CP48" s="642"/>
      <c r="CQ48" s="643"/>
      <c r="CR48" s="644" t="s">
        <v>122</v>
      </c>
      <c r="CS48" s="647"/>
      <c r="CT48" s="647"/>
      <c r="CU48" s="647"/>
      <c r="CV48" s="647"/>
      <c r="CW48" s="647"/>
      <c r="CX48" s="647"/>
      <c r="CY48" s="648"/>
      <c r="CZ48" s="649" t="s">
        <v>122</v>
      </c>
      <c r="DA48" s="650"/>
      <c r="DB48" s="650"/>
      <c r="DC48" s="651"/>
      <c r="DD48" s="652" t="s">
        <v>122</v>
      </c>
      <c r="DE48" s="647"/>
      <c r="DF48" s="647"/>
      <c r="DG48" s="647"/>
      <c r="DH48" s="647"/>
      <c r="DI48" s="647"/>
      <c r="DJ48" s="647"/>
      <c r="DK48" s="648"/>
      <c r="DL48" s="653"/>
      <c r="DM48" s="654"/>
      <c r="DN48" s="654"/>
      <c r="DO48" s="654"/>
      <c r="DP48" s="654"/>
      <c r="DQ48" s="654"/>
      <c r="DR48" s="654"/>
      <c r="DS48" s="654"/>
      <c r="DT48" s="654"/>
      <c r="DU48" s="654"/>
      <c r="DV48" s="655"/>
      <c r="DW48" s="638"/>
      <c r="DX48" s="639"/>
      <c r="DY48" s="639"/>
      <c r="DZ48" s="639"/>
      <c r="EA48" s="639"/>
      <c r="EB48" s="639"/>
      <c r="EC48" s="640"/>
    </row>
    <row r="49" spans="82:133" ht="11.25" customHeight="1" x14ac:dyDescent="0.15">
      <c r="CD49" s="656" t="s">
        <v>357</v>
      </c>
      <c r="CE49" s="657"/>
      <c r="CF49" s="657"/>
      <c r="CG49" s="657"/>
      <c r="CH49" s="657"/>
      <c r="CI49" s="657"/>
      <c r="CJ49" s="657"/>
      <c r="CK49" s="657"/>
      <c r="CL49" s="657"/>
      <c r="CM49" s="657"/>
      <c r="CN49" s="657"/>
      <c r="CO49" s="657"/>
      <c r="CP49" s="657"/>
      <c r="CQ49" s="658"/>
      <c r="CR49" s="659">
        <v>24288029</v>
      </c>
      <c r="CS49" s="660"/>
      <c r="CT49" s="660"/>
      <c r="CU49" s="660"/>
      <c r="CV49" s="660"/>
      <c r="CW49" s="660"/>
      <c r="CX49" s="660"/>
      <c r="CY49" s="661"/>
      <c r="CZ49" s="662">
        <v>100</v>
      </c>
      <c r="DA49" s="663"/>
      <c r="DB49" s="663"/>
      <c r="DC49" s="664"/>
      <c r="DD49" s="665">
        <v>15990430</v>
      </c>
      <c r="DE49" s="660"/>
      <c r="DF49" s="660"/>
      <c r="DG49" s="660"/>
      <c r="DH49" s="660"/>
      <c r="DI49" s="660"/>
      <c r="DJ49" s="660"/>
      <c r="DK49" s="661"/>
      <c r="DL49" s="666"/>
      <c r="DM49" s="667"/>
      <c r="DN49" s="667"/>
      <c r="DO49" s="667"/>
      <c r="DP49" s="667"/>
      <c r="DQ49" s="667"/>
      <c r="DR49" s="667"/>
      <c r="DS49" s="667"/>
      <c r="DT49" s="667"/>
      <c r="DU49" s="667"/>
      <c r="DV49" s="668"/>
      <c r="DW49" s="669"/>
      <c r="DX49" s="670"/>
      <c r="DY49" s="670"/>
      <c r="DZ49" s="670"/>
      <c r="EA49" s="670"/>
      <c r="EB49" s="670"/>
      <c r="EC49" s="671"/>
    </row>
    <row r="50" spans="82:133" hidden="1" x14ac:dyDescent="0.15"/>
    <row r="51" spans="82:133" hidden="1" x14ac:dyDescent="0.15"/>
    <row r="52" spans="82:133" hidden="1" x14ac:dyDescent="0.15"/>
    <row r="53" spans="82:133" hidden="1" x14ac:dyDescent="0.15"/>
  </sheetData>
  <sheetProtection algorithmName="SHA-512" hashValue="CpB4j+8a3Dxc+aTi9H8uERouR9CDug/y0JeAku6SmyliuzlB9x+JnHX0lr1k6fk5P+RYrOQZ+E7TwPhvekKjPg==" saltValue="v1H89EBxVy5tfwhAIwyJxw=="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5"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72" customWidth="1"/>
    <col min="131" max="131" width="1.625" style="272" customWidth="1"/>
    <col min="132" max="16384" width="9" style="272" hidden="1"/>
  </cols>
  <sheetData>
    <row r="1" spans="1:131" s="230" customFormat="1" ht="11.25" customHeight="1" thickBot="1" x14ac:dyDescent="0.2">
      <c r="A1" s="225"/>
      <c r="B1" s="225"/>
      <c r="C1" s="225"/>
      <c r="D1" s="225"/>
      <c r="E1" s="225"/>
      <c r="F1" s="225"/>
      <c r="G1" s="225"/>
      <c r="H1" s="225"/>
      <c r="I1" s="225"/>
      <c r="J1" s="225"/>
      <c r="K1" s="225"/>
      <c r="L1" s="225"/>
      <c r="M1" s="225"/>
      <c r="N1" s="226"/>
      <c r="O1" s="226"/>
      <c r="P1" s="226"/>
      <c r="Q1" s="226"/>
      <c r="R1" s="226"/>
      <c r="S1" s="226"/>
      <c r="T1" s="226"/>
      <c r="U1" s="226"/>
      <c r="V1" s="226"/>
      <c r="W1" s="226"/>
      <c r="X1" s="226"/>
      <c r="Y1" s="226"/>
      <c r="Z1" s="226"/>
      <c r="AA1" s="226"/>
      <c r="AB1" s="226"/>
      <c r="AC1" s="226"/>
      <c r="AD1" s="226"/>
      <c r="AE1" s="226"/>
      <c r="AF1" s="226"/>
      <c r="AG1" s="226"/>
      <c r="AH1" s="226"/>
      <c r="AI1" s="226"/>
      <c r="AJ1" s="226"/>
      <c r="AK1" s="226"/>
      <c r="AL1" s="226"/>
      <c r="AM1" s="226"/>
      <c r="AN1" s="226"/>
      <c r="AO1" s="226"/>
      <c r="AP1" s="226"/>
      <c r="AQ1" s="226"/>
      <c r="AR1" s="226"/>
      <c r="AS1" s="226"/>
      <c r="AT1" s="226"/>
      <c r="AU1" s="226"/>
      <c r="AV1" s="226"/>
      <c r="AW1" s="226"/>
      <c r="AX1" s="226"/>
      <c r="AY1" s="226"/>
      <c r="AZ1" s="226"/>
      <c r="BA1" s="226"/>
      <c r="BB1" s="226"/>
      <c r="BC1" s="226"/>
      <c r="BD1" s="226"/>
      <c r="BE1" s="226"/>
      <c r="BF1" s="226"/>
      <c r="BG1" s="226"/>
      <c r="BH1" s="226"/>
      <c r="BI1" s="226"/>
      <c r="BJ1" s="226"/>
      <c r="BK1" s="226"/>
      <c r="BL1" s="226"/>
      <c r="BM1" s="226"/>
      <c r="BN1" s="226"/>
      <c r="BO1" s="226"/>
      <c r="BP1" s="226"/>
      <c r="BQ1" s="226"/>
      <c r="BR1" s="226"/>
      <c r="BS1" s="226"/>
      <c r="BT1" s="226"/>
      <c r="BU1" s="226"/>
      <c r="BV1" s="226"/>
      <c r="BW1" s="226"/>
      <c r="BX1" s="226"/>
      <c r="BY1" s="226"/>
      <c r="BZ1" s="226"/>
      <c r="CA1" s="226"/>
      <c r="CB1" s="226"/>
      <c r="CC1" s="226"/>
      <c r="CD1" s="226"/>
      <c r="CE1" s="226"/>
      <c r="CF1" s="226"/>
      <c r="CG1" s="226"/>
      <c r="CH1" s="226"/>
      <c r="CI1" s="226"/>
      <c r="CJ1" s="226"/>
      <c r="CK1" s="226"/>
      <c r="CL1" s="226"/>
      <c r="CM1" s="226"/>
      <c r="CN1" s="226"/>
      <c r="CO1" s="226"/>
      <c r="CP1" s="226"/>
      <c r="CQ1" s="226"/>
      <c r="CR1" s="226"/>
      <c r="CS1" s="226"/>
      <c r="CT1" s="226"/>
      <c r="CU1" s="226"/>
      <c r="CV1" s="226"/>
      <c r="CW1" s="226"/>
      <c r="CX1" s="226"/>
      <c r="CY1" s="226"/>
      <c r="CZ1" s="226"/>
      <c r="DA1" s="226"/>
      <c r="DB1" s="226"/>
      <c r="DC1" s="226"/>
      <c r="DD1" s="226"/>
      <c r="DE1" s="226"/>
      <c r="DF1" s="226"/>
      <c r="DG1" s="226"/>
      <c r="DH1" s="226"/>
      <c r="DI1" s="226"/>
      <c r="DJ1" s="226"/>
      <c r="DK1" s="226"/>
      <c r="DL1" s="226"/>
      <c r="DM1" s="226"/>
      <c r="DN1" s="226"/>
      <c r="DO1" s="226"/>
      <c r="DP1" s="227"/>
      <c r="DQ1" s="228"/>
      <c r="DR1" s="228"/>
      <c r="DS1" s="228"/>
      <c r="DT1" s="228"/>
      <c r="DU1" s="228"/>
      <c r="DV1" s="228"/>
      <c r="DW1" s="228"/>
      <c r="DX1" s="228"/>
      <c r="DY1" s="228"/>
      <c r="DZ1" s="228"/>
      <c r="EA1" s="229"/>
    </row>
    <row r="2" spans="1:131" s="234" customFormat="1" ht="26.25" customHeight="1" thickBot="1" x14ac:dyDescent="0.2">
      <c r="A2" s="231" t="s">
        <v>358</v>
      </c>
      <c r="B2" s="232"/>
      <c r="C2" s="232"/>
      <c r="D2" s="232"/>
      <c r="E2" s="232"/>
      <c r="F2" s="232"/>
      <c r="G2" s="232"/>
      <c r="H2" s="232"/>
      <c r="I2" s="232"/>
      <c r="J2" s="232"/>
      <c r="K2" s="232"/>
      <c r="L2" s="232"/>
      <c r="M2" s="232"/>
      <c r="N2" s="232"/>
      <c r="O2" s="232"/>
      <c r="P2" s="232"/>
      <c r="Q2" s="232"/>
      <c r="R2" s="232"/>
      <c r="S2" s="232"/>
      <c r="T2" s="232"/>
      <c r="U2" s="232"/>
      <c r="V2" s="232"/>
      <c r="W2" s="232"/>
      <c r="X2" s="232"/>
      <c r="Y2" s="232"/>
      <c r="Z2" s="232"/>
      <c r="AA2" s="232"/>
      <c r="AB2" s="232"/>
      <c r="AC2" s="232"/>
      <c r="AD2" s="232"/>
      <c r="AE2" s="232"/>
      <c r="AF2" s="232"/>
      <c r="AG2" s="232"/>
      <c r="AH2" s="232"/>
      <c r="AI2" s="232"/>
      <c r="AJ2" s="232"/>
      <c r="AK2" s="232"/>
      <c r="AL2" s="232"/>
      <c r="AM2" s="232"/>
      <c r="AN2" s="232"/>
      <c r="AO2" s="232"/>
      <c r="AP2" s="232"/>
      <c r="AQ2" s="232"/>
      <c r="AR2" s="232"/>
      <c r="AS2" s="232"/>
      <c r="AT2" s="232"/>
      <c r="AU2" s="232"/>
      <c r="AV2" s="232"/>
      <c r="AW2" s="232"/>
      <c r="AX2" s="232"/>
      <c r="AY2" s="232"/>
      <c r="AZ2" s="232"/>
      <c r="BA2" s="232"/>
      <c r="BB2" s="232"/>
      <c r="BC2" s="232"/>
      <c r="BD2" s="232"/>
      <c r="BE2" s="232"/>
      <c r="BF2" s="232"/>
      <c r="BG2" s="232"/>
      <c r="BH2" s="232"/>
      <c r="BI2" s="232"/>
      <c r="BJ2" s="232"/>
      <c r="BK2" s="232"/>
      <c r="BL2" s="232"/>
      <c r="BM2" s="232"/>
      <c r="BN2" s="232"/>
      <c r="BO2" s="232"/>
      <c r="BP2" s="232"/>
      <c r="BQ2" s="232"/>
      <c r="BR2" s="232"/>
      <c r="BS2" s="232"/>
      <c r="BT2" s="232"/>
      <c r="BU2" s="232"/>
      <c r="BV2" s="232"/>
      <c r="BW2" s="232"/>
      <c r="BX2" s="232"/>
      <c r="BY2" s="232"/>
      <c r="BZ2" s="232"/>
      <c r="CA2" s="232"/>
      <c r="CB2" s="232"/>
      <c r="CC2" s="232"/>
      <c r="CD2" s="232"/>
      <c r="CE2" s="232"/>
      <c r="CF2" s="232"/>
      <c r="CG2" s="232"/>
      <c r="CH2" s="232"/>
      <c r="CI2" s="232"/>
      <c r="CJ2" s="232"/>
      <c r="CK2" s="232"/>
      <c r="CL2" s="232"/>
      <c r="CM2" s="232"/>
      <c r="CN2" s="232"/>
      <c r="CO2" s="232"/>
      <c r="CP2" s="232"/>
      <c r="CQ2" s="232"/>
      <c r="CR2" s="232"/>
      <c r="CS2" s="232"/>
      <c r="CT2" s="232"/>
      <c r="CU2" s="232"/>
      <c r="CV2" s="232"/>
      <c r="CW2" s="232"/>
      <c r="CX2" s="232"/>
      <c r="CY2" s="232"/>
      <c r="CZ2" s="232"/>
      <c r="DA2" s="232"/>
      <c r="DB2" s="232"/>
      <c r="DC2" s="232"/>
      <c r="DD2" s="232"/>
      <c r="DE2" s="232"/>
      <c r="DF2" s="232"/>
      <c r="DG2" s="232"/>
      <c r="DH2" s="232"/>
      <c r="DI2" s="232"/>
      <c r="DJ2" s="1182" t="s">
        <v>359</v>
      </c>
      <c r="DK2" s="1183"/>
      <c r="DL2" s="1183"/>
      <c r="DM2" s="1183"/>
      <c r="DN2" s="1183"/>
      <c r="DO2" s="1184"/>
      <c r="DP2" s="232"/>
      <c r="DQ2" s="1182" t="s">
        <v>360</v>
      </c>
      <c r="DR2" s="1183"/>
      <c r="DS2" s="1183"/>
      <c r="DT2" s="1183"/>
      <c r="DU2" s="1183"/>
      <c r="DV2" s="1183"/>
      <c r="DW2" s="1183"/>
      <c r="DX2" s="1183"/>
      <c r="DY2" s="1183"/>
      <c r="DZ2" s="1184"/>
      <c r="EA2" s="233"/>
    </row>
    <row r="3" spans="1:131" s="230" customFormat="1" ht="11.25" customHeight="1" x14ac:dyDescent="0.15">
      <c r="A3" s="226"/>
      <c r="B3" s="226"/>
      <c r="C3" s="226"/>
      <c r="D3" s="226"/>
      <c r="E3" s="226"/>
      <c r="F3" s="226"/>
      <c r="G3" s="226"/>
      <c r="H3" s="226"/>
      <c r="I3" s="226"/>
      <c r="J3" s="226"/>
      <c r="K3" s="226"/>
      <c r="L3" s="226"/>
      <c r="M3" s="226"/>
      <c r="N3" s="226"/>
      <c r="O3" s="226"/>
      <c r="P3" s="226"/>
      <c r="Q3" s="226"/>
      <c r="R3" s="226"/>
      <c r="S3" s="226"/>
      <c r="T3" s="226"/>
      <c r="U3" s="226"/>
      <c r="V3" s="226"/>
      <c r="W3" s="226"/>
      <c r="X3" s="226"/>
      <c r="Y3" s="226"/>
      <c r="Z3" s="226"/>
      <c r="AA3" s="226"/>
      <c r="AB3" s="226"/>
      <c r="AC3" s="226"/>
      <c r="AD3" s="226"/>
      <c r="AE3" s="226"/>
      <c r="AF3" s="226"/>
      <c r="AG3" s="226"/>
      <c r="AH3" s="226"/>
      <c r="AI3" s="226"/>
      <c r="AJ3" s="226"/>
      <c r="AK3" s="226"/>
      <c r="AL3" s="226"/>
      <c r="AM3" s="226"/>
      <c r="AN3" s="226"/>
      <c r="AO3" s="226"/>
      <c r="AP3" s="226"/>
      <c r="AQ3" s="226"/>
      <c r="AR3" s="226"/>
      <c r="AS3" s="226"/>
      <c r="AT3" s="226"/>
      <c r="AU3" s="226"/>
      <c r="AV3" s="226"/>
      <c r="AW3" s="226"/>
      <c r="AX3" s="226"/>
      <c r="AY3" s="226"/>
      <c r="AZ3" s="226"/>
      <c r="BA3" s="226"/>
      <c r="BB3" s="226"/>
      <c r="BC3" s="226"/>
      <c r="BD3" s="226"/>
      <c r="BE3" s="226"/>
      <c r="BF3" s="226"/>
      <c r="BG3" s="226"/>
      <c r="BH3" s="226"/>
      <c r="BI3" s="226"/>
      <c r="BJ3" s="226"/>
      <c r="BK3" s="226"/>
      <c r="BL3" s="226"/>
      <c r="BM3" s="226"/>
      <c r="BN3" s="226"/>
      <c r="BO3" s="226"/>
      <c r="BP3" s="226"/>
      <c r="BQ3" s="226"/>
      <c r="BR3" s="226"/>
      <c r="BS3" s="226"/>
      <c r="BT3" s="226"/>
      <c r="BU3" s="226"/>
      <c r="BV3" s="226"/>
      <c r="BW3" s="226"/>
      <c r="BX3" s="226"/>
      <c r="BY3" s="226"/>
      <c r="BZ3" s="226"/>
      <c r="CA3" s="226"/>
      <c r="CB3" s="226"/>
      <c r="CC3" s="226"/>
      <c r="CD3" s="226"/>
      <c r="CE3" s="226"/>
      <c r="CF3" s="226"/>
      <c r="CG3" s="226"/>
      <c r="CH3" s="226"/>
      <c r="CI3" s="226"/>
      <c r="CJ3" s="226"/>
      <c r="CK3" s="226"/>
      <c r="CL3" s="226"/>
      <c r="CM3" s="226"/>
      <c r="CN3" s="226"/>
      <c r="CO3" s="226"/>
      <c r="CP3" s="226"/>
      <c r="CQ3" s="226"/>
      <c r="CR3" s="226"/>
      <c r="CS3" s="226"/>
      <c r="CT3" s="226"/>
      <c r="CU3" s="226"/>
      <c r="CV3" s="226"/>
      <c r="CW3" s="226"/>
      <c r="CX3" s="226"/>
      <c r="CY3" s="226"/>
      <c r="CZ3" s="226"/>
      <c r="DA3" s="226"/>
      <c r="DB3" s="226"/>
      <c r="DC3" s="226"/>
      <c r="DD3" s="226"/>
      <c r="DE3" s="226"/>
      <c r="DF3" s="226"/>
      <c r="DG3" s="226"/>
      <c r="DH3" s="226"/>
      <c r="DI3" s="226"/>
      <c r="DJ3" s="226"/>
      <c r="DK3" s="226"/>
      <c r="DL3" s="226"/>
      <c r="DM3" s="226"/>
      <c r="DN3" s="226"/>
      <c r="DO3" s="226"/>
      <c r="DP3" s="226"/>
      <c r="DQ3" s="226"/>
      <c r="DR3" s="226"/>
      <c r="DS3" s="226"/>
      <c r="DT3" s="226"/>
      <c r="DU3" s="226"/>
      <c r="DV3" s="226"/>
      <c r="DW3" s="226"/>
      <c r="DX3" s="226"/>
      <c r="DY3" s="226"/>
      <c r="DZ3" s="226"/>
      <c r="EA3" s="229"/>
    </row>
    <row r="4" spans="1:131" s="238" customFormat="1" ht="26.25" customHeight="1" thickBot="1" x14ac:dyDescent="0.2">
      <c r="A4" s="1135" t="s">
        <v>361</v>
      </c>
      <c r="B4" s="1135"/>
      <c r="C4" s="1135"/>
      <c r="D4" s="1135"/>
      <c r="E4" s="1135"/>
      <c r="F4" s="1135"/>
      <c r="G4" s="1135"/>
      <c r="H4" s="1135"/>
      <c r="I4" s="1135"/>
      <c r="J4" s="1135"/>
      <c r="K4" s="1135"/>
      <c r="L4" s="1135"/>
      <c r="M4" s="1135"/>
      <c r="N4" s="1135"/>
      <c r="O4" s="1135"/>
      <c r="P4" s="1135"/>
      <c r="Q4" s="1135"/>
      <c r="R4" s="1135"/>
      <c r="S4" s="1135"/>
      <c r="T4" s="1135"/>
      <c r="U4" s="1135"/>
      <c r="V4" s="1135"/>
      <c r="W4" s="1135"/>
      <c r="X4" s="1135"/>
      <c r="Y4" s="1135"/>
      <c r="Z4" s="1135"/>
      <c r="AA4" s="1135"/>
      <c r="AB4" s="1135"/>
      <c r="AC4" s="1135"/>
      <c r="AD4" s="1135"/>
      <c r="AE4" s="1135"/>
      <c r="AF4" s="1135"/>
      <c r="AG4" s="1135"/>
      <c r="AH4" s="1135"/>
      <c r="AI4" s="1135"/>
      <c r="AJ4" s="1135"/>
      <c r="AK4" s="1135"/>
      <c r="AL4" s="1135"/>
      <c r="AM4" s="1135"/>
      <c r="AN4" s="1135"/>
      <c r="AO4" s="1135"/>
      <c r="AP4" s="1135"/>
      <c r="AQ4" s="1135"/>
      <c r="AR4" s="1135"/>
      <c r="AS4" s="1135"/>
      <c r="AT4" s="1135"/>
      <c r="AU4" s="1135"/>
      <c r="AV4" s="1135"/>
      <c r="AW4" s="1135"/>
      <c r="AX4" s="1135"/>
      <c r="AY4" s="1135"/>
      <c r="AZ4" s="235"/>
      <c r="BA4" s="235"/>
      <c r="BB4" s="235"/>
      <c r="BC4" s="235"/>
      <c r="BD4" s="235"/>
      <c r="BE4" s="236"/>
      <c r="BF4" s="236"/>
      <c r="BG4" s="236"/>
      <c r="BH4" s="236"/>
      <c r="BI4" s="236"/>
      <c r="BJ4" s="236"/>
      <c r="BK4" s="236"/>
      <c r="BL4" s="236"/>
      <c r="BM4" s="236"/>
      <c r="BN4" s="236"/>
      <c r="BO4" s="236"/>
      <c r="BP4" s="236"/>
      <c r="BQ4" s="235" t="s">
        <v>362</v>
      </c>
      <c r="BR4" s="235"/>
      <c r="BS4" s="235"/>
      <c r="BT4" s="235"/>
      <c r="BU4" s="235"/>
      <c r="BV4" s="235"/>
      <c r="BW4" s="235"/>
      <c r="BX4" s="235"/>
      <c r="BY4" s="235"/>
      <c r="BZ4" s="235"/>
      <c r="CA4" s="235"/>
      <c r="CB4" s="235"/>
      <c r="CC4" s="235"/>
      <c r="CD4" s="235"/>
      <c r="CE4" s="235"/>
      <c r="CF4" s="235"/>
      <c r="CG4" s="235"/>
      <c r="CH4" s="235"/>
      <c r="CI4" s="235"/>
      <c r="CJ4" s="235"/>
      <c r="CK4" s="235"/>
      <c r="CL4" s="235"/>
      <c r="CM4" s="235"/>
      <c r="CN4" s="235"/>
      <c r="CO4" s="235"/>
      <c r="CP4" s="235"/>
      <c r="CQ4" s="235"/>
      <c r="CR4" s="235"/>
      <c r="CS4" s="235"/>
      <c r="CT4" s="235"/>
      <c r="CU4" s="235"/>
      <c r="CV4" s="235"/>
      <c r="CW4" s="235"/>
      <c r="CX4" s="235"/>
      <c r="CY4" s="235"/>
      <c r="CZ4" s="235"/>
      <c r="DA4" s="235"/>
      <c r="DB4" s="235"/>
      <c r="DC4" s="235"/>
      <c r="DD4" s="235"/>
      <c r="DE4" s="235"/>
      <c r="DF4" s="235"/>
      <c r="DG4" s="235"/>
      <c r="DH4" s="235"/>
      <c r="DI4" s="235"/>
      <c r="DJ4" s="235"/>
      <c r="DK4" s="235"/>
      <c r="DL4" s="235"/>
      <c r="DM4" s="235"/>
      <c r="DN4" s="235"/>
      <c r="DO4" s="235"/>
      <c r="DP4" s="235"/>
      <c r="DQ4" s="235"/>
      <c r="DR4" s="235"/>
      <c r="DS4" s="235"/>
      <c r="DT4" s="235"/>
      <c r="DU4" s="235"/>
      <c r="DV4" s="235"/>
      <c r="DW4" s="235"/>
      <c r="DX4" s="235"/>
      <c r="DY4" s="235"/>
      <c r="DZ4" s="235"/>
      <c r="EA4" s="237"/>
    </row>
    <row r="5" spans="1:131" s="238" customFormat="1" ht="26.25" customHeight="1" x14ac:dyDescent="0.15">
      <c r="A5" s="1067" t="s">
        <v>363</v>
      </c>
      <c r="B5" s="1068"/>
      <c r="C5" s="1068"/>
      <c r="D5" s="1068"/>
      <c r="E5" s="1068"/>
      <c r="F5" s="1068"/>
      <c r="G5" s="1068"/>
      <c r="H5" s="1068"/>
      <c r="I5" s="1068"/>
      <c r="J5" s="1068"/>
      <c r="K5" s="1068"/>
      <c r="L5" s="1068"/>
      <c r="M5" s="1068"/>
      <c r="N5" s="1068"/>
      <c r="O5" s="1068"/>
      <c r="P5" s="1069"/>
      <c r="Q5" s="1073" t="s">
        <v>364</v>
      </c>
      <c r="R5" s="1074"/>
      <c r="S5" s="1074"/>
      <c r="T5" s="1074"/>
      <c r="U5" s="1075"/>
      <c r="V5" s="1073" t="s">
        <v>365</v>
      </c>
      <c r="W5" s="1074"/>
      <c r="X5" s="1074"/>
      <c r="Y5" s="1074"/>
      <c r="Z5" s="1075"/>
      <c r="AA5" s="1073" t="s">
        <v>366</v>
      </c>
      <c r="AB5" s="1074"/>
      <c r="AC5" s="1074"/>
      <c r="AD5" s="1074"/>
      <c r="AE5" s="1074"/>
      <c r="AF5" s="1185" t="s">
        <v>367</v>
      </c>
      <c r="AG5" s="1074"/>
      <c r="AH5" s="1074"/>
      <c r="AI5" s="1074"/>
      <c r="AJ5" s="1089"/>
      <c r="AK5" s="1074" t="s">
        <v>368</v>
      </c>
      <c r="AL5" s="1074"/>
      <c r="AM5" s="1074"/>
      <c r="AN5" s="1074"/>
      <c r="AO5" s="1075"/>
      <c r="AP5" s="1073" t="s">
        <v>369</v>
      </c>
      <c r="AQ5" s="1074"/>
      <c r="AR5" s="1074"/>
      <c r="AS5" s="1074"/>
      <c r="AT5" s="1075"/>
      <c r="AU5" s="1073" t="s">
        <v>370</v>
      </c>
      <c r="AV5" s="1074"/>
      <c r="AW5" s="1074"/>
      <c r="AX5" s="1074"/>
      <c r="AY5" s="1089"/>
      <c r="AZ5" s="239"/>
      <c r="BA5" s="239"/>
      <c r="BB5" s="239"/>
      <c r="BC5" s="239"/>
      <c r="BD5" s="239"/>
      <c r="BE5" s="240"/>
      <c r="BF5" s="240"/>
      <c r="BG5" s="240"/>
      <c r="BH5" s="240"/>
      <c r="BI5" s="240"/>
      <c r="BJ5" s="240"/>
      <c r="BK5" s="240"/>
      <c r="BL5" s="240"/>
      <c r="BM5" s="240"/>
      <c r="BN5" s="240"/>
      <c r="BO5" s="240"/>
      <c r="BP5" s="240"/>
      <c r="BQ5" s="1067" t="s">
        <v>371</v>
      </c>
      <c r="BR5" s="1068"/>
      <c r="BS5" s="1068"/>
      <c r="BT5" s="1068"/>
      <c r="BU5" s="1068"/>
      <c r="BV5" s="1068"/>
      <c r="BW5" s="1068"/>
      <c r="BX5" s="1068"/>
      <c r="BY5" s="1068"/>
      <c r="BZ5" s="1068"/>
      <c r="CA5" s="1068"/>
      <c r="CB5" s="1068"/>
      <c r="CC5" s="1068"/>
      <c r="CD5" s="1068"/>
      <c r="CE5" s="1068"/>
      <c r="CF5" s="1068"/>
      <c r="CG5" s="1069"/>
      <c r="CH5" s="1073" t="s">
        <v>372</v>
      </c>
      <c r="CI5" s="1074"/>
      <c r="CJ5" s="1074"/>
      <c r="CK5" s="1074"/>
      <c r="CL5" s="1075"/>
      <c r="CM5" s="1073" t="s">
        <v>373</v>
      </c>
      <c r="CN5" s="1074"/>
      <c r="CO5" s="1074"/>
      <c r="CP5" s="1074"/>
      <c r="CQ5" s="1075"/>
      <c r="CR5" s="1073" t="s">
        <v>374</v>
      </c>
      <c r="CS5" s="1074"/>
      <c r="CT5" s="1074"/>
      <c r="CU5" s="1074"/>
      <c r="CV5" s="1075"/>
      <c r="CW5" s="1073" t="s">
        <v>375</v>
      </c>
      <c r="CX5" s="1074"/>
      <c r="CY5" s="1074"/>
      <c r="CZ5" s="1074"/>
      <c r="DA5" s="1075"/>
      <c r="DB5" s="1073" t="s">
        <v>376</v>
      </c>
      <c r="DC5" s="1074"/>
      <c r="DD5" s="1074"/>
      <c r="DE5" s="1074"/>
      <c r="DF5" s="1075"/>
      <c r="DG5" s="1170" t="s">
        <v>377</v>
      </c>
      <c r="DH5" s="1171"/>
      <c r="DI5" s="1171"/>
      <c r="DJ5" s="1171"/>
      <c r="DK5" s="1172"/>
      <c r="DL5" s="1170" t="s">
        <v>378</v>
      </c>
      <c r="DM5" s="1171"/>
      <c r="DN5" s="1171"/>
      <c r="DO5" s="1171"/>
      <c r="DP5" s="1172"/>
      <c r="DQ5" s="1073" t="s">
        <v>379</v>
      </c>
      <c r="DR5" s="1074"/>
      <c r="DS5" s="1074"/>
      <c r="DT5" s="1074"/>
      <c r="DU5" s="1075"/>
      <c r="DV5" s="1073" t="s">
        <v>370</v>
      </c>
      <c r="DW5" s="1074"/>
      <c r="DX5" s="1074"/>
      <c r="DY5" s="1074"/>
      <c r="DZ5" s="1089"/>
      <c r="EA5" s="237"/>
    </row>
    <row r="6" spans="1:131" s="238" customFormat="1" ht="26.25" customHeight="1" thickBot="1" x14ac:dyDescent="0.2">
      <c r="A6" s="1070"/>
      <c r="B6" s="1071"/>
      <c r="C6" s="1071"/>
      <c r="D6" s="1071"/>
      <c r="E6" s="1071"/>
      <c r="F6" s="1071"/>
      <c r="G6" s="1071"/>
      <c r="H6" s="1071"/>
      <c r="I6" s="1071"/>
      <c r="J6" s="1071"/>
      <c r="K6" s="1071"/>
      <c r="L6" s="1071"/>
      <c r="M6" s="1071"/>
      <c r="N6" s="1071"/>
      <c r="O6" s="1071"/>
      <c r="P6" s="1072"/>
      <c r="Q6" s="1076"/>
      <c r="R6" s="1077"/>
      <c r="S6" s="1077"/>
      <c r="T6" s="1077"/>
      <c r="U6" s="1078"/>
      <c r="V6" s="1076"/>
      <c r="W6" s="1077"/>
      <c r="X6" s="1077"/>
      <c r="Y6" s="1077"/>
      <c r="Z6" s="1078"/>
      <c r="AA6" s="1076"/>
      <c r="AB6" s="1077"/>
      <c r="AC6" s="1077"/>
      <c r="AD6" s="1077"/>
      <c r="AE6" s="1077"/>
      <c r="AF6" s="1186"/>
      <c r="AG6" s="1077"/>
      <c r="AH6" s="1077"/>
      <c r="AI6" s="1077"/>
      <c r="AJ6" s="1090"/>
      <c r="AK6" s="1077"/>
      <c r="AL6" s="1077"/>
      <c r="AM6" s="1077"/>
      <c r="AN6" s="1077"/>
      <c r="AO6" s="1078"/>
      <c r="AP6" s="1076"/>
      <c r="AQ6" s="1077"/>
      <c r="AR6" s="1077"/>
      <c r="AS6" s="1077"/>
      <c r="AT6" s="1078"/>
      <c r="AU6" s="1076"/>
      <c r="AV6" s="1077"/>
      <c r="AW6" s="1077"/>
      <c r="AX6" s="1077"/>
      <c r="AY6" s="1090"/>
      <c r="AZ6" s="235"/>
      <c r="BA6" s="235"/>
      <c r="BB6" s="235"/>
      <c r="BC6" s="235"/>
      <c r="BD6" s="235"/>
      <c r="BE6" s="236"/>
      <c r="BF6" s="236"/>
      <c r="BG6" s="236"/>
      <c r="BH6" s="236"/>
      <c r="BI6" s="236"/>
      <c r="BJ6" s="236"/>
      <c r="BK6" s="236"/>
      <c r="BL6" s="236"/>
      <c r="BM6" s="236"/>
      <c r="BN6" s="236"/>
      <c r="BO6" s="236"/>
      <c r="BP6" s="236"/>
      <c r="BQ6" s="1070"/>
      <c r="BR6" s="1071"/>
      <c r="BS6" s="1071"/>
      <c r="BT6" s="1071"/>
      <c r="BU6" s="1071"/>
      <c r="BV6" s="1071"/>
      <c r="BW6" s="1071"/>
      <c r="BX6" s="1071"/>
      <c r="BY6" s="1071"/>
      <c r="BZ6" s="1071"/>
      <c r="CA6" s="1071"/>
      <c r="CB6" s="1071"/>
      <c r="CC6" s="1071"/>
      <c r="CD6" s="1071"/>
      <c r="CE6" s="1071"/>
      <c r="CF6" s="1071"/>
      <c r="CG6" s="1072"/>
      <c r="CH6" s="1076"/>
      <c r="CI6" s="1077"/>
      <c r="CJ6" s="1077"/>
      <c r="CK6" s="1077"/>
      <c r="CL6" s="1078"/>
      <c r="CM6" s="1076"/>
      <c r="CN6" s="1077"/>
      <c r="CO6" s="1077"/>
      <c r="CP6" s="1077"/>
      <c r="CQ6" s="1078"/>
      <c r="CR6" s="1076"/>
      <c r="CS6" s="1077"/>
      <c r="CT6" s="1077"/>
      <c r="CU6" s="1077"/>
      <c r="CV6" s="1078"/>
      <c r="CW6" s="1076"/>
      <c r="CX6" s="1077"/>
      <c r="CY6" s="1077"/>
      <c r="CZ6" s="1077"/>
      <c r="DA6" s="1078"/>
      <c r="DB6" s="1076"/>
      <c r="DC6" s="1077"/>
      <c r="DD6" s="1077"/>
      <c r="DE6" s="1077"/>
      <c r="DF6" s="1078"/>
      <c r="DG6" s="1173"/>
      <c r="DH6" s="1174"/>
      <c r="DI6" s="1174"/>
      <c r="DJ6" s="1174"/>
      <c r="DK6" s="1175"/>
      <c r="DL6" s="1173"/>
      <c r="DM6" s="1174"/>
      <c r="DN6" s="1174"/>
      <c r="DO6" s="1174"/>
      <c r="DP6" s="1175"/>
      <c r="DQ6" s="1076"/>
      <c r="DR6" s="1077"/>
      <c r="DS6" s="1077"/>
      <c r="DT6" s="1077"/>
      <c r="DU6" s="1078"/>
      <c r="DV6" s="1076"/>
      <c r="DW6" s="1077"/>
      <c r="DX6" s="1077"/>
      <c r="DY6" s="1077"/>
      <c r="DZ6" s="1090"/>
      <c r="EA6" s="237"/>
    </row>
    <row r="7" spans="1:131" s="238" customFormat="1" ht="26.25" customHeight="1" thickTop="1" x14ac:dyDescent="0.15">
      <c r="A7" s="241">
        <v>1</v>
      </c>
      <c r="B7" s="1122" t="s">
        <v>380</v>
      </c>
      <c r="C7" s="1123"/>
      <c r="D7" s="1123"/>
      <c r="E7" s="1123"/>
      <c r="F7" s="1123"/>
      <c r="G7" s="1123"/>
      <c r="H7" s="1123"/>
      <c r="I7" s="1123"/>
      <c r="J7" s="1123"/>
      <c r="K7" s="1123"/>
      <c r="L7" s="1123"/>
      <c r="M7" s="1123"/>
      <c r="N7" s="1123"/>
      <c r="O7" s="1123"/>
      <c r="P7" s="1124"/>
      <c r="Q7" s="1176">
        <v>24715</v>
      </c>
      <c r="R7" s="1177"/>
      <c r="S7" s="1177"/>
      <c r="T7" s="1177"/>
      <c r="U7" s="1177"/>
      <c r="V7" s="1177">
        <v>24338</v>
      </c>
      <c r="W7" s="1177"/>
      <c r="X7" s="1177"/>
      <c r="Y7" s="1177"/>
      <c r="Z7" s="1177"/>
      <c r="AA7" s="1177">
        <v>378</v>
      </c>
      <c r="AB7" s="1177"/>
      <c r="AC7" s="1177"/>
      <c r="AD7" s="1177"/>
      <c r="AE7" s="1178"/>
      <c r="AF7" s="1179">
        <v>282</v>
      </c>
      <c r="AG7" s="1180"/>
      <c r="AH7" s="1180"/>
      <c r="AI7" s="1180"/>
      <c r="AJ7" s="1181"/>
      <c r="AK7" s="1163">
        <v>1181</v>
      </c>
      <c r="AL7" s="1164"/>
      <c r="AM7" s="1164"/>
      <c r="AN7" s="1164"/>
      <c r="AO7" s="1164"/>
      <c r="AP7" s="1164">
        <v>30631</v>
      </c>
      <c r="AQ7" s="1164"/>
      <c r="AR7" s="1164"/>
      <c r="AS7" s="1164"/>
      <c r="AT7" s="1164"/>
      <c r="AU7" s="1165"/>
      <c r="AV7" s="1165"/>
      <c r="AW7" s="1165"/>
      <c r="AX7" s="1165"/>
      <c r="AY7" s="1166"/>
      <c r="AZ7" s="235"/>
      <c r="BA7" s="235"/>
      <c r="BB7" s="235"/>
      <c r="BC7" s="235"/>
      <c r="BD7" s="235"/>
      <c r="BE7" s="236"/>
      <c r="BF7" s="236"/>
      <c r="BG7" s="236"/>
      <c r="BH7" s="236"/>
      <c r="BI7" s="236"/>
      <c r="BJ7" s="236"/>
      <c r="BK7" s="236"/>
      <c r="BL7" s="236"/>
      <c r="BM7" s="236"/>
      <c r="BN7" s="236"/>
      <c r="BO7" s="236"/>
      <c r="BP7" s="236"/>
      <c r="BQ7" s="242">
        <v>1</v>
      </c>
      <c r="BR7" s="243"/>
      <c r="BS7" s="1167" t="s">
        <v>573</v>
      </c>
      <c r="BT7" s="1168"/>
      <c r="BU7" s="1168"/>
      <c r="BV7" s="1168"/>
      <c r="BW7" s="1168"/>
      <c r="BX7" s="1168"/>
      <c r="BY7" s="1168"/>
      <c r="BZ7" s="1168"/>
      <c r="CA7" s="1168"/>
      <c r="CB7" s="1168"/>
      <c r="CC7" s="1168"/>
      <c r="CD7" s="1168"/>
      <c r="CE7" s="1168"/>
      <c r="CF7" s="1168"/>
      <c r="CG7" s="1169"/>
      <c r="CH7" s="1160">
        <v>4</v>
      </c>
      <c r="CI7" s="1161"/>
      <c r="CJ7" s="1161"/>
      <c r="CK7" s="1161"/>
      <c r="CL7" s="1162"/>
      <c r="CM7" s="1160">
        <v>27</v>
      </c>
      <c r="CN7" s="1161"/>
      <c r="CO7" s="1161"/>
      <c r="CP7" s="1161"/>
      <c r="CQ7" s="1162"/>
      <c r="CR7" s="1160">
        <v>5</v>
      </c>
      <c r="CS7" s="1161"/>
      <c r="CT7" s="1161"/>
      <c r="CU7" s="1161"/>
      <c r="CV7" s="1162"/>
      <c r="CW7" s="1160" t="s">
        <v>584</v>
      </c>
      <c r="CX7" s="1161"/>
      <c r="CY7" s="1161"/>
      <c r="CZ7" s="1161"/>
      <c r="DA7" s="1162"/>
      <c r="DB7" s="1160" t="s">
        <v>584</v>
      </c>
      <c r="DC7" s="1161"/>
      <c r="DD7" s="1161"/>
      <c r="DE7" s="1161"/>
      <c r="DF7" s="1162"/>
      <c r="DG7" s="1160" t="s">
        <v>587</v>
      </c>
      <c r="DH7" s="1161"/>
      <c r="DI7" s="1161"/>
      <c r="DJ7" s="1161"/>
      <c r="DK7" s="1162"/>
      <c r="DL7" s="1160" t="s">
        <v>584</v>
      </c>
      <c r="DM7" s="1161"/>
      <c r="DN7" s="1161"/>
      <c r="DO7" s="1161"/>
      <c r="DP7" s="1162"/>
      <c r="DQ7" s="1160" t="s">
        <v>584</v>
      </c>
      <c r="DR7" s="1161"/>
      <c r="DS7" s="1161"/>
      <c r="DT7" s="1161"/>
      <c r="DU7" s="1162"/>
      <c r="DV7" s="1187"/>
      <c r="DW7" s="1188"/>
      <c r="DX7" s="1188"/>
      <c r="DY7" s="1188"/>
      <c r="DZ7" s="1189"/>
      <c r="EA7" s="237"/>
    </row>
    <row r="8" spans="1:131" s="238" customFormat="1" ht="26.25" customHeight="1" x14ac:dyDescent="0.15">
      <c r="A8" s="244">
        <v>2</v>
      </c>
      <c r="B8" s="1109" t="s">
        <v>381</v>
      </c>
      <c r="C8" s="1110"/>
      <c r="D8" s="1110"/>
      <c r="E8" s="1110"/>
      <c r="F8" s="1110"/>
      <c r="G8" s="1110"/>
      <c r="H8" s="1110"/>
      <c r="I8" s="1110"/>
      <c r="J8" s="1110"/>
      <c r="K8" s="1110"/>
      <c r="L8" s="1110"/>
      <c r="M8" s="1110"/>
      <c r="N8" s="1110"/>
      <c r="O8" s="1110"/>
      <c r="P8" s="1111"/>
      <c r="Q8" s="1115">
        <v>56</v>
      </c>
      <c r="R8" s="1116"/>
      <c r="S8" s="1116"/>
      <c r="T8" s="1116"/>
      <c r="U8" s="1116"/>
      <c r="V8" s="1116">
        <v>56</v>
      </c>
      <c r="W8" s="1116"/>
      <c r="X8" s="1116"/>
      <c r="Y8" s="1116"/>
      <c r="Z8" s="1116"/>
      <c r="AA8" s="1116">
        <v>0</v>
      </c>
      <c r="AB8" s="1116"/>
      <c r="AC8" s="1116"/>
      <c r="AD8" s="1116"/>
      <c r="AE8" s="1117"/>
      <c r="AF8" s="1091" t="s">
        <v>382</v>
      </c>
      <c r="AG8" s="1092"/>
      <c r="AH8" s="1092"/>
      <c r="AI8" s="1092"/>
      <c r="AJ8" s="1093"/>
      <c r="AK8" s="1158">
        <v>55</v>
      </c>
      <c r="AL8" s="1159"/>
      <c r="AM8" s="1159"/>
      <c r="AN8" s="1159"/>
      <c r="AO8" s="1159"/>
      <c r="AP8" s="1159" t="s">
        <v>577</v>
      </c>
      <c r="AQ8" s="1159"/>
      <c r="AR8" s="1159"/>
      <c r="AS8" s="1159"/>
      <c r="AT8" s="1159"/>
      <c r="AU8" s="1156"/>
      <c r="AV8" s="1156"/>
      <c r="AW8" s="1156"/>
      <c r="AX8" s="1156"/>
      <c r="AY8" s="1157"/>
      <c r="AZ8" s="235"/>
      <c r="BA8" s="235"/>
      <c r="BB8" s="235"/>
      <c r="BC8" s="235"/>
      <c r="BD8" s="235"/>
      <c r="BE8" s="236"/>
      <c r="BF8" s="236"/>
      <c r="BG8" s="236"/>
      <c r="BH8" s="236"/>
      <c r="BI8" s="236"/>
      <c r="BJ8" s="236"/>
      <c r="BK8" s="236"/>
      <c r="BL8" s="236"/>
      <c r="BM8" s="236"/>
      <c r="BN8" s="236"/>
      <c r="BO8" s="236"/>
      <c r="BP8" s="236"/>
      <c r="BQ8" s="245">
        <v>2</v>
      </c>
      <c r="BR8" s="246"/>
      <c r="BS8" s="1086" t="s">
        <v>574</v>
      </c>
      <c r="BT8" s="1087"/>
      <c r="BU8" s="1087"/>
      <c r="BV8" s="1087"/>
      <c r="BW8" s="1087"/>
      <c r="BX8" s="1087"/>
      <c r="BY8" s="1087"/>
      <c r="BZ8" s="1087"/>
      <c r="CA8" s="1087"/>
      <c r="CB8" s="1087"/>
      <c r="CC8" s="1087"/>
      <c r="CD8" s="1087"/>
      <c r="CE8" s="1087"/>
      <c r="CF8" s="1087"/>
      <c r="CG8" s="1088"/>
      <c r="CH8" s="1061">
        <v>6</v>
      </c>
      <c r="CI8" s="1062"/>
      <c r="CJ8" s="1062"/>
      <c r="CK8" s="1062"/>
      <c r="CL8" s="1063"/>
      <c r="CM8" s="1061">
        <v>54</v>
      </c>
      <c r="CN8" s="1062"/>
      <c r="CO8" s="1062"/>
      <c r="CP8" s="1062"/>
      <c r="CQ8" s="1063"/>
      <c r="CR8" s="1061">
        <v>26</v>
      </c>
      <c r="CS8" s="1062"/>
      <c r="CT8" s="1062"/>
      <c r="CU8" s="1062"/>
      <c r="CV8" s="1063"/>
      <c r="CW8" s="1061" t="s">
        <v>584</v>
      </c>
      <c r="CX8" s="1062"/>
      <c r="CY8" s="1062"/>
      <c r="CZ8" s="1062"/>
      <c r="DA8" s="1063"/>
      <c r="DB8" s="1061" t="s">
        <v>584</v>
      </c>
      <c r="DC8" s="1062"/>
      <c r="DD8" s="1062"/>
      <c r="DE8" s="1062"/>
      <c r="DF8" s="1063"/>
      <c r="DG8" s="1061" t="s">
        <v>584</v>
      </c>
      <c r="DH8" s="1062"/>
      <c r="DI8" s="1062"/>
      <c r="DJ8" s="1062"/>
      <c r="DK8" s="1063"/>
      <c r="DL8" s="1061" t="s">
        <v>584</v>
      </c>
      <c r="DM8" s="1062"/>
      <c r="DN8" s="1062"/>
      <c r="DO8" s="1062"/>
      <c r="DP8" s="1063"/>
      <c r="DQ8" s="1061" t="s">
        <v>584</v>
      </c>
      <c r="DR8" s="1062"/>
      <c r="DS8" s="1062"/>
      <c r="DT8" s="1062"/>
      <c r="DU8" s="1063"/>
      <c r="DV8" s="1064"/>
      <c r="DW8" s="1065"/>
      <c r="DX8" s="1065"/>
      <c r="DY8" s="1065"/>
      <c r="DZ8" s="1066"/>
      <c r="EA8" s="237"/>
    </row>
    <row r="9" spans="1:131" s="238" customFormat="1" ht="26.25" customHeight="1" x14ac:dyDescent="0.15">
      <c r="A9" s="244">
        <v>3</v>
      </c>
      <c r="B9" s="1109" t="s">
        <v>383</v>
      </c>
      <c r="C9" s="1110"/>
      <c r="D9" s="1110"/>
      <c r="E9" s="1110"/>
      <c r="F9" s="1110"/>
      <c r="G9" s="1110"/>
      <c r="H9" s="1110"/>
      <c r="I9" s="1110"/>
      <c r="J9" s="1110"/>
      <c r="K9" s="1110"/>
      <c r="L9" s="1110"/>
      <c r="M9" s="1110"/>
      <c r="N9" s="1110"/>
      <c r="O9" s="1110"/>
      <c r="P9" s="1111"/>
      <c r="Q9" s="1115">
        <v>81</v>
      </c>
      <c r="R9" s="1116"/>
      <c r="S9" s="1116"/>
      <c r="T9" s="1116"/>
      <c r="U9" s="1116"/>
      <c r="V9" s="1116">
        <v>81</v>
      </c>
      <c r="W9" s="1116"/>
      <c r="X9" s="1116"/>
      <c r="Y9" s="1116"/>
      <c r="Z9" s="1116"/>
      <c r="AA9" s="1116">
        <v>0</v>
      </c>
      <c r="AB9" s="1116"/>
      <c r="AC9" s="1116"/>
      <c r="AD9" s="1116"/>
      <c r="AE9" s="1117"/>
      <c r="AF9" s="1091" t="s">
        <v>382</v>
      </c>
      <c r="AG9" s="1092"/>
      <c r="AH9" s="1092"/>
      <c r="AI9" s="1092"/>
      <c r="AJ9" s="1093"/>
      <c r="AK9" s="1158">
        <v>81</v>
      </c>
      <c r="AL9" s="1159"/>
      <c r="AM9" s="1159"/>
      <c r="AN9" s="1159"/>
      <c r="AO9" s="1159"/>
      <c r="AP9" s="1159">
        <v>254</v>
      </c>
      <c r="AQ9" s="1159"/>
      <c r="AR9" s="1159"/>
      <c r="AS9" s="1159"/>
      <c r="AT9" s="1159"/>
      <c r="AU9" s="1156"/>
      <c r="AV9" s="1156"/>
      <c r="AW9" s="1156"/>
      <c r="AX9" s="1156"/>
      <c r="AY9" s="1157"/>
      <c r="AZ9" s="235"/>
      <c r="BA9" s="235"/>
      <c r="BB9" s="235"/>
      <c r="BC9" s="235"/>
      <c r="BD9" s="235"/>
      <c r="BE9" s="236"/>
      <c r="BF9" s="236"/>
      <c r="BG9" s="236"/>
      <c r="BH9" s="236"/>
      <c r="BI9" s="236"/>
      <c r="BJ9" s="236"/>
      <c r="BK9" s="236"/>
      <c r="BL9" s="236"/>
      <c r="BM9" s="236"/>
      <c r="BN9" s="236"/>
      <c r="BO9" s="236"/>
      <c r="BP9" s="236"/>
      <c r="BQ9" s="245">
        <v>3</v>
      </c>
      <c r="BR9" s="246"/>
      <c r="BS9" s="1086" t="s">
        <v>575</v>
      </c>
      <c r="BT9" s="1087"/>
      <c r="BU9" s="1087"/>
      <c r="BV9" s="1087"/>
      <c r="BW9" s="1087"/>
      <c r="BX9" s="1087"/>
      <c r="BY9" s="1087"/>
      <c r="BZ9" s="1087"/>
      <c r="CA9" s="1087"/>
      <c r="CB9" s="1087"/>
      <c r="CC9" s="1087"/>
      <c r="CD9" s="1087"/>
      <c r="CE9" s="1087"/>
      <c r="CF9" s="1087"/>
      <c r="CG9" s="1088"/>
      <c r="CH9" s="1061">
        <v>-1</v>
      </c>
      <c r="CI9" s="1062"/>
      <c r="CJ9" s="1062"/>
      <c r="CK9" s="1062"/>
      <c r="CL9" s="1063"/>
      <c r="CM9" s="1061">
        <v>3</v>
      </c>
      <c r="CN9" s="1062"/>
      <c r="CO9" s="1062"/>
      <c r="CP9" s="1062"/>
      <c r="CQ9" s="1063"/>
      <c r="CR9" s="1061">
        <v>25</v>
      </c>
      <c r="CS9" s="1062"/>
      <c r="CT9" s="1062"/>
      <c r="CU9" s="1062"/>
      <c r="CV9" s="1063"/>
      <c r="CW9" s="1061" t="s">
        <v>585</v>
      </c>
      <c r="CX9" s="1062"/>
      <c r="CY9" s="1062"/>
      <c r="CZ9" s="1062"/>
      <c r="DA9" s="1063"/>
      <c r="DB9" s="1061" t="s">
        <v>586</v>
      </c>
      <c r="DC9" s="1062"/>
      <c r="DD9" s="1062"/>
      <c r="DE9" s="1062"/>
      <c r="DF9" s="1063"/>
      <c r="DG9" s="1061" t="s">
        <v>584</v>
      </c>
      <c r="DH9" s="1062"/>
      <c r="DI9" s="1062"/>
      <c r="DJ9" s="1062"/>
      <c r="DK9" s="1063"/>
      <c r="DL9" s="1061" t="s">
        <v>588</v>
      </c>
      <c r="DM9" s="1062"/>
      <c r="DN9" s="1062"/>
      <c r="DO9" s="1062"/>
      <c r="DP9" s="1063"/>
      <c r="DQ9" s="1061" t="s">
        <v>587</v>
      </c>
      <c r="DR9" s="1062"/>
      <c r="DS9" s="1062"/>
      <c r="DT9" s="1062"/>
      <c r="DU9" s="1063"/>
      <c r="DV9" s="1064"/>
      <c r="DW9" s="1065"/>
      <c r="DX9" s="1065"/>
      <c r="DY9" s="1065"/>
      <c r="DZ9" s="1066"/>
      <c r="EA9" s="237"/>
    </row>
    <row r="10" spans="1:131" s="238" customFormat="1" ht="26.25" customHeight="1" x14ac:dyDescent="0.15">
      <c r="A10" s="244">
        <v>4</v>
      </c>
      <c r="B10" s="1109" t="s">
        <v>384</v>
      </c>
      <c r="C10" s="1110"/>
      <c r="D10" s="1110"/>
      <c r="E10" s="1110"/>
      <c r="F10" s="1110"/>
      <c r="G10" s="1110"/>
      <c r="H10" s="1110"/>
      <c r="I10" s="1110"/>
      <c r="J10" s="1110"/>
      <c r="K10" s="1110"/>
      <c r="L10" s="1110"/>
      <c r="M10" s="1110"/>
      <c r="N10" s="1110"/>
      <c r="O10" s="1110"/>
      <c r="P10" s="1111"/>
      <c r="Q10" s="1115">
        <v>20</v>
      </c>
      <c r="R10" s="1116"/>
      <c r="S10" s="1116"/>
      <c r="T10" s="1116"/>
      <c r="U10" s="1116"/>
      <c r="V10" s="1116">
        <v>20</v>
      </c>
      <c r="W10" s="1116"/>
      <c r="X10" s="1116"/>
      <c r="Y10" s="1116"/>
      <c r="Z10" s="1116"/>
      <c r="AA10" s="1116">
        <v>0</v>
      </c>
      <c r="AB10" s="1116"/>
      <c r="AC10" s="1116"/>
      <c r="AD10" s="1116"/>
      <c r="AE10" s="1117"/>
      <c r="AF10" s="1091" t="s">
        <v>382</v>
      </c>
      <c r="AG10" s="1092"/>
      <c r="AH10" s="1092"/>
      <c r="AI10" s="1092"/>
      <c r="AJ10" s="1093"/>
      <c r="AK10" s="1158">
        <v>15</v>
      </c>
      <c r="AL10" s="1159"/>
      <c r="AM10" s="1159"/>
      <c r="AN10" s="1159"/>
      <c r="AO10" s="1159"/>
      <c r="AP10" s="1159" t="s">
        <v>579</v>
      </c>
      <c r="AQ10" s="1159"/>
      <c r="AR10" s="1159"/>
      <c r="AS10" s="1159"/>
      <c r="AT10" s="1159"/>
      <c r="AU10" s="1156"/>
      <c r="AV10" s="1156"/>
      <c r="AW10" s="1156"/>
      <c r="AX10" s="1156"/>
      <c r="AY10" s="1157"/>
      <c r="AZ10" s="235"/>
      <c r="BA10" s="235"/>
      <c r="BB10" s="235"/>
      <c r="BC10" s="235"/>
      <c r="BD10" s="235"/>
      <c r="BE10" s="236"/>
      <c r="BF10" s="236"/>
      <c r="BG10" s="236"/>
      <c r="BH10" s="236"/>
      <c r="BI10" s="236"/>
      <c r="BJ10" s="236"/>
      <c r="BK10" s="236"/>
      <c r="BL10" s="236"/>
      <c r="BM10" s="236"/>
      <c r="BN10" s="236"/>
      <c r="BO10" s="236"/>
      <c r="BP10" s="236"/>
      <c r="BQ10" s="245">
        <v>4</v>
      </c>
      <c r="BR10" s="246"/>
      <c r="BS10" s="1086" t="s">
        <v>576</v>
      </c>
      <c r="BT10" s="1087"/>
      <c r="BU10" s="1087"/>
      <c r="BV10" s="1087"/>
      <c r="BW10" s="1087"/>
      <c r="BX10" s="1087"/>
      <c r="BY10" s="1087"/>
      <c r="BZ10" s="1087"/>
      <c r="CA10" s="1087"/>
      <c r="CB10" s="1087"/>
      <c r="CC10" s="1087"/>
      <c r="CD10" s="1087"/>
      <c r="CE10" s="1087"/>
      <c r="CF10" s="1087"/>
      <c r="CG10" s="1088"/>
      <c r="CH10" s="1061">
        <v>0</v>
      </c>
      <c r="CI10" s="1062"/>
      <c r="CJ10" s="1062"/>
      <c r="CK10" s="1062"/>
      <c r="CL10" s="1063"/>
      <c r="CM10" s="1061">
        <v>97</v>
      </c>
      <c r="CN10" s="1062"/>
      <c r="CO10" s="1062"/>
      <c r="CP10" s="1062"/>
      <c r="CQ10" s="1063"/>
      <c r="CR10" s="1061">
        <v>30</v>
      </c>
      <c r="CS10" s="1062"/>
      <c r="CT10" s="1062"/>
      <c r="CU10" s="1062"/>
      <c r="CV10" s="1063"/>
      <c r="CW10" s="1061" t="s">
        <v>584</v>
      </c>
      <c r="CX10" s="1062"/>
      <c r="CY10" s="1062"/>
      <c r="CZ10" s="1062"/>
      <c r="DA10" s="1063"/>
      <c r="DB10" s="1061" t="s">
        <v>584</v>
      </c>
      <c r="DC10" s="1062"/>
      <c r="DD10" s="1062"/>
      <c r="DE10" s="1062"/>
      <c r="DF10" s="1063"/>
      <c r="DG10" s="1061" t="s">
        <v>583</v>
      </c>
      <c r="DH10" s="1062"/>
      <c r="DI10" s="1062"/>
      <c r="DJ10" s="1062"/>
      <c r="DK10" s="1063"/>
      <c r="DL10" s="1061" t="s">
        <v>583</v>
      </c>
      <c r="DM10" s="1062"/>
      <c r="DN10" s="1062"/>
      <c r="DO10" s="1062"/>
      <c r="DP10" s="1063"/>
      <c r="DQ10" s="1061" t="s">
        <v>583</v>
      </c>
      <c r="DR10" s="1062"/>
      <c r="DS10" s="1062"/>
      <c r="DT10" s="1062"/>
      <c r="DU10" s="1063"/>
      <c r="DV10" s="1064"/>
      <c r="DW10" s="1065"/>
      <c r="DX10" s="1065"/>
      <c r="DY10" s="1065"/>
      <c r="DZ10" s="1066"/>
      <c r="EA10" s="237"/>
    </row>
    <row r="11" spans="1:131" s="238" customFormat="1" ht="26.25" customHeight="1" x14ac:dyDescent="0.15">
      <c r="A11" s="244">
        <v>5</v>
      </c>
      <c r="B11" s="1109"/>
      <c r="C11" s="1110"/>
      <c r="D11" s="1110"/>
      <c r="E11" s="1110"/>
      <c r="F11" s="1110"/>
      <c r="G11" s="1110"/>
      <c r="H11" s="1110"/>
      <c r="I11" s="1110"/>
      <c r="J11" s="1110"/>
      <c r="K11" s="1110"/>
      <c r="L11" s="1110"/>
      <c r="M11" s="1110"/>
      <c r="N11" s="1110"/>
      <c r="O11" s="1110"/>
      <c r="P11" s="1111"/>
      <c r="Q11" s="1115"/>
      <c r="R11" s="1116"/>
      <c r="S11" s="1116"/>
      <c r="T11" s="1116"/>
      <c r="U11" s="1116"/>
      <c r="V11" s="1116"/>
      <c r="W11" s="1116"/>
      <c r="X11" s="1116"/>
      <c r="Y11" s="1116"/>
      <c r="Z11" s="1116"/>
      <c r="AA11" s="1116"/>
      <c r="AB11" s="1116"/>
      <c r="AC11" s="1116"/>
      <c r="AD11" s="1116"/>
      <c r="AE11" s="1117"/>
      <c r="AF11" s="1091"/>
      <c r="AG11" s="1092"/>
      <c r="AH11" s="1092"/>
      <c r="AI11" s="1092"/>
      <c r="AJ11" s="1093"/>
      <c r="AK11" s="1158"/>
      <c r="AL11" s="1159"/>
      <c r="AM11" s="1159"/>
      <c r="AN11" s="1159"/>
      <c r="AO11" s="1159"/>
      <c r="AP11" s="1159"/>
      <c r="AQ11" s="1159"/>
      <c r="AR11" s="1159"/>
      <c r="AS11" s="1159"/>
      <c r="AT11" s="1159"/>
      <c r="AU11" s="1156"/>
      <c r="AV11" s="1156"/>
      <c r="AW11" s="1156"/>
      <c r="AX11" s="1156"/>
      <c r="AY11" s="1157"/>
      <c r="AZ11" s="235"/>
      <c r="BA11" s="235"/>
      <c r="BB11" s="235"/>
      <c r="BC11" s="235"/>
      <c r="BD11" s="235"/>
      <c r="BE11" s="236"/>
      <c r="BF11" s="236"/>
      <c r="BG11" s="236"/>
      <c r="BH11" s="236"/>
      <c r="BI11" s="236"/>
      <c r="BJ11" s="236"/>
      <c r="BK11" s="236"/>
      <c r="BL11" s="236"/>
      <c r="BM11" s="236"/>
      <c r="BN11" s="236"/>
      <c r="BO11" s="236"/>
      <c r="BP11" s="236"/>
      <c r="BQ11" s="245">
        <v>5</v>
      </c>
      <c r="BR11" s="246"/>
      <c r="BS11" s="1086"/>
      <c r="BT11" s="1087"/>
      <c r="BU11" s="1087"/>
      <c r="BV11" s="1087"/>
      <c r="BW11" s="1087"/>
      <c r="BX11" s="1087"/>
      <c r="BY11" s="1087"/>
      <c r="BZ11" s="1087"/>
      <c r="CA11" s="1087"/>
      <c r="CB11" s="1087"/>
      <c r="CC11" s="1087"/>
      <c r="CD11" s="1087"/>
      <c r="CE11" s="1087"/>
      <c r="CF11" s="1087"/>
      <c r="CG11" s="1088"/>
      <c r="CH11" s="1061"/>
      <c r="CI11" s="1062"/>
      <c r="CJ11" s="1062"/>
      <c r="CK11" s="1062"/>
      <c r="CL11" s="1063"/>
      <c r="CM11" s="1061"/>
      <c r="CN11" s="1062"/>
      <c r="CO11" s="1062"/>
      <c r="CP11" s="1062"/>
      <c r="CQ11" s="1063"/>
      <c r="CR11" s="1061"/>
      <c r="CS11" s="1062"/>
      <c r="CT11" s="1062"/>
      <c r="CU11" s="1062"/>
      <c r="CV11" s="1063"/>
      <c r="CW11" s="1061"/>
      <c r="CX11" s="1062"/>
      <c r="CY11" s="1062"/>
      <c r="CZ11" s="1062"/>
      <c r="DA11" s="1063"/>
      <c r="DB11" s="1061"/>
      <c r="DC11" s="1062"/>
      <c r="DD11" s="1062"/>
      <c r="DE11" s="1062"/>
      <c r="DF11" s="1063"/>
      <c r="DG11" s="1061"/>
      <c r="DH11" s="1062"/>
      <c r="DI11" s="1062"/>
      <c r="DJ11" s="1062"/>
      <c r="DK11" s="1063"/>
      <c r="DL11" s="1061"/>
      <c r="DM11" s="1062"/>
      <c r="DN11" s="1062"/>
      <c r="DO11" s="1062"/>
      <c r="DP11" s="1063"/>
      <c r="DQ11" s="1061"/>
      <c r="DR11" s="1062"/>
      <c r="DS11" s="1062"/>
      <c r="DT11" s="1062"/>
      <c r="DU11" s="1063"/>
      <c r="DV11" s="1064"/>
      <c r="DW11" s="1065"/>
      <c r="DX11" s="1065"/>
      <c r="DY11" s="1065"/>
      <c r="DZ11" s="1066"/>
      <c r="EA11" s="237"/>
    </row>
    <row r="12" spans="1:131" s="238" customFormat="1" ht="26.25" customHeight="1" x14ac:dyDescent="0.15">
      <c r="A12" s="244">
        <v>6</v>
      </c>
      <c r="B12" s="1109"/>
      <c r="C12" s="1110"/>
      <c r="D12" s="1110"/>
      <c r="E12" s="1110"/>
      <c r="F12" s="1110"/>
      <c r="G12" s="1110"/>
      <c r="H12" s="1110"/>
      <c r="I12" s="1110"/>
      <c r="J12" s="1110"/>
      <c r="K12" s="1110"/>
      <c r="L12" s="1110"/>
      <c r="M12" s="1110"/>
      <c r="N12" s="1110"/>
      <c r="O12" s="1110"/>
      <c r="P12" s="1111"/>
      <c r="Q12" s="1115"/>
      <c r="R12" s="1116"/>
      <c r="S12" s="1116"/>
      <c r="T12" s="1116"/>
      <c r="U12" s="1116"/>
      <c r="V12" s="1116"/>
      <c r="W12" s="1116"/>
      <c r="X12" s="1116"/>
      <c r="Y12" s="1116"/>
      <c r="Z12" s="1116"/>
      <c r="AA12" s="1116"/>
      <c r="AB12" s="1116"/>
      <c r="AC12" s="1116"/>
      <c r="AD12" s="1116"/>
      <c r="AE12" s="1117"/>
      <c r="AF12" s="1091"/>
      <c r="AG12" s="1092"/>
      <c r="AH12" s="1092"/>
      <c r="AI12" s="1092"/>
      <c r="AJ12" s="1093"/>
      <c r="AK12" s="1158"/>
      <c r="AL12" s="1159"/>
      <c r="AM12" s="1159"/>
      <c r="AN12" s="1159"/>
      <c r="AO12" s="1159"/>
      <c r="AP12" s="1159"/>
      <c r="AQ12" s="1159"/>
      <c r="AR12" s="1159"/>
      <c r="AS12" s="1159"/>
      <c r="AT12" s="1159"/>
      <c r="AU12" s="1156"/>
      <c r="AV12" s="1156"/>
      <c r="AW12" s="1156"/>
      <c r="AX12" s="1156"/>
      <c r="AY12" s="1157"/>
      <c r="AZ12" s="235"/>
      <c r="BA12" s="235"/>
      <c r="BB12" s="235"/>
      <c r="BC12" s="235"/>
      <c r="BD12" s="235"/>
      <c r="BE12" s="236"/>
      <c r="BF12" s="236"/>
      <c r="BG12" s="236"/>
      <c r="BH12" s="236"/>
      <c r="BI12" s="236"/>
      <c r="BJ12" s="236"/>
      <c r="BK12" s="236"/>
      <c r="BL12" s="236"/>
      <c r="BM12" s="236"/>
      <c r="BN12" s="236"/>
      <c r="BO12" s="236"/>
      <c r="BP12" s="236"/>
      <c r="BQ12" s="245">
        <v>6</v>
      </c>
      <c r="BR12" s="246"/>
      <c r="BS12" s="1086"/>
      <c r="BT12" s="1087"/>
      <c r="BU12" s="1087"/>
      <c r="BV12" s="1087"/>
      <c r="BW12" s="1087"/>
      <c r="BX12" s="1087"/>
      <c r="BY12" s="1087"/>
      <c r="BZ12" s="1087"/>
      <c r="CA12" s="1087"/>
      <c r="CB12" s="1087"/>
      <c r="CC12" s="1087"/>
      <c r="CD12" s="1087"/>
      <c r="CE12" s="1087"/>
      <c r="CF12" s="1087"/>
      <c r="CG12" s="1088"/>
      <c r="CH12" s="1061"/>
      <c r="CI12" s="1062"/>
      <c r="CJ12" s="1062"/>
      <c r="CK12" s="1062"/>
      <c r="CL12" s="1063"/>
      <c r="CM12" s="1061"/>
      <c r="CN12" s="1062"/>
      <c r="CO12" s="1062"/>
      <c r="CP12" s="1062"/>
      <c r="CQ12" s="1063"/>
      <c r="CR12" s="1061"/>
      <c r="CS12" s="1062"/>
      <c r="CT12" s="1062"/>
      <c r="CU12" s="1062"/>
      <c r="CV12" s="1063"/>
      <c r="CW12" s="1061"/>
      <c r="CX12" s="1062"/>
      <c r="CY12" s="1062"/>
      <c r="CZ12" s="1062"/>
      <c r="DA12" s="1063"/>
      <c r="DB12" s="1061"/>
      <c r="DC12" s="1062"/>
      <c r="DD12" s="1062"/>
      <c r="DE12" s="1062"/>
      <c r="DF12" s="1063"/>
      <c r="DG12" s="1061"/>
      <c r="DH12" s="1062"/>
      <c r="DI12" s="1062"/>
      <c r="DJ12" s="1062"/>
      <c r="DK12" s="1063"/>
      <c r="DL12" s="1061"/>
      <c r="DM12" s="1062"/>
      <c r="DN12" s="1062"/>
      <c r="DO12" s="1062"/>
      <c r="DP12" s="1063"/>
      <c r="DQ12" s="1061"/>
      <c r="DR12" s="1062"/>
      <c r="DS12" s="1062"/>
      <c r="DT12" s="1062"/>
      <c r="DU12" s="1063"/>
      <c r="DV12" s="1064"/>
      <c r="DW12" s="1065"/>
      <c r="DX12" s="1065"/>
      <c r="DY12" s="1065"/>
      <c r="DZ12" s="1066"/>
      <c r="EA12" s="237"/>
    </row>
    <row r="13" spans="1:131" s="238" customFormat="1" ht="26.25" customHeight="1" x14ac:dyDescent="0.15">
      <c r="A13" s="244">
        <v>7</v>
      </c>
      <c r="B13" s="1109"/>
      <c r="C13" s="1110"/>
      <c r="D13" s="1110"/>
      <c r="E13" s="1110"/>
      <c r="F13" s="1110"/>
      <c r="G13" s="1110"/>
      <c r="H13" s="1110"/>
      <c r="I13" s="1110"/>
      <c r="J13" s="1110"/>
      <c r="K13" s="1110"/>
      <c r="L13" s="1110"/>
      <c r="M13" s="1110"/>
      <c r="N13" s="1110"/>
      <c r="O13" s="1110"/>
      <c r="P13" s="1111"/>
      <c r="Q13" s="1115"/>
      <c r="R13" s="1116"/>
      <c r="S13" s="1116"/>
      <c r="T13" s="1116"/>
      <c r="U13" s="1116"/>
      <c r="V13" s="1116"/>
      <c r="W13" s="1116"/>
      <c r="X13" s="1116"/>
      <c r="Y13" s="1116"/>
      <c r="Z13" s="1116"/>
      <c r="AA13" s="1116"/>
      <c r="AB13" s="1116"/>
      <c r="AC13" s="1116"/>
      <c r="AD13" s="1116"/>
      <c r="AE13" s="1117"/>
      <c r="AF13" s="1091"/>
      <c r="AG13" s="1092"/>
      <c r="AH13" s="1092"/>
      <c r="AI13" s="1092"/>
      <c r="AJ13" s="1093"/>
      <c r="AK13" s="1158"/>
      <c r="AL13" s="1159"/>
      <c r="AM13" s="1159"/>
      <c r="AN13" s="1159"/>
      <c r="AO13" s="1159"/>
      <c r="AP13" s="1159"/>
      <c r="AQ13" s="1159"/>
      <c r="AR13" s="1159"/>
      <c r="AS13" s="1159"/>
      <c r="AT13" s="1159"/>
      <c r="AU13" s="1156"/>
      <c r="AV13" s="1156"/>
      <c r="AW13" s="1156"/>
      <c r="AX13" s="1156"/>
      <c r="AY13" s="1157"/>
      <c r="AZ13" s="235"/>
      <c r="BA13" s="235"/>
      <c r="BB13" s="235"/>
      <c r="BC13" s="235"/>
      <c r="BD13" s="235"/>
      <c r="BE13" s="236"/>
      <c r="BF13" s="236"/>
      <c r="BG13" s="236"/>
      <c r="BH13" s="236"/>
      <c r="BI13" s="236"/>
      <c r="BJ13" s="236"/>
      <c r="BK13" s="236"/>
      <c r="BL13" s="236"/>
      <c r="BM13" s="236"/>
      <c r="BN13" s="236"/>
      <c r="BO13" s="236"/>
      <c r="BP13" s="236"/>
      <c r="BQ13" s="245">
        <v>7</v>
      </c>
      <c r="BR13" s="246"/>
      <c r="BS13" s="1086"/>
      <c r="BT13" s="1087"/>
      <c r="BU13" s="1087"/>
      <c r="BV13" s="1087"/>
      <c r="BW13" s="1087"/>
      <c r="BX13" s="1087"/>
      <c r="BY13" s="1087"/>
      <c r="BZ13" s="1087"/>
      <c r="CA13" s="1087"/>
      <c r="CB13" s="1087"/>
      <c r="CC13" s="1087"/>
      <c r="CD13" s="1087"/>
      <c r="CE13" s="1087"/>
      <c r="CF13" s="1087"/>
      <c r="CG13" s="1088"/>
      <c r="CH13" s="1061"/>
      <c r="CI13" s="1062"/>
      <c r="CJ13" s="1062"/>
      <c r="CK13" s="1062"/>
      <c r="CL13" s="1063"/>
      <c r="CM13" s="1061"/>
      <c r="CN13" s="1062"/>
      <c r="CO13" s="1062"/>
      <c r="CP13" s="1062"/>
      <c r="CQ13" s="1063"/>
      <c r="CR13" s="1061"/>
      <c r="CS13" s="1062"/>
      <c r="CT13" s="1062"/>
      <c r="CU13" s="1062"/>
      <c r="CV13" s="1063"/>
      <c r="CW13" s="1061"/>
      <c r="CX13" s="1062"/>
      <c r="CY13" s="1062"/>
      <c r="CZ13" s="1062"/>
      <c r="DA13" s="1063"/>
      <c r="DB13" s="1061"/>
      <c r="DC13" s="1062"/>
      <c r="DD13" s="1062"/>
      <c r="DE13" s="1062"/>
      <c r="DF13" s="1063"/>
      <c r="DG13" s="1061"/>
      <c r="DH13" s="1062"/>
      <c r="DI13" s="1062"/>
      <c r="DJ13" s="1062"/>
      <c r="DK13" s="1063"/>
      <c r="DL13" s="1061"/>
      <c r="DM13" s="1062"/>
      <c r="DN13" s="1062"/>
      <c r="DO13" s="1062"/>
      <c r="DP13" s="1063"/>
      <c r="DQ13" s="1061"/>
      <c r="DR13" s="1062"/>
      <c r="DS13" s="1062"/>
      <c r="DT13" s="1062"/>
      <c r="DU13" s="1063"/>
      <c r="DV13" s="1064"/>
      <c r="DW13" s="1065"/>
      <c r="DX13" s="1065"/>
      <c r="DY13" s="1065"/>
      <c r="DZ13" s="1066"/>
      <c r="EA13" s="237"/>
    </row>
    <row r="14" spans="1:131" s="238" customFormat="1" ht="26.25" customHeight="1" x14ac:dyDescent="0.15">
      <c r="A14" s="244">
        <v>8</v>
      </c>
      <c r="B14" s="1109"/>
      <c r="C14" s="1110"/>
      <c r="D14" s="1110"/>
      <c r="E14" s="1110"/>
      <c r="F14" s="1110"/>
      <c r="G14" s="1110"/>
      <c r="H14" s="1110"/>
      <c r="I14" s="1110"/>
      <c r="J14" s="1110"/>
      <c r="K14" s="1110"/>
      <c r="L14" s="1110"/>
      <c r="M14" s="1110"/>
      <c r="N14" s="1110"/>
      <c r="O14" s="1110"/>
      <c r="P14" s="1111"/>
      <c r="Q14" s="1115"/>
      <c r="R14" s="1116"/>
      <c r="S14" s="1116"/>
      <c r="T14" s="1116"/>
      <c r="U14" s="1116"/>
      <c r="V14" s="1116"/>
      <c r="W14" s="1116"/>
      <c r="X14" s="1116"/>
      <c r="Y14" s="1116"/>
      <c r="Z14" s="1116"/>
      <c r="AA14" s="1116"/>
      <c r="AB14" s="1116"/>
      <c r="AC14" s="1116"/>
      <c r="AD14" s="1116"/>
      <c r="AE14" s="1117"/>
      <c r="AF14" s="1091"/>
      <c r="AG14" s="1092"/>
      <c r="AH14" s="1092"/>
      <c r="AI14" s="1092"/>
      <c r="AJ14" s="1093"/>
      <c r="AK14" s="1158"/>
      <c r="AL14" s="1159"/>
      <c r="AM14" s="1159"/>
      <c r="AN14" s="1159"/>
      <c r="AO14" s="1159"/>
      <c r="AP14" s="1159"/>
      <c r="AQ14" s="1159"/>
      <c r="AR14" s="1159"/>
      <c r="AS14" s="1159"/>
      <c r="AT14" s="1159"/>
      <c r="AU14" s="1156"/>
      <c r="AV14" s="1156"/>
      <c r="AW14" s="1156"/>
      <c r="AX14" s="1156"/>
      <c r="AY14" s="1157"/>
      <c r="AZ14" s="235"/>
      <c r="BA14" s="235"/>
      <c r="BB14" s="235"/>
      <c r="BC14" s="235"/>
      <c r="BD14" s="235"/>
      <c r="BE14" s="236"/>
      <c r="BF14" s="236"/>
      <c r="BG14" s="236"/>
      <c r="BH14" s="236"/>
      <c r="BI14" s="236"/>
      <c r="BJ14" s="236"/>
      <c r="BK14" s="236"/>
      <c r="BL14" s="236"/>
      <c r="BM14" s="236"/>
      <c r="BN14" s="236"/>
      <c r="BO14" s="236"/>
      <c r="BP14" s="236"/>
      <c r="BQ14" s="245">
        <v>8</v>
      </c>
      <c r="BR14" s="246"/>
      <c r="BS14" s="1086"/>
      <c r="BT14" s="1087"/>
      <c r="BU14" s="1087"/>
      <c r="BV14" s="1087"/>
      <c r="BW14" s="1087"/>
      <c r="BX14" s="1087"/>
      <c r="BY14" s="1087"/>
      <c r="BZ14" s="1087"/>
      <c r="CA14" s="1087"/>
      <c r="CB14" s="1087"/>
      <c r="CC14" s="1087"/>
      <c r="CD14" s="1087"/>
      <c r="CE14" s="1087"/>
      <c r="CF14" s="1087"/>
      <c r="CG14" s="1088"/>
      <c r="CH14" s="1061"/>
      <c r="CI14" s="1062"/>
      <c r="CJ14" s="1062"/>
      <c r="CK14" s="1062"/>
      <c r="CL14" s="1063"/>
      <c r="CM14" s="1061"/>
      <c r="CN14" s="1062"/>
      <c r="CO14" s="1062"/>
      <c r="CP14" s="1062"/>
      <c r="CQ14" s="1063"/>
      <c r="CR14" s="1061"/>
      <c r="CS14" s="1062"/>
      <c r="CT14" s="1062"/>
      <c r="CU14" s="1062"/>
      <c r="CV14" s="1063"/>
      <c r="CW14" s="1061"/>
      <c r="CX14" s="1062"/>
      <c r="CY14" s="1062"/>
      <c r="CZ14" s="1062"/>
      <c r="DA14" s="1063"/>
      <c r="DB14" s="1061"/>
      <c r="DC14" s="1062"/>
      <c r="DD14" s="1062"/>
      <c r="DE14" s="1062"/>
      <c r="DF14" s="1063"/>
      <c r="DG14" s="1061"/>
      <c r="DH14" s="1062"/>
      <c r="DI14" s="1062"/>
      <c r="DJ14" s="1062"/>
      <c r="DK14" s="1063"/>
      <c r="DL14" s="1061"/>
      <c r="DM14" s="1062"/>
      <c r="DN14" s="1062"/>
      <c r="DO14" s="1062"/>
      <c r="DP14" s="1063"/>
      <c r="DQ14" s="1061"/>
      <c r="DR14" s="1062"/>
      <c r="DS14" s="1062"/>
      <c r="DT14" s="1062"/>
      <c r="DU14" s="1063"/>
      <c r="DV14" s="1064"/>
      <c r="DW14" s="1065"/>
      <c r="DX14" s="1065"/>
      <c r="DY14" s="1065"/>
      <c r="DZ14" s="1066"/>
      <c r="EA14" s="237"/>
    </row>
    <row r="15" spans="1:131" s="238" customFormat="1" ht="26.25" customHeight="1" x14ac:dyDescent="0.15">
      <c r="A15" s="244">
        <v>9</v>
      </c>
      <c r="B15" s="1109"/>
      <c r="C15" s="1110"/>
      <c r="D15" s="1110"/>
      <c r="E15" s="1110"/>
      <c r="F15" s="1110"/>
      <c r="G15" s="1110"/>
      <c r="H15" s="1110"/>
      <c r="I15" s="1110"/>
      <c r="J15" s="1110"/>
      <c r="K15" s="1110"/>
      <c r="L15" s="1110"/>
      <c r="M15" s="1110"/>
      <c r="N15" s="1110"/>
      <c r="O15" s="1110"/>
      <c r="P15" s="1111"/>
      <c r="Q15" s="1115"/>
      <c r="R15" s="1116"/>
      <c r="S15" s="1116"/>
      <c r="T15" s="1116"/>
      <c r="U15" s="1116"/>
      <c r="V15" s="1116"/>
      <c r="W15" s="1116"/>
      <c r="X15" s="1116"/>
      <c r="Y15" s="1116"/>
      <c r="Z15" s="1116"/>
      <c r="AA15" s="1116"/>
      <c r="AB15" s="1116"/>
      <c r="AC15" s="1116"/>
      <c r="AD15" s="1116"/>
      <c r="AE15" s="1117"/>
      <c r="AF15" s="1091"/>
      <c r="AG15" s="1092"/>
      <c r="AH15" s="1092"/>
      <c r="AI15" s="1092"/>
      <c r="AJ15" s="1093"/>
      <c r="AK15" s="1158"/>
      <c r="AL15" s="1159"/>
      <c r="AM15" s="1159"/>
      <c r="AN15" s="1159"/>
      <c r="AO15" s="1159"/>
      <c r="AP15" s="1159"/>
      <c r="AQ15" s="1159"/>
      <c r="AR15" s="1159"/>
      <c r="AS15" s="1159"/>
      <c r="AT15" s="1159"/>
      <c r="AU15" s="1156"/>
      <c r="AV15" s="1156"/>
      <c r="AW15" s="1156"/>
      <c r="AX15" s="1156"/>
      <c r="AY15" s="1157"/>
      <c r="AZ15" s="235"/>
      <c r="BA15" s="235"/>
      <c r="BB15" s="235"/>
      <c r="BC15" s="235"/>
      <c r="BD15" s="235"/>
      <c r="BE15" s="236"/>
      <c r="BF15" s="236"/>
      <c r="BG15" s="236"/>
      <c r="BH15" s="236"/>
      <c r="BI15" s="236"/>
      <c r="BJ15" s="236"/>
      <c r="BK15" s="236"/>
      <c r="BL15" s="236"/>
      <c r="BM15" s="236"/>
      <c r="BN15" s="236"/>
      <c r="BO15" s="236"/>
      <c r="BP15" s="236"/>
      <c r="BQ15" s="245">
        <v>9</v>
      </c>
      <c r="BR15" s="246"/>
      <c r="BS15" s="1086"/>
      <c r="BT15" s="1087"/>
      <c r="BU15" s="1087"/>
      <c r="BV15" s="1087"/>
      <c r="BW15" s="1087"/>
      <c r="BX15" s="1087"/>
      <c r="BY15" s="1087"/>
      <c r="BZ15" s="1087"/>
      <c r="CA15" s="1087"/>
      <c r="CB15" s="1087"/>
      <c r="CC15" s="1087"/>
      <c r="CD15" s="1087"/>
      <c r="CE15" s="1087"/>
      <c r="CF15" s="1087"/>
      <c r="CG15" s="1088"/>
      <c r="CH15" s="1061"/>
      <c r="CI15" s="1062"/>
      <c r="CJ15" s="1062"/>
      <c r="CK15" s="1062"/>
      <c r="CL15" s="1063"/>
      <c r="CM15" s="1061"/>
      <c r="CN15" s="1062"/>
      <c r="CO15" s="1062"/>
      <c r="CP15" s="1062"/>
      <c r="CQ15" s="1063"/>
      <c r="CR15" s="1061"/>
      <c r="CS15" s="1062"/>
      <c r="CT15" s="1062"/>
      <c r="CU15" s="1062"/>
      <c r="CV15" s="1063"/>
      <c r="CW15" s="1061"/>
      <c r="CX15" s="1062"/>
      <c r="CY15" s="1062"/>
      <c r="CZ15" s="1062"/>
      <c r="DA15" s="1063"/>
      <c r="DB15" s="1061"/>
      <c r="DC15" s="1062"/>
      <c r="DD15" s="1062"/>
      <c r="DE15" s="1062"/>
      <c r="DF15" s="1063"/>
      <c r="DG15" s="1061"/>
      <c r="DH15" s="1062"/>
      <c r="DI15" s="1062"/>
      <c r="DJ15" s="1062"/>
      <c r="DK15" s="1063"/>
      <c r="DL15" s="1061"/>
      <c r="DM15" s="1062"/>
      <c r="DN15" s="1062"/>
      <c r="DO15" s="1062"/>
      <c r="DP15" s="1063"/>
      <c r="DQ15" s="1061"/>
      <c r="DR15" s="1062"/>
      <c r="DS15" s="1062"/>
      <c r="DT15" s="1062"/>
      <c r="DU15" s="1063"/>
      <c r="DV15" s="1064"/>
      <c r="DW15" s="1065"/>
      <c r="DX15" s="1065"/>
      <c r="DY15" s="1065"/>
      <c r="DZ15" s="1066"/>
      <c r="EA15" s="237"/>
    </row>
    <row r="16" spans="1:131" s="238" customFormat="1" ht="26.25" customHeight="1" x14ac:dyDescent="0.15">
      <c r="A16" s="244">
        <v>10</v>
      </c>
      <c r="B16" s="1109"/>
      <c r="C16" s="1110"/>
      <c r="D16" s="1110"/>
      <c r="E16" s="1110"/>
      <c r="F16" s="1110"/>
      <c r="G16" s="1110"/>
      <c r="H16" s="1110"/>
      <c r="I16" s="1110"/>
      <c r="J16" s="1110"/>
      <c r="K16" s="1110"/>
      <c r="L16" s="1110"/>
      <c r="M16" s="1110"/>
      <c r="N16" s="1110"/>
      <c r="O16" s="1110"/>
      <c r="P16" s="1111"/>
      <c r="Q16" s="1115"/>
      <c r="R16" s="1116"/>
      <c r="S16" s="1116"/>
      <c r="T16" s="1116"/>
      <c r="U16" s="1116"/>
      <c r="V16" s="1116"/>
      <c r="W16" s="1116"/>
      <c r="X16" s="1116"/>
      <c r="Y16" s="1116"/>
      <c r="Z16" s="1116"/>
      <c r="AA16" s="1116"/>
      <c r="AB16" s="1116"/>
      <c r="AC16" s="1116"/>
      <c r="AD16" s="1116"/>
      <c r="AE16" s="1117"/>
      <c r="AF16" s="1091"/>
      <c r="AG16" s="1092"/>
      <c r="AH16" s="1092"/>
      <c r="AI16" s="1092"/>
      <c r="AJ16" s="1093"/>
      <c r="AK16" s="1158"/>
      <c r="AL16" s="1159"/>
      <c r="AM16" s="1159"/>
      <c r="AN16" s="1159"/>
      <c r="AO16" s="1159"/>
      <c r="AP16" s="1159"/>
      <c r="AQ16" s="1159"/>
      <c r="AR16" s="1159"/>
      <c r="AS16" s="1159"/>
      <c r="AT16" s="1159"/>
      <c r="AU16" s="1156"/>
      <c r="AV16" s="1156"/>
      <c r="AW16" s="1156"/>
      <c r="AX16" s="1156"/>
      <c r="AY16" s="1157"/>
      <c r="AZ16" s="235"/>
      <c r="BA16" s="235"/>
      <c r="BB16" s="235"/>
      <c r="BC16" s="235"/>
      <c r="BD16" s="235"/>
      <c r="BE16" s="236"/>
      <c r="BF16" s="236"/>
      <c r="BG16" s="236"/>
      <c r="BH16" s="236"/>
      <c r="BI16" s="236"/>
      <c r="BJ16" s="236"/>
      <c r="BK16" s="236"/>
      <c r="BL16" s="236"/>
      <c r="BM16" s="236"/>
      <c r="BN16" s="236"/>
      <c r="BO16" s="236"/>
      <c r="BP16" s="236"/>
      <c r="BQ16" s="245">
        <v>10</v>
      </c>
      <c r="BR16" s="246"/>
      <c r="BS16" s="1086"/>
      <c r="BT16" s="1087"/>
      <c r="BU16" s="1087"/>
      <c r="BV16" s="1087"/>
      <c r="BW16" s="1087"/>
      <c r="BX16" s="1087"/>
      <c r="BY16" s="1087"/>
      <c r="BZ16" s="1087"/>
      <c r="CA16" s="1087"/>
      <c r="CB16" s="1087"/>
      <c r="CC16" s="1087"/>
      <c r="CD16" s="1087"/>
      <c r="CE16" s="1087"/>
      <c r="CF16" s="1087"/>
      <c r="CG16" s="1088"/>
      <c r="CH16" s="1061"/>
      <c r="CI16" s="1062"/>
      <c r="CJ16" s="1062"/>
      <c r="CK16" s="1062"/>
      <c r="CL16" s="1063"/>
      <c r="CM16" s="1061"/>
      <c r="CN16" s="1062"/>
      <c r="CO16" s="1062"/>
      <c r="CP16" s="1062"/>
      <c r="CQ16" s="1063"/>
      <c r="CR16" s="1061"/>
      <c r="CS16" s="1062"/>
      <c r="CT16" s="1062"/>
      <c r="CU16" s="1062"/>
      <c r="CV16" s="1063"/>
      <c r="CW16" s="1061"/>
      <c r="CX16" s="1062"/>
      <c r="CY16" s="1062"/>
      <c r="CZ16" s="1062"/>
      <c r="DA16" s="1063"/>
      <c r="DB16" s="1061"/>
      <c r="DC16" s="1062"/>
      <c r="DD16" s="1062"/>
      <c r="DE16" s="1062"/>
      <c r="DF16" s="1063"/>
      <c r="DG16" s="1061"/>
      <c r="DH16" s="1062"/>
      <c r="DI16" s="1062"/>
      <c r="DJ16" s="1062"/>
      <c r="DK16" s="1063"/>
      <c r="DL16" s="1061"/>
      <c r="DM16" s="1062"/>
      <c r="DN16" s="1062"/>
      <c r="DO16" s="1062"/>
      <c r="DP16" s="1063"/>
      <c r="DQ16" s="1061"/>
      <c r="DR16" s="1062"/>
      <c r="DS16" s="1062"/>
      <c r="DT16" s="1062"/>
      <c r="DU16" s="1063"/>
      <c r="DV16" s="1064"/>
      <c r="DW16" s="1065"/>
      <c r="DX16" s="1065"/>
      <c r="DY16" s="1065"/>
      <c r="DZ16" s="1066"/>
      <c r="EA16" s="237"/>
    </row>
    <row r="17" spans="1:131" s="238" customFormat="1" ht="26.25" customHeight="1" x14ac:dyDescent="0.15">
      <c r="A17" s="244">
        <v>11</v>
      </c>
      <c r="B17" s="1109"/>
      <c r="C17" s="1110"/>
      <c r="D17" s="1110"/>
      <c r="E17" s="1110"/>
      <c r="F17" s="1110"/>
      <c r="G17" s="1110"/>
      <c r="H17" s="1110"/>
      <c r="I17" s="1110"/>
      <c r="J17" s="1110"/>
      <c r="K17" s="1110"/>
      <c r="L17" s="1110"/>
      <c r="M17" s="1110"/>
      <c r="N17" s="1110"/>
      <c r="O17" s="1110"/>
      <c r="P17" s="1111"/>
      <c r="Q17" s="1115"/>
      <c r="R17" s="1116"/>
      <c r="S17" s="1116"/>
      <c r="T17" s="1116"/>
      <c r="U17" s="1116"/>
      <c r="V17" s="1116"/>
      <c r="W17" s="1116"/>
      <c r="X17" s="1116"/>
      <c r="Y17" s="1116"/>
      <c r="Z17" s="1116"/>
      <c r="AA17" s="1116"/>
      <c r="AB17" s="1116"/>
      <c r="AC17" s="1116"/>
      <c r="AD17" s="1116"/>
      <c r="AE17" s="1117"/>
      <c r="AF17" s="1091"/>
      <c r="AG17" s="1092"/>
      <c r="AH17" s="1092"/>
      <c r="AI17" s="1092"/>
      <c r="AJ17" s="1093"/>
      <c r="AK17" s="1158"/>
      <c r="AL17" s="1159"/>
      <c r="AM17" s="1159"/>
      <c r="AN17" s="1159"/>
      <c r="AO17" s="1159"/>
      <c r="AP17" s="1159"/>
      <c r="AQ17" s="1159"/>
      <c r="AR17" s="1159"/>
      <c r="AS17" s="1159"/>
      <c r="AT17" s="1159"/>
      <c r="AU17" s="1156"/>
      <c r="AV17" s="1156"/>
      <c r="AW17" s="1156"/>
      <c r="AX17" s="1156"/>
      <c r="AY17" s="1157"/>
      <c r="AZ17" s="235"/>
      <c r="BA17" s="235"/>
      <c r="BB17" s="235"/>
      <c r="BC17" s="235"/>
      <c r="BD17" s="235"/>
      <c r="BE17" s="236"/>
      <c r="BF17" s="236"/>
      <c r="BG17" s="236"/>
      <c r="BH17" s="236"/>
      <c r="BI17" s="236"/>
      <c r="BJ17" s="236"/>
      <c r="BK17" s="236"/>
      <c r="BL17" s="236"/>
      <c r="BM17" s="236"/>
      <c r="BN17" s="236"/>
      <c r="BO17" s="236"/>
      <c r="BP17" s="236"/>
      <c r="BQ17" s="245">
        <v>11</v>
      </c>
      <c r="BR17" s="246"/>
      <c r="BS17" s="1086"/>
      <c r="BT17" s="1087"/>
      <c r="BU17" s="1087"/>
      <c r="BV17" s="1087"/>
      <c r="BW17" s="1087"/>
      <c r="BX17" s="1087"/>
      <c r="BY17" s="1087"/>
      <c r="BZ17" s="1087"/>
      <c r="CA17" s="1087"/>
      <c r="CB17" s="1087"/>
      <c r="CC17" s="1087"/>
      <c r="CD17" s="1087"/>
      <c r="CE17" s="1087"/>
      <c r="CF17" s="1087"/>
      <c r="CG17" s="1088"/>
      <c r="CH17" s="1061"/>
      <c r="CI17" s="1062"/>
      <c r="CJ17" s="1062"/>
      <c r="CK17" s="1062"/>
      <c r="CL17" s="1063"/>
      <c r="CM17" s="1061"/>
      <c r="CN17" s="1062"/>
      <c r="CO17" s="1062"/>
      <c r="CP17" s="1062"/>
      <c r="CQ17" s="1063"/>
      <c r="CR17" s="1061"/>
      <c r="CS17" s="1062"/>
      <c r="CT17" s="1062"/>
      <c r="CU17" s="1062"/>
      <c r="CV17" s="1063"/>
      <c r="CW17" s="1061"/>
      <c r="CX17" s="1062"/>
      <c r="CY17" s="1062"/>
      <c r="CZ17" s="1062"/>
      <c r="DA17" s="1063"/>
      <c r="DB17" s="1061"/>
      <c r="DC17" s="1062"/>
      <c r="DD17" s="1062"/>
      <c r="DE17" s="1062"/>
      <c r="DF17" s="1063"/>
      <c r="DG17" s="1061"/>
      <c r="DH17" s="1062"/>
      <c r="DI17" s="1062"/>
      <c r="DJ17" s="1062"/>
      <c r="DK17" s="1063"/>
      <c r="DL17" s="1061"/>
      <c r="DM17" s="1062"/>
      <c r="DN17" s="1062"/>
      <c r="DO17" s="1062"/>
      <c r="DP17" s="1063"/>
      <c r="DQ17" s="1061"/>
      <c r="DR17" s="1062"/>
      <c r="DS17" s="1062"/>
      <c r="DT17" s="1062"/>
      <c r="DU17" s="1063"/>
      <c r="DV17" s="1064"/>
      <c r="DW17" s="1065"/>
      <c r="DX17" s="1065"/>
      <c r="DY17" s="1065"/>
      <c r="DZ17" s="1066"/>
      <c r="EA17" s="237"/>
    </row>
    <row r="18" spans="1:131" s="238" customFormat="1" ht="26.25" customHeight="1" x14ac:dyDescent="0.15">
      <c r="A18" s="244">
        <v>12</v>
      </c>
      <c r="B18" s="1109"/>
      <c r="C18" s="1110"/>
      <c r="D18" s="1110"/>
      <c r="E18" s="1110"/>
      <c r="F18" s="1110"/>
      <c r="G18" s="1110"/>
      <c r="H18" s="1110"/>
      <c r="I18" s="1110"/>
      <c r="J18" s="1110"/>
      <c r="K18" s="1110"/>
      <c r="L18" s="1110"/>
      <c r="M18" s="1110"/>
      <c r="N18" s="1110"/>
      <c r="O18" s="1110"/>
      <c r="P18" s="1111"/>
      <c r="Q18" s="1115"/>
      <c r="R18" s="1116"/>
      <c r="S18" s="1116"/>
      <c r="T18" s="1116"/>
      <c r="U18" s="1116"/>
      <c r="V18" s="1116"/>
      <c r="W18" s="1116"/>
      <c r="X18" s="1116"/>
      <c r="Y18" s="1116"/>
      <c r="Z18" s="1116"/>
      <c r="AA18" s="1116"/>
      <c r="AB18" s="1116"/>
      <c r="AC18" s="1116"/>
      <c r="AD18" s="1116"/>
      <c r="AE18" s="1117"/>
      <c r="AF18" s="1091"/>
      <c r="AG18" s="1092"/>
      <c r="AH18" s="1092"/>
      <c r="AI18" s="1092"/>
      <c r="AJ18" s="1093"/>
      <c r="AK18" s="1158"/>
      <c r="AL18" s="1159"/>
      <c r="AM18" s="1159"/>
      <c r="AN18" s="1159"/>
      <c r="AO18" s="1159"/>
      <c r="AP18" s="1159"/>
      <c r="AQ18" s="1159"/>
      <c r="AR18" s="1159"/>
      <c r="AS18" s="1159"/>
      <c r="AT18" s="1159"/>
      <c r="AU18" s="1156"/>
      <c r="AV18" s="1156"/>
      <c r="AW18" s="1156"/>
      <c r="AX18" s="1156"/>
      <c r="AY18" s="1157"/>
      <c r="AZ18" s="235"/>
      <c r="BA18" s="235"/>
      <c r="BB18" s="235"/>
      <c r="BC18" s="235"/>
      <c r="BD18" s="235"/>
      <c r="BE18" s="236"/>
      <c r="BF18" s="236"/>
      <c r="BG18" s="236"/>
      <c r="BH18" s="236"/>
      <c r="BI18" s="236"/>
      <c r="BJ18" s="236"/>
      <c r="BK18" s="236"/>
      <c r="BL18" s="236"/>
      <c r="BM18" s="236"/>
      <c r="BN18" s="236"/>
      <c r="BO18" s="236"/>
      <c r="BP18" s="236"/>
      <c r="BQ18" s="245">
        <v>12</v>
      </c>
      <c r="BR18" s="246"/>
      <c r="BS18" s="1086"/>
      <c r="BT18" s="1087"/>
      <c r="BU18" s="1087"/>
      <c r="BV18" s="1087"/>
      <c r="BW18" s="1087"/>
      <c r="BX18" s="1087"/>
      <c r="BY18" s="1087"/>
      <c r="BZ18" s="1087"/>
      <c r="CA18" s="1087"/>
      <c r="CB18" s="1087"/>
      <c r="CC18" s="1087"/>
      <c r="CD18" s="1087"/>
      <c r="CE18" s="1087"/>
      <c r="CF18" s="1087"/>
      <c r="CG18" s="1088"/>
      <c r="CH18" s="1061"/>
      <c r="CI18" s="1062"/>
      <c r="CJ18" s="1062"/>
      <c r="CK18" s="1062"/>
      <c r="CL18" s="1063"/>
      <c r="CM18" s="1061"/>
      <c r="CN18" s="1062"/>
      <c r="CO18" s="1062"/>
      <c r="CP18" s="1062"/>
      <c r="CQ18" s="1063"/>
      <c r="CR18" s="1061"/>
      <c r="CS18" s="1062"/>
      <c r="CT18" s="1062"/>
      <c r="CU18" s="1062"/>
      <c r="CV18" s="1063"/>
      <c r="CW18" s="1061"/>
      <c r="CX18" s="1062"/>
      <c r="CY18" s="1062"/>
      <c r="CZ18" s="1062"/>
      <c r="DA18" s="1063"/>
      <c r="DB18" s="1061"/>
      <c r="DC18" s="1062"/>
      <c r="DD18" s="1062"/>
      <c r="DE18" s="1062"/>
      <c r="DF18" s="1063"/>
      <c r="DG18" s="1061"/>
      <c r="DH18" s="1062"/>
      <c r="DI18" s="1062"/>
      <c r="DJ18" s="1062"/>
      <c r="DK18" s="1063"/>
      <c r="DL18" s="1061"/>
      <c r="DM18" s="1062"/>
      <c r="DN18" s="1062"/>
      <c r="DO18" s="1062"/>
      <c r="DP18" s="1063"/>
      <c r="DQ18" s="1061"/>
      <c r="DR18" s="1062"/>
      <c r="DS18" s="1062"/>
      <c r="DT18" s="1062"/>
      <c r="DU18" s="1063"/>
      <c r="DV18" s="1064"/>
      <c r="DW18" s="1065"/>
      <c r="DX18" s="1065"/>
      <c r="DY18" s="1065"/>
      <c r="DZ18" s="1066"/>
      <c r="EA18" s="237"/>
    </row>
    <row r="19" spans="1:131" s="238" customFormat="1" ht="26.25" customHeight="1" x14ac:dyDescent="0.15">
      <c r="A19" s="244">
        <v>13</v>
      </c>
      <c r="B19" s="1109"/>
      <c r="C19" s="1110"/>
      <c r="D19" s="1110"/>
      <c r="E19" s="1110"/>
      <c r="F19" s="1110"/>
      <c r="G19" s="1110"/>
      <c r="H19" s="1110"/>
      <c r="I19" s="1110"/>
      <c r="J19" s="1110"/>
      <c r="K19" s="1110"/>
      <c r="L19" s="1110"/>
      <c r="M19" s="1110"/>
      <c r="N19" s="1110"/>
      <c r="O19" s="1110"/>
      <c r="P19" s="1111"/>
      <c r="Q19" s="1115"/>
      <c r="R19" s="1116"/>
      <c r="S19" s="1116"/>
      <c r="T19" s="1116"/>
      <c r="U19" s="1116"/>
      <c r="V19" s="1116"/>
      <c r="W19" s="1116"/>
      <c r="X19" s="1116"/>
      <c r="Y19" s="1116"/>
      <c r="Z19" s="1116"/>
      <c r="AA19" s="1116"/>
      <c r="AB19" s="1116"/>
      <c r="AC19" s="1116"/>
      <c r="AD19" s="1116"/>
      <c r="AE19" s="1117"/>
      <c r="AF19" s="1091"/>
      <c r="AG19" s="1092"/>
      <c r="AH19" s="1092"/>
      <c r="AI19" s="1092"/>
      <c r="AJ19" s="1093"/>
      <c r="AK19" s="1158"/>
      <c r="AL19" s="1159"/>
      <c r="AM19" s="1159"/>
      <c r="AN19" s="1159"/>
      <c r="AO19" s="1159"/>
      <c r="AP19" s="1159"/>
      <c r="AQ19" s="1159"/>
      <c r="AR19" s="1159"/>
      <c r="AS19" s="1159"/>
      <c r="AT19" s="1159"/>
      <c r="AU19" s="1156"/>
      <c r="AV19" s="1156"/>
      <c r="AW19" s="1156"/>
      <c r="AX19" s="1156"/>
      <c r="AY19" s="1157"/>
      <c r="AZ19" s="235"/>
      <c r="BA19" s="235"/>
      <c r="BB19" s="235"/>
      <c r="BC19" s="235"/>
      <c r="BD19" s="235"/>
      <c r="BE19" s="236"/>
      <c r="BF19" s="236"/>
      <c r="BG19" s="236"/>
      <c r="BH19" s="236"/>
      <c r="BI19" s="236"/>
      <c r="BJ19" s="236"/>
      <c r="BK19" s="236"/>
      <c r="BL19" s="236"/>
      <c r="BM19" s="236"/>
      <c r="BN19" s="236"/>
      <c r="BO19" s="236"/>
      <c r="BP19" s="236"/>
      <c r="BQ19" s="245">
        <v>13</v>
      </c>
      <c r="BR19" s="246"/>
      <c r="BS19" s="1086"/>
      <c r="BT19" s="1087"/>
      <c r="BU19" s="1087"/>
      <c r="BV19" s="1087"/>
      <c r="BW19" s="1087"/>
      <c r="BX19" s="1087"/>
      <c r="BY19" s="1087"/>
      <c r="BZ19" s="1087"/>
      <c r="CA19" s="1087"/>
      <c r="CB19" s="1087"/>
      <c r="CC19" s="1087"/>
      <c r="CD19" s="1087"/>
      <c r="CE19" s="1087"/>
      <c r="CF19" s="1087"/>
      <c r="CG19" s="1088"/>
      <c r="CH19" s="1061"/>
      <c r="CI19" s="1062"/>
      <c r="CJ19" s="1062"/>
      <c r="CK19" s="1062"/>
      <c r="CL19" s="1063"/>
      <c r="CM19" s="1061"/>
      <c r="CN19" s="1062"/>
      <c r="CO19" s="1062"/>
      <c r="CP19" s="1062"/>
      <c r="CQ19" s="1063"/>
      <c r="CR19" s="1061"/>
      <c r="CS19" s="1062"/>
      <c r="CT19" s="1062"/>
      <c r="CU19" s="1062"/>
      <c r="CV19" s="1063"/>
      <c r="CW19" s="1061"/>
      <c r="CX19" s="1062"/>
      <c r="CY19" s="1062"/>
      <c r="CZ19" s="1062"/>
      <c r="DA19" s="1063"/>
      <c r="DB19" s="1061"/>
      <c r="DC19" s="1062"/>
      <c r="DD19" s="1062"/>
      <c r="DE19" s="1062"/>
      <c r="DF19" s="1063"/>
      <c r="DG19" s="1061"/>
      <c r="DH19" s="1062"/>
      <c r="DI19" s="1062"/>
      <c r="DJ19" s="1062"/>
      <c r="DK19" s="1063"/>
      <c r="DL19" s="1061"/>
      <c r="DM19" s="1062"/>
      <c r="DN19" s="1062"/>
      <c r="DO19" s="1062"/>
      <c r="DP19" s="1063"/>
      <c r="DQ19" s="1061"/>
      <c r="DR19" s="1062"/>
      <c r="DS19" s="1062"/>
      <c r="DT19" s="1062"/>
      <c r="DU19" s="1063"/>
      <c r="DV19" s="1064"/>
      <c r="DW19" s="1065"/>
      <c r="DX19" s="1065"/>
      <c r="DY19" s="1065"/>
      <c r="DZ19" s="1066"/>
      <c r="EA19" s="237"/>
    </row>
    <row r="20" spans="1:131" s="238" customFormat="1" ht="26.25" customHeight="1" x14ac:dyDescent="0.15">
      <c r="A20" s="244">
        <v>14</v>
      </c>
      <c r="B20" s="1109"/>
      <c r="C20" s="1110"/>
      <c r="D20" s="1110"/>
      <c r="E20" s="1110"/>
      <c r="F20" s="1110"/>
      <c r="G20" s="1110"/>
      <c r="H20" s="1110"/>
      <c r="I20" s="1110"/>
      <c r="J20" s="1110"/>
      <c r="K20" s="1110"/>
      <c r="L20" s="1110"/>
      <c r="M20" s="1110"/>
      <c r="N20" s="1110"/>
      <c r="O20" s="1110"/>
      <c r="P20" s="1111"/>
      <c r="Q20" s="1115"/>
      <c r="R20" s="1116"/>
      <c r="S20" s="1116"/>
      <c r="T20" s="1116"/>
      <c r="U20" s="1116"/>
      <c r="V20" s="1116"/>
      <c r="W20" s="1116"/>
      <c r="X20" s="1116"/>
      <c r="Y20" s="1116"/>
      <c r="Z20" s="1116"/>
      <c r="AA20" s="1116"/>
      <c r="AB20" s="1116"/>
      <c r="AC20" s="1116"/>
      <c r="AD20" s="1116"/>
      <c r="AE20" s="1117"/>
      <c r="AF20" s="1091"/>
      <c r="AG20" s="1092"/>
      <c r="AH20" s="1092"/>
      <c r="AI20" s="1092"/>
      <c r="AJ20" s="1093"/>
      <c r="AK20" s="1158"/>
      <c r="AL20" s="1159"/>
      <c r="AM20" s="1159"/>
      <c r="AN20" s="1159"/>
      <c r="AO20" s="1159"/>
      <c r="AP20" s="1159"/>
      <c r="AQ20" s="1159"/>
      <c r="AR20" s="1159"/>
      <c r="AS20" s="1159"/>
      <c r="AT20" s="1159"/>
      <c r="AU20" s="1156"/>
      <c r="AV20" s="1156"/>
      <c r="AW20" s="1156"/>
      <c r="AX20" s="1156"/>
      <c r="AY20" s="1157"/>
      <c r="AZ20" s="235"/>
      <c r="BA20" s="235"/>
      <c r="BB20" s="235"/>
      <c r="BC20" s="235"/>
      <c r="BD20" s="235"/>
      <c r="BE20" s="236"/>
      <c r="BF20" s="236"/>
      <c r="BG20" s="236"/>
      <c r="BH20" s="236"/>
      <c r="BI20" s="236"/>
      <c r="BJ20" s="236"/>
      <c r="BK20" s="236"/>
      <c r="BL20" s="236"/>
      <c r="BM20" s="236"/>
      <c r="BN20" s="236"/>
      <c r="BO20" s="236"/>
      <c r="BP20" s="236"/>
      <c r="BQ20" s="245">
        <v>14</v>
      </c>
      <c r="BR20" s="246"/>
      <c r="BS20" s="1086"/>
      <c r="BT20" s="1087"/>
      <c r="BU20" s="1087"/>
      <c r="BV20" s="1087"/>
      <c r="BW20" s="1087"/>
      <c r="BX20" s="1087"/>
      <c r="BY20" s="1087"/>
      <c r="BZ20" s="1087"/>
      <c r="CA20" s="1087"/>
      <c r="CB20" s="1087"/>
      <c r="CC20" s="1087"/>
      <c r="CD20" s="1087"/>
      <c r="CE20" s="1087"/>
      <c r="CF20" s="1087"/>
      <c r="CG20" s="1088"/>
      <c r="CH20" s="1061"/>
      <c r="CI20" s="1062"/>
      <c r="CJ20" s="1062"/>
      <c r="CK20" s="1062"/>
      <c r="CL20" s="1063"/>
      <c r="CM20" s="1061"/>
      <c r="CN20" s="1062"/>
      <c r="CO20" s="1062"/>
      <c r="CP20" s="1062"/>
      <c r="CQ20" s="1063"/>
      <c r="CR20" s="1061"/>
      <c r="CS20" s="1062"/>
      <c r="CT20" s="1062"/>
      <c r="CU20" s="1062"/>
      <c r="CV20" s="1063"/>
      <c r="CW20" s="1061"/>
      <c r="CX20" s="1062"/>
      <c r="CY20" s="1062"/>
      <c r="CZ20" s="1062"/>
      <c r="DA20" s="1063"/>
      <c r="DB20" s="1061"/>
      <c r="DC20" s="1062"/>
      <c r="DD20" s="1062"/>
      <c r="DE20" s="1062"/>
      <c r="DF20" s="1063"/>
      <c r="DG20" s="1061"/>
      <c r="DH20" s="1062"/>
      <c r="DI20" s="1062"/>
      <c r="DJ20" s="1062"/>
      <c r="DK20" s="1063"/>
      <c r="DL20" s="1061"/>
      <c r="DM20" s="1062"/>
      <c r="DN20" s="1062"/>
      <c r="DO20" s="1062"/>
      <c r="DP20" s="1063"/>
      <c r="DQ20" s="1061"/>
      <c r="DR20" s="1062"/>
      <c r="DS20" s="1062"/>
      <c r="DT20" s="1062"/>
      <c r="DU20" s="1063"/>
      <c r="DV20" s="1064"/>
      <c r="DW20" s="1065"/>
      <c r="DX20" s="1065"/>
      <c r="DY20" s="1065"/>
      <c r="DZ20" s="1066"/>
      <c r="EA20" s="237"/>
    </row>
    <row r="21" spans="1:131" s="238" customFormat="1" ht="26.25" customHeight="1" thickBot="1" x14ac:dyDescent="0.2">
      <c r="A21" s="244">
        <v>15</v>
      </c>
      <c r="B21" s="1109"/>
      <c r="C21" s="1110"/>
      <c r="D21" s="1110"/>
      <c r="E21" s="1110"/>
      <c r="F21" s="1110"/>
      <c r="G21" s="1110"/>
      <c r="H21" s="1110"/>
      <c r="I21" s="1110"/>
      <c r="J21" s="1110"/>
      <c r="K21" s="1110"/>
      <c r="L21" s="1110"/>
      <c r="M21" s="1110"/>
      <c r="N21" s="1110"/>
      <c r="O21" s="1110"/>
      <c r="P21" s="1111"/>
      <c r="Q21" s="1115"/>
      <c r="R21" s="1116"/>
      <c r="S21" s="1116"/>
      <c r="T21" s="1116"/>
      <c r="U21" s="1116"/>
      <c r="V21" s="1116"/>
      <c r="W21" s="1116"/>
      <c r="X21" s="1116"/>
      <c r="Y21" s="1116"/>
      <c r="Z21" s="1116"/>
      <c r="AA21" s="1116"/>
      <c r="AB21" s="1116"/>
      <c r="AC21" s="1116"/>
      <c r="AD21" s="1116"/>
      <c r="AE21" s="1117"/>
      <c r="AF21" s="1091"/>
      <c r="AG21" s="1092"/>
      <c r="AH21" s="1092"/>
      <c r="AI21" s="1092"/>
      <c r="AJ21" s="1093"/>
      <c r="AK21" s="1158"/>
      <c r="AL21" s="1159"/>
      <c r="AM21" s="1159"/>
      <c r="AN21" s="1159"/>
      <c r="AO21" s="1159"/>
      <c r="AP21" s="1159"/>
      <c r="AQ21" s="1159"/>
      <c r="AR21" s="1159"/>
      <c r="AS21" s="1159"/>
      <c r="AT21" s="1159"/>
      <c r="AU21" s="1156"/>
      <c r="AV21" s="1156"/>
      <c r="AW21" s="1156"/>
      <c r="AX21" s="1156"/>
      <c r="AY21" s="1157"/>
      <c r="AZ21" s="235"/>
      <c r="BA21" s="235"/>
      <c r="BB21" s="235"/>
      <c r="BC21" s="235"/>
      <c r="BD21" s="235"/>
      <c r="BE21" s="236"/>
      <c r="BF21" s="236"/>
      <c r="BG21" s="236"/>
      <c r="BH21" s="236"/>
      <c r="BI21" s="236"/>
      <c r="BJ21" s="236"/>
      <c r="BK21" s="236"/>
      <c r="BL21" s="236"/>
      <c r="BM21" s="236"/>
      <c r="BN21" s="236"/>
      <c r="BO21" s="236"/>
      <c r="BP21" s="236"/>
      <c r="BQ21" s="245">
        <v>15</v>
      </c>
      <c r="BR21" s="246"/>
      <c r="BS21" s="1086"/>
      <c r="BT21" s="1087"/>
      <c r="BU21" s="1087"/>
      <c r="BV21" s="1087"/>
      <c r="BW21" s="1087"/>
      <c r="BX21" s="1087"/>
      <c r="BY21" s="1087"/>
      <c r="BZ21" s="1087"/>
      <c r="CA21" s="1087"/>
      <c r="CB21" s="1087"/>
      <c r="CC21" s="1087"/>
      <c r="CD21" s="1087"/>
      <c r="CE21" s="1087"/>
      <c r="CF21" s="1087"/>
      <c r="CG21" s="1088"/>
      <c r="CH21" s="1061"/>
      <c r="CI21" s="1062"/>
      <c r="CJ21" s="1062"/>
      <c r="CK21" s="1062"/>
      <c r="CL21" s="1063"/>
      <c r="CM21" s="1061"/>
      <c r="CN21" s="1062"/>
      <c r="CO21" s="1062"/>
      <c r="CP21" s="1062"/>
      <c r="CQ21" s="1063"/>
      <c r="CR21" s="1061"/>
      <c r="CS21" s="1062"/>
      <c r="CT21" s="1062"/>
      <c r="CU21" s="1062"/>
      <c r="CV21" s="1063"/>
      <c r="CW21" s="1061"/>
      <c r="CX21" s="1062"/>
      <c r="CY21" s="1062"/>
      <c r="CZ21" s="1062"/>
      <c r="DA21" s="1063"/>
      <c r="DB21" s="1061"/>
      <c r="DC21" s="1062"/>
      <c r="DD21" s="1062"/>
      <c r="DE21" s="1062"/>
      <c r="DF21" s="1063"/>
      <c r="DG21" s="1061"/>
      <c r="DH21" s="1062"/>
      <c r="DI21" s="1062"/>
      <c r="DJ21" s="1062"/>
      <c r="DK21" s="1063"/>
      <c r="DL21" s="1061"/>
      <c r="DM21" s="1062"/>
      <c r="DN21" s="1062"/>
      <c r="DO21" s="1062"/>
      <c r="DP21" s="1063"/>
      <c r="DQ21" s="1061"/>
      <c r="DR21" s="1062"/>
      <c r="DS21" s="1062"/>
      <c r="DT21" s="1062"/>
      <c r="DU21" s="1063"/>
      <c r="DV21" s="1064"/>
      <c r="DW21" s="1065"/>
      <c r="DX21" s="1065"/>
      <c r="DY21" s="1065"/>
      <c r="DZ21" s="1066"/>
      <c r="EA21" s="237"/>
    </row>
    <row r="22" spans="1:131" s="238" customFormat="1" ht="26.25" customHeight="1" x14ac:dyDescent="0.15">
      <c r="A22" s="244">
        <v>16</v>
      </c>
      <c r="B22" s="1109"/>
      <c r="C22" s="1110"/>
      <c r="D22" s="1110"/>
      <c r="E22" s="1110"/>
      <c r="F22" s="1110"/>
      <c r="G22" s="1110"/>
      <c r="H22" s="1110"/>
      <c r="I22" s="1110"/>
      <c r="J22" s="1110"/>
      <c r="K22" s="1110"/>
      <c r="L22" s="1110"/>
      <c r="M22" s="1110"/>
      <c r="N22" s="1110"/>
      <c r="O22" s="1110"/>
      <c r="P22" s="1111"/>
      <c r="Q22" s="1153"/>
      <c r="R22" s="1154"/>
      <c r="S22" s="1154"/>
      <c r="T22" s="1154"/>
      <c r="U22" s="1154"/>
      <c r="V22" s="1154"/>
      <c r="W22" s="1154"/>
      <c r="X22" s="1154"/>
      <c r="Y22" s="1154"/>
      <c r="Z22" s="1154"/>
      <c r="AA22" s="1154"/>
      <c r="AB22" s="1154"/>
      <c r="AC22" s="1154"/>
      <c r="AD22" s="1154"/>
      <c r="AE22" s="1155"/>
      <c r="AF22" s="1091"/>
      <c r="AG22" s="1092"/>
      <c r="AH22" s="1092"/>
      <c r="AI22" s="1092"/>
      <c r="AJ22" s="1093"/>
      <c r="AK22" s="1149"/>
      <c r="AL22" s="1150"/>
      <c r="AM22" s="1150"/>
      <c r="AN22" s="1150"/>
      <c r="AO22" s="1150"/>
      <c r="AP22" s="1150"/>
      <c r="AQ22" s="1150"/>
      <c r="AR22" s="1150"/>
      <c r="AS22" s="1150"/>
      <c r="AT22" s="1150"/>
      <c r="AU22" s="1151"/>
      <c r="AV22" s="1151"/>
      <c r="AW22" s="1151"/>
      <c r="AX22" s="1151"/>
      <c r="AY22" s="1152"/>
      <c r="AZ22" s="1107" t="s">
        <v>385</v>
      </c>
      <c r="BA22" s="1107"/>
      <c r="BB22" s="1107"/>
      <c r="BC22" s="1107"/>
      <c r="BD22" s="1108"/>
      <c r="BE22" s="236"/>
      <c r="BF22" s="236"/>
      <c r="BG22" s="236"/>
      <c r="BH22" s="236"/>
      <c r="BI22" s="236"/>
      <c r="BJ22" s="236"/>
      <c r="BK22" s="236"/>
      <c r="BL22" s="236"/>
      <c r="BM22" s="236"/>
      <c r="BN22" s="236"/>
      <c r="BO22" s="236"/>
      <c r="BP22" s="236"/>
      <c r="BQ22" s="245">
        <v>16</v>
      </c>
      <c r="BR22" s="246"/>
      <c r="BS22" s="1086"/>
      <c r="BT22" s="1087"/>
      <c r="BU22" s="1087"/>
      <c r="BV22" s="1087"/>
      <c r="BW22" s="1087"/>
      <c r="BX22" s="1087"/>
      <c r="BY22" s="1087"/>
      <c r="BZ22" s="1087"/>
      <c r="CA22" s="1087"/>
      <c r="CB22" s="1087"/>
      <c r="CC22" s="1087"/>
      <c r="CD22" s="1087"/>
      <c r="CE22" s="1087"/>
      <c r="CF22" s="1087"/>
      <c r="CG22" s="1088"/>
      <c r="CH22" s="1061"/>
      <c r="CI22" s="1062"/>
      <c r="CJ22" s="1062"/>
      <c r="CK22" s="1062"/>
      <c r="CL22" s="1063"/>
      <c r="CM22" s="1061"/>
      <c r="CN22" s="1062"/>
      <c r="CO22" s="1062"/>
      <c r="CP22" s="1062"/>
      <c r="CQ22" s="1063"/>
      <c r="CR22" s="1061"/>
      <c r="CS22" s="1062"/>
      <c r="CT22" s="1062"/>
      <c r="CU22" s="1062"/>
      <c r="CV22" s="1063"/>
      <c r="CW22" s="1061"/>
      <c r="CX22" s="1062"/>
      <c r="CY22" s="1062"/>
      <c r="CZ22" s="1062"/>
      <c r="DA22" s="1063"/>
      <c r="DB22" s="1061"/>
      <c r="DC22" s="1062"/>
      <c r="DD22" s="1062"/>
      <c r="DE22" s="1062"/>
      <c r="DF22" s="1063"/>
      <c r="DG22" s="1061"/>
      <c r="DH22" s="1062"/>
      <c r="DI22" s="1062"/>
      <c r="DJ22" s="1062"/>
      <c r="DK22" s="1063"/>
      <c r="DL22" s="1061"/>
      <c r="DM22" s="1062"/>
      <c r="DN22" s="1062"/>
      <c r="DO22" s="1062"/>
      <c r="DP22" s="1063"/>
      <c r="DQ22" s="1061"/>
      <c r="DR22" s="1062"/>
      <c r="DS22" s="1062"/>
      <c r="DT22" s="1062"/>
      <c r="DU22" s="1063"/>
      <c r="DV22" s="1064"/>
      <c r="DW22" s="1065"/>
      <c r="DX22" s="1065"/>
      <c r="DY22" s="1065"/>
      <c r="DZ22" s="1066"/>
      <c r="EA22" s="237"/>
    </row>
    <row r="23" spans="1:131" s="238" customFormat="1" ht="26.25" customHeight="1" thickBot="1" x14ac:dyDescent="0.2">
      <c r="A23" s="247" t="s">
        <v>386</v>
      </c>
      <c r="B23" s="1016" t="s">
        <v>387</v>
      </c>
      <c r="C23" s="1017"/>
      <c r="D23" s="1017"/>
      <c r="E23" s="1017"/>
      <c r="F23" s="1017"/>
      <c r="G23" s="1017"/>
      <c r="H23" s="1017"/>
      <c r="I23" s="1017"/>
      <c r="J23" s="1017"/>
      <c r="K23" s="1017"/>
      <c r="L23" s="1017"/>
      <c r="M23" s="1017"/>
      <c r="N23" s="1017"/>
      <c r="O23" s="1017"/>
      <c r="P23" s="1018"/>
      <c r="Q23" s="1140">
        <v>24666</v>
      </c>
      <c r="R23" s="1141"/>
      <c r="S23" s="1141"/>
      <c r="T23" s="1141"/>
      <c r="U23" s="1141"/>
      <c r="V23" s="1141">
        <v>24288</v>
      </c>
      <c r="W23" s="1141"/>
      <c r="X23" s="1141"/>
      <c r="Y23" s="1141"/>
      <c r="Z23" s="1141"/>
      <c r="AA23" s="1141">
        <v>378</v>
      </c>
      <c r="AB23" s="1141"/>
      <c r="AC23" s="1141"/>
      <c r="AD23" s="1141"/>
      <c r="AE23" s="1142"/>
      <c r="AF23" s="1143">
        <v>282</v>
      </c>
      <c r="AG23" s="1141"/>
      <c r="AH23" s="1141"/>
      <c r="AI23" s="1141"/>
      <c r="AJ23" s="1144"/>
      <c r="AK23" s="1145"/>
      <c r="AL23" s="1146"/>
      <c r="AM23" s="1146"/>
      <c r="AN23" s="1146"/>
      <c r="AO23" s="1146"/>
      <c r="AP23" s="1141">
        <v>30885</v>
      </c>
      <c r="AQ23" s="1141"/>
      <c r="AR23" s="1141"/>
      <c r="AS23" s="1141"/>
      <c r="AT23" s="1141"/>
      <c r="AU23" s="1147"/>
      <c r="AV23" s="1147"/>
      <c r="AW23" s="1147"/>
      <c r="AX23" s="1147"/>
      <c r="AY23" s="1148"/>
      <c r="AZ23" s="1137" t="s">
        <v>382</v>
      </c>
      <c r="BA23" s="1138"/>
      <c r="BB23" s="1138"/>
      <c r="BC23" s="1138"/>
      <c r="BD23" s="1139"/>
      <c r="BE23" s="236"/>
      <c r="BF23" s="236"/>
      <c r="BG23" s="236"/>
      <c r="BH23" s="236"/>
      <c r="BI23" s="236"/>
      <c r="BJ23" s="236"/>
      <c r="BK23" s="236"/>
      <c r="BL23" s="236"/>
      <c r="BM23" s="236"/>
      <c r="BN23" s="236"/>
      <c r="BO23" s="236"/>
      <c r="BP23" s="236"/>
      <c r="BQ23" s="245">
        <v>17</v>
      </c>
      <c r="BR23" s="246"/>
      <c r="BS23" s="1086"/>
      <c r="BT23" s="1087"/>
      <c r="BU23" s="1087"/>
      <c r="BV23" s="1087"/>
      <c r="BW23" s="1087"/>
      <c r="BX23" s="1087"/>
      <c r="BY23" s="1087"/>
      <c r="BZ23" s="1087"/>
      <c r="CA23" s="1087"/>
      <c r="CB23" s="1087"/>
      <c r="CC23" s="1087"/>
      <c r="CD23" s="1087"/>
      <c r="CE23" s="1087"/>
      <c r="CF23" s="1087"/>
      <c r="CG23" s="1088"/>
      <c r="CH23" s="1061"/>
      <c r="CI23" s="1062"/>
      <c r="CJ23" s="1062"/>
      <c r="CK23" s="1062"/>
      <c r="CL23" s="1063"/>
      <c r="CM23" s="1061"/>
      <c r="CN23" s="1062"/>
      <c r="CO23" s="1062"/>
      <c r="CP23" s="1062"/>
      <c r="CQ23" s="1063"/>
      <c r="CR23" s="1061"/>
      <c r="CS23" s="1062"/>
      <c r="CT23" s="1062"/>
      <c r="CU23" s="1062"/>
      <c r="CV23" s="1063"/>
      <c r="CW23" s="1061"/>
      <c r="CX23" s="1062"/>
      <c r="CY23" s="1062"/>
      <c r="CZ23" s="1062"/>
      <c r="DA23" s="1063"/>
      <c r="DB23" s="1061"/>
      <c r="DC23" s="1062"/>
      <c r="DD23" s="1062"/>
      <c r="DE23" s="1062"/>
      <c r="DF23" s="1063"/>
      <c r="DG23" s="1061"/>
      <c r="DH23" s="1062"/>
      <c r="DI23" s="1062"/>
      <c r="DJ23" s="1062"/>
      <c r="DK23" s="1063"/>
      <c r="DL23" s="1061"/>
      <c r="DM23" s="1062"/>
      <c r="DN23" s="1062"/>
      <c r="DO23" s="1062"/>
      <c r="DP23" s="1063"/>
      <c r="DQ23" s="1061"/>
      <c r="DR23" s="1062"/>
      <c r="DS23" s="1062"/>
      <c r="DT23" s="1062"/>
      <c r="DU23" s="1063"/>
      <c r="DV23" s="1064"/>
      <c r="DW23" s="1065"/>
      <c r="DX23" s="1065"/>
      <c r="DY23" s="1065"/>
      <c r="DZ23" s="1066"/>
      <c r="EA23" s="237"/>
    </row>
    <row r="24" spans="1:131" s="238" customFormat="1" ht="26.25" customHeight="1" x14ac:dyDescent="0.15">
      <c r="A24" s="1136" t="s">
        <v>388</v>
      </c>
      <c r="B24" s="1136"/>
      <c r="C24" s="1136"/>
      <c r="D24" s="1136"/>
      <c r="E24" s="1136"/>
      <c r="F24" s="1136"/>
      <c r="G24" s="1136"/>
      <c r="H24" s="1136"/>
      <c r="I24" s="1136"/>
      <c r="J24" s="1136"/>
      <c r="K24" s="1136"/>
      <c r="L24" s="1136"/>
      <c r="M24" s="1136"/>
      <c r="N24" s="1136"/>
      <c r="O24" s="1136"/>
      <c r="P24" s="1136"/>
      <c r="Q24" s="1136"/>
      <c r="R24" s="1136"/>
      <c r="S24" s="1136"/>
      <c r="T24" s="1136"/>
      <c r="U24" s="1136"/>
      <c r="V24" s="1136"/>
      <c r="W24" s="1136"/>
      <c r="X24" s="1136"/>
      <c r="Y24" s="1136"/>
      <c r="Z24" s="1136"/>
      <c r="AA24" s="1136"/>
      <c r="AB24" s="1136"/>
      <c r="AC24" s="1136"/>
      <c r="AD24" s="1136"/>
      <c r="AE24" s="1136"/>
      <c r="AF24" s="1136"/>
      <c r="AG24" s="1136"/>
      <c r="AH24" s="1136"/>
      <c r="AI24" s="1136"/>
      <c r="AJ24" s="1136"/>
      <c r="AK24" s="1136"/>
      <c r="AL24" s="1136"/>
      <c r="AM24" s="1136"/>
      <c r="AN24" s="1136"/>
      <c r="AO24" s="1136"/>
      <c r="AP24" s="1136"/>
      <c r="AQ24" s="1136"/>
      <c r="AR24" s="1136"/>
      <c r="AS24" s="1136"/>
      <c r="AT24" s="1136"/>
      <c r="AU24" s="1136"/>
      <c r="AV24" s="1136"/>
      <c r="AW24" s="1136"/>
      <c r="AX24" s="1136"/>
      <c r="AY24" s="1136"/>
      <c r="AZ24" s="235"/>
      <c r="BA24" s="235"/>
      <c r="BB24" s="235"/>
      <c r="BC24" s="235"/>
      <c r="BD24" s="235"/>
      <c r="BE24" s="236"/>
      <c r="BF24" s="236"/>
      <c r="BG24" s="236"/>
      <c r="BH24" s="236"/>
      <c r="BI24" s="236"/>
      <c r="BJ24" s="236"/>
      <c r="BK24" s="236"/>
      <c r="BL24" s="236"/>
      <c r="BM24" s="236"/>
      <c r="BN24" s="236"/>
      <c r="BO24" s="236"/>
      <c r="BP24" s="236"/>
      <c r="BQ24" s="245">
        <v>18</v>
      </c>
      <c r="BR24" s="246"/>
      <c r="BS24" s="1086"/>
      <c r="BT24" s="1087"/>
      <c r="BU24" s="1087"/>
      <c r="BV24" s="1087"/>
      <c r="BW24" s="1087"/>
      <c r="BX24" s="1087"/>
      <c r="BY24" s="1087"/>
      <c r="BZ24" s="1087"/>
      <c r="CA24" s="1087"/>
      <c r="CB24" s="1087"/>
      <c r="CC24" s="1087"/>
      <c r="CD24" s="1087"/>
      <c r="CE24" s="1087"/>
      <c r="CF24" s="1087"/>
      <c r="CG24" s="1088"/>
      <c r="CH24" s="1061"/>
      <c r="CI24" s="1062"/>
      <c r="CJ24" s="1062"/>
      <c r="CK24" s="1062"/>
      <c r="CL24" s="1063"/>
      <c r="CM24" s="1061"/>
      <c r="CN24" s="1062"/>
      <c r="CO24" s="1062"/>
      <c r="CP24" s="1062"/>
      <c r="CQ24" s="1063"/>
      <c r="CR24" s="1061"/>
      <c r="CS24" s="1062"/>
      <c r="CT24" s="1062"/>
      <c r="CU24" s="1062"/>
      <c r="CV24" s="1063"/>
      <c r="CW24" s="1061"/>
      <c r="CX24" s="1062"/>
      <c r="CY24" s="1062"/>
      <c r="CZ24" s="1062"/>
      <c r="DA24" s="1063"/>
      <c r="DB24" s="1061"/>
      <c r="DC24" s="1062"/>
      <c r="DD24" s="1062"/>
      <c r="DE24" s="1062"/>
      <c r="DF24" s="1063"/>
      <c r="DG24" s="1061"/>
      <c r="DH24" s="1062"/>
      <c r="DI24" s="1062"/>
      <c r="DJ24" s="1062"/>
      <c r="DK24" s="1063"/>
      <c r="DL24" s="1061"/>
      <c r="DM24" s="1062"/>
      <c r="DN24" s="1062"/>
      <c r="DO24" s="1062"/>
      <c r="DP24" s="1063"/>
      <c r="DQ24" s="1061"/>
      <c r="DR24" s="1062"/>
      <c r="DS24" s="1062"/>
      <c r="DT24" s="1062"/>
      <c r="DU24" s="1063"/>
      <c r="DV24" s="1064"/>
      <c r="DW24" s="1065"/>
      <c r="DX24" s="1065"/>
      <c r="DY24" s="1065"/>
      <c r="DZ24" s="1066"/>
      <c r="EA24" s="237"/>
    </row>
    <row r="25" spans="1:131" s="230" customFormat="1" ht="26.25" customHeight="1" thickBot="1" x14ac:dyDescent="0.2">
      <c r="A25" s="1135" t="s">
        <v>389</v>
      </c>
      <c r="B25" s="1135"/>
      <c r="C25" s="1135"/>
      <c r="D25" s="1135"/>
      <c r="E25" s="1135"/>
      <c r="F25" s="1135"/>
      <c r="G25" s="1135"/>
      <c r="H25" s="1135"/>
      <c r="I25" s="1135"/>
      <c r="J25" s="1135"/>
      <c r="K25" s="1135"/>
      <c r="L25" s="1135"/>
      <c r="M25" s="1135"/>
      <c r="N25" s="1135"/>
      <c r="O25" s="1135"/>
      <c r="P25" s="1135"/>
      <c r="Q25" s="1135"/>
      <c r="R25" s="1135"/>
      <c r="S25" s="1135"/>
      <c r="T25" s="1135"/>
      <c r="U25" s="1135"/>
      <c r="V25" s="1135"/>
      <c r="W25" s="1135"/>
      <c r="X25" s="1135"/>
      <c r="Y25" s="1135"/>
      <c r="Z25" s="1135"/>
      <c r="AA25" s="1135"/>
      <c r="AB25" s="1135"/>
      <c r="AC25" s="1135"/>
      <c r="AD25" s="1135"/>
      <c r="AE25" s="1135"/>
      <c r="AF25" s="1135"/>
      <c r="AG25" s="1135"/>
      <c r="AH25" s="1135"/>
      <c r="AI25" s="1135"/>
      <c r="AJ25" s="1135"/>
      <c r="AK25" s="1135"/>
      <c r="AL25" s="1135"/>
      <c r="AM25" s="1135"/>
      <c r="AN25" s="1135"/>
      <c r="AO25" s="1135"/>
      <c r="AP25" s="1135"/>
      <c r="AQ25" s="1135"/>
      <c r="AR25" s="1135"/>
      <c r="AS25" s="1135"/>
      <c r="AT25" s="1135"/>
      <c r="AU25" s="1135"/>
      <c r="AV25" s="1135"/>
      <c r="AW25" s="1135"/>
      <c r="AX25" s="1135"/>
      <c r="AY25" s="1135"/>
      <c r="AZ25" s="1135"/>
      <c r="BA25" s="1135"/>
      <c r="BB25" s="1135"/>
      <c r="BC25" s="1135"/>
      <c r="BD25" s="1135"/>
      <c r="BE25" s="1135"/>
      <c r="BF25" s="1135"/>
      <c r="BG25" s="1135"/>
      <c r="BH25" s="1135"/>
      <c r="BI25" s="1135"/>
      <c r="BJ25" s="235"/>
      <c r="BK25" s="235"/>
      <c r="BL25" s="235"/>
      <c r="BM25" s="235"/>
      <c r="BN25" s="235"/>
      <c r="BO25" s="248"/>
      <c r="BP25" s="248"/>
      <c r="BQ25" s="245">
        <v>19</v>
      </c>
      <c r="BR25" s="246"/>
      <c r="BS25" s="1086"/>
      <c r="BT25" s="1087"/>
      <c r="BU25" s="1087"/>
      <c r="BV25" s="1087"/>
      <c r="BW25" s="1087"/>
      <c r="BX25" s="1087"/>
      <c r="BY25" s="1087"/>
      <c r="BZ25" s="1087"/>
      <c r="CA25" s="1087"/>
      <c r="CB25" s="1087"/>
      <c r="CC25" s="1087"/>
      <c r="CD25" s="1087"/>
      <c r="CE25" s="1087"/>
      <c r="CF25" s="1087"/>
      <c r="CG25" s="1088"/>
      <c r="CH25" s="1061"/>
      <c r="CI25" s="1062"/>
      <c r="CJ25" s="1062"/>
      <c r="CK25" s="1062"/>
      <c r="CL25" s="1063"/>
      <c r="CM25" s="1061"/>
      <c r="CN25" s="1062"/>
      <c r="CO25" s="1062"/>
      <c r="CP25" s="1062"/>
      <c r="CQ25" s="1063"/>
      <c r="CR25" s="1061"/>
      <c r="CS25" s="1062"/>
      <c r="CT25" s="1062"/>
      <c r="CU25" s="1062"/>
      <c r="CV25" s="1063"/>
      <c r="CW25" s="1061"/>
      <c r="CX25" s="1062"/>
      <c r="CY25" s="1062"/>
      <c r="CZ25" s="1062"/>
      <c r="DA25" s="1063"/>
      <c r="DB25" s="1061"/>
      <c r="DC25" s="1062"/>
      <c r="DD25" s="1062"/>
      <c r="DE25" s="1062"/>
      <c r="DF25" s="1063"/>
      <c r="DG25" s="1061"/>
      <c r="DH25" s="1062"/>
      <c r="DI25" s="1062"/>
      <c r="DJ25" s="1062"/>
      <c r="DK25" s="1063"/>
      <c r="DL25" s="1061"/>
      <c r="DM25" s="1062"/>
      <c r="DN25" s="1062"/>
      <c r="DO25" s="1062"/>
      <c r="DP25" s="1063"/>
      <c r="DQ25" s="1061"/>
      <c r="DR25" s="1062"/>
      <c r="DS25" s="1062"/>
      <c r="DT25" s="1062"/>
      <c r="DU25" s="1063"/>
      <c r="DV25" s="1064"/>
      <c r="DW25" s="1065"/>
      <c r="DX25" s="1065"/>
      <c r="DY25" s="1065"/>
      <c r="DZ25" s="1066"/>
      <c r="EA25" s="229"/>
    </row>
    <row r="26" spans="1:131" s="230" customFormat="1" ht="26.25" customHeight="1" x14ac:dyDescent="0.15">
      <c r="A26" s="1067" t="s">
        <v>363</v>
      </c>
      <c r="B26" s="1068"/>
      <c r="C26" s="1068"/>
      <c r="D26" s="1068"/>
      <c r="E26" s="1068"/>
      <c r="F26" s="1068"/>
      <c r="G26" s="1068"/>
      <c r="H26" s="1068"/>
      <c r="I26" s="1068"/>
      <c r="J26" s="1068"/>
      <c r="K26" s="1068"/>
      <c r="L26" s="1068"/>
      <c r="M26" s="1068"/>
      <c r="N26" s="1068"/>
      <c r="O26" s="1068"/>
      <c r="P26" s="1069"/>
      <c r="Q26" s="1073" t="s">
        <v>390</v>
      </c>
      <c r="R26" s="1074"/>
      <c r="S26" s="1074"/>
      <c r="T26" s="1074"/>
      <c r="U26" s="1075"/>
      <c r="V26" s="1073" t="s">
        <v>391</v>
      </c>
      <c r="W26" s="1074"/>
      <c r="X26" s="1074"/>
      <c r="Y26" s="1074"/>
      <c r="Z26" s="1075"/>
      <c r="AA26" s="1073" t="s">
        <v>392</v>
      </c>
      <c r="AB26" s="1074"/>
      <c r="AC26" s="1074"/>
      <c r="AD26" s="1074"/>
      <c r="AE26" s="1074"/>
      <c r="AF26" s="1131" t="s">
        <v>393</v>
      </c>
      <c r="AG26" s="1080"/>
      <c r="AH26" s="1080"/>
      <c r="AI26" s="1080"/>
      <c r="AJ26" s="1132"/>
      <c r="AK26" s="1074" t="s">
        <v>394</v>
      </c>
      <c r="AL26" s="1074"/>
      <c r="AM26" s="1074"/>
      <c r="AN26" s="1074"/>
      <c r="AO26" s="1075"/>
      <c r="AP26" s="1073" t="s">
        <v>395</v>
      </c>
      <c r="AQ26" s="1074"/>
      <c r="AR26" s="1074"/>
      <c r="AS26" s="1074"/>
      <c r="AT26" s="1075"/>
      <c r="AU26" s="1073" t="s">
        <v>396</v>
      </c>
      <c r="AV26" s="1074"/>
      <c r="AW26" s="1074"/>
      <c r="AX26" s="1074"/>
      <c r="AY26" s="1075"/>
      <c r="AZ26" s="1073" t="s">
        <v>397</v>
      </c>
      <c r="BA26" s="1074"/>
      <c r="BB26" s="1074"/>
      <c r="BC26" s="1074"/>
      <c r="BD26" s="1075"/>
      <c r="BE26" s="1073" t="s">
        <v>370</v>
      </c>
      <c r="BF26" s="1074"/>
      <c r="BG26" s="1074"/>
      <c r="BH26" s="1074"/>
      <c r="BI26" s="1089"/>
      <c r="BJ26" s="235"/>
      <c r="BK26" s="235"/>
      <c r="BL26" s="235"/>
      <c r="BM26" s="235"/>
      <c r="BN26" s="235"/>
      <c r="BO26" s="248"/>
      <c r="BP26" s="248"/>
      <c r="BQ26" s="245">
        <v>20</v>
      </c>
      <c r="BR26" s="246"/>
      <c r="BS26" s="1086"/>
      <c r="BT26" s="1087"/>
      <c r="BU26" s="1087"/>
      <c r="BV26" s="1087"/>
      <c r="BW26" s="1087"/>
      <c r="BX26" s="1087"/>
      <c r="BY26" s="1087"/>
      <c r="BZ26" s="1087"/>
      <c r="CA26" s="1087"/>
      <c r="CB26" s="1087"/>
      <c r="CC26" s="1087"/>
      <c r="CD26" s="1087"/>
      <c r="CE26" s="1087"/>
      <c r="CF26" s="1087"/>
      <c r="CG26" s="1088"/>
      <c r="CH26" s="1061"/>
      <c r="CI26" s="1062"/>
      <c r="CJ26" s="1062"/>
      <c r="CK26" s="1062"/>
      <c r="CL26" s="1063"/>
      <c r="CM26" s="1061"/>
      <c r="CN26" s="1062"/>
      <c r="CO26" s="1062"/>
      <c r="CP26" s="1062"/>
      <c r="CQ26" s="1063"/>
      <c r="CR26" s="1061"/>
      <c r="CS26" s="1062"/>
      <c r="CT26" s="1062"/>
      <c r="CU26" s="1062"/>
      <c r="CV26" s="1063"/>
      <c r="CW26" s="1061"/>
      <c r="CX26" s="1062"/>
      <c r="CY26" s="1062"/>
      <c r="CZ26" s="1062"/>
      <c r="DA26" s="1063"/>
      <c r="DB26" s="1061"/>
      <c r="DC26" s="1062"/>
      <c r="DD26" s="1062"/>
      <c r="DE26" s="1062"/>
      <c r="DF26" s="1063"/>
      <c r="DG26" s="1061"/>
      <c r="DH26" s="1062"/>
      <c r="DI26" s="1062"/>
      <c r="DJ26" s="1062"/>
      <c r="DK26" s="1063"/>
      <c r="DL26" s="1061"/>
      <c r="DM26" s="1062"/>
      <c r="DN26" s="1062"/>
      <c r="DO26" s="1062"/>
      <c r="DP26" s="1063"/>
      <c r="DQ26" s="1061"/>
      <c r="DR26" s="1062"/>
      <c r="DS26" s="1062"/>
      <c r="DT26" s="1062"/>
      <c r="DU26" s="1063"/>
      <c r="DV26" s="1064"/>
      <c r="DW26" s="1065"/>
      <c r="DX26" s="1065"/>
      <c r="DY26" s="1065"/>
      <c r="DZ26" s="1066"/>
      <c r="EA26" s="229"/>
    </row>
    <row r="27" spans="1:131" s="230" customFormat="1" ht="26.25" customHeight="1" thickBot="1" x14ac:dyDescent="0.2">
      <c r="A27" s="1070"/>
      <c r="B27" s="1071"/>
      <c r="C27" s="1071"/>
      <c r="D27" s="1071"/>
      <c r="E27" s="1071"/>
      <c r="F27" s="1071"/>
      <c r="G27" s="1071"/>
      <c r="H27" s="1071"/>
      <c r="I27" s="1071"/>
      <c r="J27" s="1071"/>
      <c r="K27" s="1071"/>
      <c r="L27" s="1071"/>
      <c r="M27" s="1071"/>
      <c r="N27" s="1071"/>
      <c r="O27" s="1071"/>
      <c r="P27" s="1072"/>
      <c r="Q27" s="1076"/>
      <c r="R27" s="1077"/>
      <c r="S27" s="1077"/>
      <c r="T27" s="1077"/>
      <c r="U27" s="1078"/>
      <c r="V27" s="1076"/>
      <c r="W27" s="1077"/>
      <c r="X27" s="1077"/>
      <c r="Y27" s="1077"/>
      <c r="Z27" s="1078"/>
      <c r="AA27" s="1076"/>
      <c r="AB27" s="1077"/>
      <c r="AC27" s="1077"/>
      <c r="AD27" s="1077"/>
      <c r="AE27" s="1077"/>
      <c r="AF27" s="1133"/>
      <c r="AG27" s="1083"/>
      <c r="AH27" s="1083"/>
      <c r="AI27" s="1083"/>
      <c r="AJ27" s="1134"/>
      <c r="AK27" s="1077"/>
      <c r="AL27" s="1077"/>
      <c r="AM27" s="1077"/>
      <c r="AN27" s="1077"/>
      <c r="AO27" s="1078"/>
      <c r="AP27" s="1076"/>
      <c r="AQ27" s="1077"/>
      <c r="AR27" s="1077"/>
      <c r="AS27" s="1077"/>
      <c r="AT27" s="1078"/>
      <c r="AU27" s="1076"/>
      <c r="AV27" s="1077"/>
      <c r="AW27" s="1077"/>
      <c r="AX27" s="1077"/>
      <c r="AY27" s="1078"/>
      <c r="AZ27" s="1076"/>
      <c r="BA27" s="1077"/>
      <c r="BB27" s="1077"/>
      <c r="BC27" s="1077"/>
      <c r="BD27" s="1078"/>
      <c r="BE27" s="1076"/>
      <c r="BF27" s="1077"/>
      <c r="BG27" s="1077"/>
      <c r="BH27" s="1077"/>
      <c r="BI27" s="1090"/>
      <c r="BJ27" s="235"/>
      <c r="BK27" s="235"/>
      <c r="BL27" s="235"/>
      <c r="BM27" s="235"/>
      <c r="BN27" s="235"/>
      <c r="BO27" s="248"/>
      <c r="BP27" s="248"/>
      <c r="BQ27" s="245">
        <v>21</v>
      </c>
      <c r="BR27" s="246"/>
      <c r="BS27" s="1086"/>
      <c r="BT27" s="1087"/>
      <c r="BU27" s="1087"/>
      <c r="BV27" s="1087"/>
      <c r="BW27" s="1087"/>
      <c r="BX27" s="1087"/>
      <c r="BY27" s="1087"/>
      <c r="BZ27" s="1087"/>
      <c r="CA27" s="1087"/>
      <c r="CB27" s="1087"/>
      <c r="CC27" s="1087"/>
      <c r="CD27" s="1087"/>
      <c r="CE27" s="1087"/>
      <c r="CF27" s="1087"/>
      <c r="CG27" s="1088"/>
      <c r="CH27" s="1061"/>
      <c r="CI27" s="1062"/>
      <c r="CJ27" s="1062"/>
      <c r="CK27" s="1062"/>
      <c r="CL27" s="1063"/>
      <c r="CM27" s="1061"/>
      <c r="CN27" s="1062"/>
      <c r="CO27" s="1062"/>
      <c r="CP27" s="1062"/>
      <c r="CQ27" s="1063"/>
      <c r="CR27" s="1061"/>
      <c r="CS27" s="1062"/>
      <c r="CT27" s="1062"/>
      <c r="CU27" s="1062"/>
      <c r="CV27" s="1063"/>
      <c r="CW27" s="1061"/>
      <c r="CX27" s="1062"/>
      <c r="CY27" s="1062"/>
      <c r="CZ27" s="1062"/>
      <c r="DA27" s="1063"/>
      <c r="DB27" s="1061"/>
      <c r="DC27" s="1062"/>
      <c r="DD27" s="1062"/>
      <c r="DE27" s="1062"/>
      <c r="DF27" s="1063"/>
      <c r="DG27" s="1061"/>
      <c r="DH27" s="1062"/>
      <c r="DI27" s="1062"/>
      <c r="DJ27" s="1062"/>
      <c r="DK27" s="1063"/>
      <c r="DL27" s="1061"/>
      <c r="DM27" s="1062"/>
      <c r="DN27" s="1062"/>
      <c r="DO27" s="1062"/>
      <c r="DP27" s="1063"/>
      <c r="DQ27" s="1061"/>
      <c r="DR27" s="1062"/>
      <c r="DS27" s="1062"/>
      <c r="DT27" s="1062"/>
      <c r="DU27" s="1063"/>
      <c r="DV27" s="1064"/>
      <c r="DW27" s="1065"/>
      <c r="DX27" s="1065"/>
      <c r="DY27" s="1065"/>
      <c r="DZ27" s="1066"/>
      <c r="EA27" s="229"/>
    </row>
    <row r="28" spans="1:131" s="230" customFormat="1" ht="26.25" customHeight="1" thickTop="1" x14ac:dyDescent="0.15">
      <c r="A28" s="249">
        <v>1</v>
      </c>
      <c r="B28" s="1122" t="s">
        <v>398</v>
      </c>
      <c r="C28" s="1123"/>
      <c r="D28" s="1123"/>
      <c r="E28" s="1123"/>
      <c r="F28" s="1123"/>
      <c r="G28" s="1123"/>
      <c r="H28" s="1123"/>
      <c r="I28" s="1123"/>
      <c r="J28" s="1123"/>
      <c r="K28" s="1123"/>
      <c r="L28" s="1123"/>
      <c r="M28" s="1123"/>
      <c r="N28" s="1123"/>
      <c r="O28" s="1123"/>
      <c r="P28" s="1124"/>
      <c r="Q28" s="1125">
        <v>5085</v>
      </c>
      <c r="R28" s="1126"/>
      <c r="S28" s="1126"/>
      <c r="T28" s="1126"/>
      <c r="U28" s="1126"/>
      <c r="V28" s="1126">
        <v>4999</v>
      </c>
      <c r="W28" s="1126"/>
      <c r="X28" s="1126"/>
      <c r="Y28" s="1126"/>
      <c r="Z28" s="1126"/>
      <c r="AA28" s="1126">
        <v>86</v>
      </c>
      <c r="AB28" s="1126"/>
      <c r="AC28" s="1126"/>
      <c r="AD28" s="1126"/>
      <c r="AE28" s="1127"/>
      <c r="AF28" s="1128">
        <v>86</v>
      </c>
      <c r="AG28" s="1126"/>
      <c r="AH28" s="1126"/>
      <c r="AI28" s="1126"/>
      <c r="AJ28" s="1129"/>
      <c r="AK28" s="1130">
        <v>472</v>
      </c>
      <c r="AL28" s="1118"/>
      <c r="AM28" s="1118"/>
      <c r="AN28" s="1118"/>
      <c r="AO28" s="1118"/>
      <c r="AP28" s="1118" t="s">
        <v>577</v>
      </c>
      <c r="AQ28" s="1118"/>
      <c r="AR28" s="1118"/>
      <c r="AS28" s="1118"/>
      <c r="AT28" s="1118"/>
      <c r="AU28" s="1118" t="s">
        <v>578</v>
      </c>
      <c r="AV28" s="1118"/>
      <c r="AW28" s="1118"/>
      <c r="AX28" s="1118"/>
      <c r="AY28" s="1118"/>
      <c r="AZ28" s="1119"/>
      <c r="BA28" s="1119"/>
      <c r="BB28" s="1119"/>
      <c r="BC28" s="1119"/>
      <c r="BD28" s="1119"/>
      <c r="BE28" s="1120"/>
      <c r="BF28" s="1120"/>
      <c r="BG28" s="1120"/>
      <c r="BH28" s="1120"/>
      <c r="BI28" s="1121"/>
      <c r="BJ28" s="235"/>
      <c r="BK28" s="235"/>
      <c r="BL28" s="235"/>
      <c r="BM28" s="235"/>
      <c r="BN28" s="235"/>
      <c r="BO28" s="248"/>
      <c r="BP28" s="248"/>
      <c r="BQ28" s="245">
        <v>22</v>
      </c>
      <c r="BR28" s="246"/>
      <c r="BS28" s="1086"/>
      <c r="BT28" s="1087"/>
      <c r="BU28" s="1087"/>
      <c r="BV28" s="1087"/>
      <c r="BW28" s="1087"/>
      <c r="BX28" s="1087"/>
      <c r="BY28" s="1087"/>
      <c r="BZ28" s="1087"/>
      <c r="CA28" s="1087"/>
      <c r="CB28" s="1087"/>
      <c r="CC28" s="1087"/>
      <c r="CD28" s="1087"/>
      <c r="CE28" s="1087"/>
      <c r="CF28" s="1087"/>
      <c r="CG28" s="1088"/>
      <c r="CH28" s="1061"/>
      <c r="CI28" s="1062"/>
      <c r="CJ28" s="1062"/>
      <c r="CK28" s="1062"/>
      <c r="CL28" s="1063"/>
      <c r="CM28" s="1061"/>
      <c r="CN28" s="1062"/>
      <c r="CO28" s="1062"/>
      <c r="CP28" s="1062"/>
      <c r="CQ28" s="1063"/>
      <c r="CR28" s="1061"/>
      <c r="CS28" s="1062"/>
      <c r="CT28" s="1062"/>
      <c r="CU28" s="1062"/>
      <c r="CV28" s="1063"/>
      <c r="CW28" s="1061"/>
      <c r="CX28" s="1062"/>
      <c r="CY28" s="1062"/>
      <c r="CZ28" s="1062"/>
      <c r="DA28" s="1063"/>
      <c r="DB28" s="1061"/>
      <c r="DC28" s="1062"/>
      <c r="DD28" s="1062"/>
      <c r="DE28" s="1062"/>
      <c r="DF28" s="1063"/>
      <c r="DG28" s="1061"/>
      <c r="DH28" s="1062"/>
      <c r="DI28" s="1062"/>
      <c r="DJ28" s="1062"/>
      <c r="DK28" s="1063"/>
      <c r="DL28" s="1061"/>
      <c r="DM28" s="1062"/>
      <c r="DN28" s="1062"/>
      <c r="DO28" s="1062"/>
      <c r="DP28" s="1063"/>
      <c r="DQ28" s="1061"/>
      <c r="DR28" s="1062"/>
      <c r="DS28" s="1062"/>
      <c r="DT28" s="1062"/>
      <c r="DU28" s="1063"/>
      <c r="DV28" s="1064"/>
      <c r="DW28" s="1065"/>
      <c r="DX28" s="1065"/>
      <c r="DY28" s="1065"/>
      <c r="DZ28" s="1066"/>
      <c r="EA28" s="229"/>
    </row>
    <row r="29" spans="1:131" s="230" customFormat="1" ht="26.25" customHeight="1" x14ac:dyDescent="0.15">
      <c r="A29" s="249">
        <v>2</v>
      </c>
      <c r="B29" s="1109" t="s">
        <v>399</v>
      </c>
      <c r="C29" s="1110"/>
      <c r="D29" s="1110"/>
      <c r="E29" s="1110"/>
      <c r="F29" s="1110"/>
      <c r="G29" s="1110"/>
      <c r="H29" s="1110"/>
      <c r="I29" s="1110"/>
      <c r="J29" s="1110"/>
      <c r="K29" s="1110"/>
      <c r="L29" s="1110"/>
      <c r="M29" s="1110"/>
      <c r="N29" s="1110"/>
      <c r="O29" s="1110"/>
      <c r="P29" s="1111"/>
      <c r="Q29" s="1115">
        <v>11</v>
      </c>
      <c r="R29" s="1116"/>
      <c r="S29" s="1116"/>
      <c r="T29" s="1116"/>
      <c r="U29" s="1116"/>
      <c r="V29" s="1116">
        <v>11</v>
      </c>
      <c r="W29" s="1116"/>
      <c r="X29" s="1116"/>
      <c r="Y29" s="1116"/>
      <c r="Z29" s="1116"/>
      <c r="AA29" s="1116">
        <v>0</v>
      </c>
      <c r="AB29" s="1116"/>
      <c r="AC29" s="1116"/>
      <c r="AD29" s="1116"/>
      <c r="AE29" s="1117"/>
      <c r="AF29" s="1091" t="s">
        <v>122</v>
      </c>
      <c r="AG29" s="1092"/>
      <c r="AH29" s="1092"/>
      <c r="AI29" s="1092"/>
      <c r="AJ29" s="1093"/>
      <c r="AK29" s="1052">
        <v>11</v>
      </c>
      <c r="AL29" s="1043"/>
      <c r="AM29" s="1043"/>
      <c r="AN29" s="1043"/>
      <c r="AO29" s="1043"/>
      <c r="AP29" s="1043">
        <v>44</v>
      </c>
      <c r="AQ29" s="1043"/>
      <c r="AR29" s="1043"/>
      <c r="AS29" s="1043"/>
      <c r="AT29" s="1043"/>
      <c r="AU29" s="1043">
        <v>42</v>
      </c>
      <c r="AV29" s="1043"/>
      <c r="AW29" s="1043"/>
      <c r="AX29" s="1043"/>
      <c r="AY29" s="1043"/>
      <c r="AZ29" s="1114"/>
      <c r="BA29" s="1114"/>
      <c r="BB29" s="1114"/>
      <c r="BC29" s="1114"/>
      <c r="BD29" s="1114"/>
      <c r="BE29" s="1104"/>
      <c r="BF29" s="1104"/>
      <c r="BG29" s="1104"/>
      <c r="BH29" s="1104"/>
      <c r="BI29" s="1105"/>
      <c r="BJ29" s="235"/>
      <c r="BK29" s="235"/>
      <c r="BL29" s="235"/>
      <c r="BM29" s="235"/>
      <c r="BN29" s="235"/>
      <c r="BO29" s="248"/>
      <c r="BP29" s="248"/>
      <c r="BQ29" s="245">
        <v>23</v>
      </c>
      <c r="BR29" s="246"/>
      <c r="BS29" s="1086"/>
      <c r="BT29" s="1087"/>
      <c r="BU29" s="1087"/>
      <c r="BV29" s="1087"/>
      <c r="BW29" s="1087"/>
      <c r="BX29" s="1087"/>
      <c r="BY29" s="1087"/>
      <c r="BZ29" s="1087"/>
      <c r="CA29" s="1087"/>
      <c r="CB29" s="1087"/>
      <c r="CC29" s="1087"/>
      <c r="CD29" s="1087"/>
      <c r="CE29" s="1087"/>
      <c r="CF29" s="1087"/>
      <c r="CG29" s="1088"/>
      <c r="CH29" s="1061"/>
      <c r="CI29" s="1062"/>
      <c r="CJ29" s="1062"/>
      <c r="CK29" s="1062"/>
      <c r="CL29" s="1063"/>
      <c r="CM29" s="1061"/>
      <c r="CN29" s="1062"/>
      <c r="CO29" s="1062"/>
      <c r="CP29" s="1062"/>
      <c r="CQ29" s="1063"/>
      <c r="CR29" s="1061"/>
      <c r="CS29" s="1062"/>
      <c r="CT29" s="1062"/>
      <c r="CU29" s="1062"/>
      <c r="CV29" s="1063"/>
      <c r="CW29" s="1061"/>
      <c r="CX29" s="1062"/>
      <c r="CY29" s="1062"/>
      <c r="CZ29" s="1062"/>
      <c r="DA29" s="1063"/>
      <c r="DB29" s="1061"/>
      <c r="DC29" s="1062"/>
      <c r="DD29" s="1062"/>
      <c r="DE29" s="1062"/>
      <c r="DF29" s="1063"/>
      <c r="DG29" s="1061"/>
      <c r="DH29" s="1062"/>
      <c r="DI29" s="1062"/>
      <c r="DJ29" s="1062"/>
      <c r="DK29" s="1063"/>
      <c r="DL29" s="1061"/>
      <c r="DM29" s="1062"/>
      <c r="DN29" s="1062"/>
      <c r="DO29" s="1062"/>
      <c r="DP29" s="1063"/>
      <c r="DQ29" s="1061"/>
      <c r="DR29" s="1062"/>
      <c r="DS29" s="1062"/>
      <c r="DT29" s="1062"/>
      <c r="DU29" s="1063"/>
      <c r="DV29" s="1064"/>
      <c r="DW29" s="1065"/>
      <c r="DX29" s="1065"/>
      <c r="DY29" s="1065"/>
      <c r="DZ29" s="1066"/>
      <c r="EA29" s="229"/>
    </row>
    <row r="30" spans="1:131" s="230" customFormat="1" ht="26.25" customHeight="1" x14ac:dyDescent="0.15">
      <c r="A30" s="249">
        <v>3</v>
      </c>
      <c r="B30" s="1109" t="s">
        <v>400</v>
      </c>
      <c r="C30" s="1110"/>
      <c r="D30" s="1110"/>
      <c r="E30" s="1110"/>
      <c r="F30" s="1110"/>
      <c r="G30" s="1110"/>
      <c r="H30" s="1110"/>
      <c r="I30" s="1110"/>
      <c r="J30" s="1110"/>
      <c r="K30" s="1110"/>
      <c r="L30" s="1110"/>
      <c r="M30" s="1110"/>
      <c r="N30" s="1110"/>
      <c r="O30" s="1110"/>
      <c r="P30" s="1111"/>
      <c r="Q30" s="1115">
        <v>1127</v>
      </c>
      <c r="R30" s="1116"/>
      <c r="S30" s="1116"/>
      <c r="T30" s="1116"/>
      <c r="U30" s="1116"/>
      <c r="V30" s="1116">
        <v>1120</v>
      </c>
      <c r="W30" s="1116"/>
      <c r="X30" s="1116"/>
      <c r="Y30" s="1116"/>
      <c r="Z30" s="1116"/>
      <c r="AA30" s="1116">
        <v>7</v>
      </c>
      <c r="AB30" s="1116"/>
      <c r="AC30" s="1116"/>
      <c r="AD30" s="1116"/>
      <c r="AE30" s="1117"/>
      <c r="AF30" s="1091">
        <v>7</v>
      </c>
      <c r="AG30" s="1092"/>
      <c r="AH30" s="1092"/>
      <c r="AI30" s="1092"/>
      <c r="AJ30" s="1093"/>
      <c r="AK30" s="1052">
        <v>766</v>
      </c>
      <c r="AL30" s="1043"/>
      <c r="AM30" s="1043"/>
      <c r="AN30" s="1043"/>
      <c r="AO30" s="1043"/>
      <c r="AP30" s="1043" t="s">
        <v>577</v>
      </c>
      <c r="AQ30" s="1043"/>
      <c r="AR30" s="1043"/>
      <c r="AS30" s="1043"/>
      <c r="AT30" s="1043"/>
      <c r="AU30" s="1043" t="s">
        <v>577</v>
      </c>
      <c r="AV30" s="1043"/>
      <c r="AW30" s="1043"/>
      <c r="AX30" s="1043"/>
      <c r="AY30" s="1043"/>
      <c r="AZ30" s="1114"/>
      <c r="BA30" s="1114"/>
      <c r="BB30" s="1114"/>
      <c r="BC30" s="1114"/>
      <c r="BD30" s="1114"/>
      <c r="BE30" s="1104"/>
      <c r="BF30" s="1104"/>
      <c r="BG30" s="1104"/>
      <c r="BH30" s="1104"/>
      <c r="BI30" s="1105"/>
      <c r="BJ30" s="235"/>
      <c r="BK30" s="235"/>
      <c r="BL30" s="235"/>
      <c r="BM30" s="235"/>
      <c r="BN30" s="235"/>
      <c r="BO30" s="248"/>
      <c r="BP30" s="248"/>
      <c r="BQ30" s="245">
        <v>24</v>
      </c>
      <c r="BR30" s="246"/>
      <c r="BS30" s="1086"/>
      <c r="BT30" s="1087"/>
      <c r="BU30" s="1087"/>
      <c r="BV30" s="1087"/>
      <c r="BW30" s="1087"/>
      <c r="BX30" s="1087"/>
      <c r="BY30" s="1087"/>
      <c r="BZ30" s="1087"/>
      <c r="CA30" s="1087"/>
      <c r="CB30" s="1087"/>
      <c r="CC30" s="1087"/>
      <c r="CD30" s="1087"/>
      <c r="CE30" s="1087"/>
      <c r="CF30" s="1087"/>
      <c r="CG30" s="1088"/>
      <c r="CH30" s="1061"/>
      <c r="CI30" s="1062"/>
      <c r="CJ30" s="1062"/>
      <c r="CK30" s="1062"/>
      <c r="CL30" s="1063"/>
      <c r="CM30" s="1061"/>
      <c r="CN30" s="1062"/>
      <c r="CO30" s="1062"/>
      <c r="CP30" s="1062"/>
      <c r="CQ30" s="1063"/>
      <c r="CR30" s="1061"/>
      <c r="CS30" s="1062"/>
      <c r="CT30" s="1062"/>
      <c r="CU30" s="1062"/>
      <c r="CV30" s="1063"/>
      <c r="CW30" s="1061"/>
      <c r="CX30" s="1062"/>
      <c r="CY30" s="1062"/>
      <c r="CZ30" s="1062"/>
      <c r="DA30" s="1063"/>
      <c r="DB30" s="1061"/>
      <c r="DC30" s="1062"/>
      <c r="DD30" s="1062"/>
      <c r="DE30" s="1062"/>
      <c r="DF30" s="1063"/>
      <c r="DG30" s="1061"/>
      <c r="DH30" s="1062"/>
      <c r="DI30" s="1062"/>
      <c r="DJ30" s="1062"/>
      <c r="DK30" s="1063"/>
      <c r="DL30" s="1061"/>
      <c r="DM30" s="1062"/>
      <c r="DN30" s="1062"/>
      <c r="DO30" s="1062"/>
      <c r="DP30" s="1063"/>
      <c r="DQ30" s="1061"/>
      <c r="DR30" s="1062"/>
      <c r="DS30" s="1062"/>
      <c r="DT30" s="1062"/>
      <c r="DU30" s="1063"/>
      <c r="DV30" s="1064"/>
      <c r="DW30" s="1065"/>
      <c r="DX30" s="1065"/>
      <c r="DY30" s="1065"/>
      <c r="DZ30" s="1066"/>
      <c r="EA30" s="229"/>
    </row>
    <row r="31" spans="1:131" s="230" customFormat="1" ht="26.25" customHeight="1" x14ac:dyDescent="0.15">
      <c r="A31" s="249">
        <v>4</v>
      </c>
      <c r="B31" s="1109" t="s">
        <v>401</v>
      </c>
      <c r="C31" s="1110"/>
      <c r="D31" s="1110"/>
      <c r="E31" s="1110"/>
      <c r="F31" s="1110"/>
      <c r="G31" s="1110"/>
      <c r="H31" s="1110"/>
      <c r="I31" s="1110"/>
      <c r="J31" s="1110"/>
      <c r="K31" s="1110"/>
      <c r="L31" s="1110"/>
      <c r="M31" s="1110"/>
      <c r="N31" s="1110"/>
      <c r="O31" s="1110"/>
      <c r="P31" s="1111"/>
      <c r="Q31" s="1115">
        <v>5412</v>
      </c>
      <c r="R31" s="1116"/>
      <c r="S31" s="1116"/>
      <c r="T31" s="1116"/>
      <c r="U31" s="1116"/>
      <c r="V31" s="1116">
        <v>5311</v>
      </c>
      <c r="W31" s="1116"/>
      <c r="X31" s="1116"/>
      <c r="Y31" s="1116"/>
      <c r="Z31" s="1116"/>
      <c r="AA31" s="1116">
        <v>102</v>
      </c>
      <c r="AB31" s="1116"/>
      <c r="AC31" s="1116"/>
      <c r="AD31" s="1116"/>
      <c r="AE31" s="1117"/>
      <c r="AF31" s="1091">
        <v>102</v>
      </c>
      <c r="AG31" s="1092"/>
      <c r="AH31" s="1092"/>
      <c r="AI31" s="1092"/>
      <c r="AJ31" s="1093"/>
      <c r="AK31" s="1052">
        <v>811</v>
      </c>
      <c r="AL31" s="1043"/>
      <c r="AM31" s="1043"/>
      <c r="AN31" s="1043"/>
      <c r="AO31" s="1043"/>
      <c r="AP31" s="1043" t="s">
        <v>577</v>
      </c>
      <c r="AQ31" s="1043"/>
      <c r="AR31" s="1043"/>
      <c r="AS31" s="1043"/>
      <c r="AT31" s="1043"/>
      <c r="AU31" s="1043" t="s">
        <v>577</v>
      </c>
      <c r="AV31" s="1043"/>
      <c r="AW31" s="1043"/>
      <c r="AX31" s="1043"/>
      <c r="AY31" s="1043"/>
      <c r="AZ31" s="1114"/>
      <c r="BA31" s="1114"/>
      <c r="BB31" s="1114"/>
      <c r="BC31" s="1114"/>
      <c r="BD31" s="1114"/>
      <c r="BE31" s="1104"/>
      <c r="BF31" s="1104"/>
      <c r="BG31" s="1104"/>
      <c r="BH31" s="1104"/>
      <c r="BI31" s="1105"/>
      <c r="BJ31" s="235"/>
      <c r="BK31" s="235"/>
      <c r="BL31" s="235"/>
      <c r="BM31" s="235"/>
      <c r="BN31" s="235"/>
      <c r="BO31" s="248"/>
      <c r="BP31" s="248"/>
      <c r="BQ31" s="245">
        <v>25</v>
      </c>
      <c r="BR31" s="246"/>
      <c r="BS31" s="1086"/>
      <c r="BT31" s="1087"/>
      <c r="BU31" s="1087"/>
      <c r="BV31" s="1087"/>
      <c r="BW31" s="1087"/>
      <c r="BX31" s="1087"/>
      <c r="BY31" s="1087"/>
      <c r="BZ31" s="1087"/>
      <c r="CA31" s="1087"/>
      <c r="CB31" s="1087"/>
      <c r="CC31" s="1087"/>
      <c r="CD31" s="1087"/>
      <c r="CE31" s="1087"/>
      <c r="CF31" s="1087"/>
      <c r="CG31" s="1088"/>
      <c r="CH31" s="1061"/>
      <c r="CI31" s="1062"/>
      <c r="CJ31" s="1062"/>
      <c r="CK31" s="1062"/>
      <c r="CL31" s="1063"/>
      <c r="CM31" s="1061"/>
      <c r="CN31" s="1062"/>
      <c r="CO31" s="1062"/>
      <c r="CP31" s="1062"/>
      <c r="CQ31" s="1063"/>
      <c r="CR31" s="1061"/>
      <c r="CS31" s="1062"/>
      <c r="CT31" s="1062"/>
      <c r="CU31" s="1062"/>
      <c r="CV31" s="1063"/>
      <c r="CW31" s="1061"/>
      <c r="CX31" s="1062"/>
      <c r="CY31" s="1062"/>
      <c r="CZ31" s="1062"/>
      <c r="DA31" s="1063"/>
      <c r="DB31" s="1061"/>
      <c r="DC31" s="1062"/>
      <c r="DD31" s="1062"/>
      <c r="DE31" s="1062"/>
      <c r="DF31" s="1063"/>
      <c r="DG31" s="1061"/>
      <c r="DH31" s="1062"/>
      <c r="DI31" s="1062"/>
      <c r="DJ31" s="1062"/>
      <c r="DK31" s="1063"/>
      <c r="DL31" s="1061"/>
      <c r="DM31" s="1062"/>
      <c r="DN31" s="1062"/>
      <c r="DO31" s="1062"/>
      <c r="DP31" s="1063"/>
      <c r="DQ31" s="1061"/>
      <c r="DR31" s="1062"/>
      <c r="DS31" s="1062"/>
      <c r="DT31" s="1062"/>
      <c r="DU31" s="1063"/>
      <c r="DV31" s="1064"/>
      <c r="DW31" s="1065"/>
      <c r="DX31" s="1065"/>
      <c r="DY31" s="1065"/>
      <c r="DZ31" s="1066"/>
      <c r="EA31" s="229"/>
    </row>
    <row r="32" spans="1:131" s="230" customFormat="1" ht="26.25" customHeight="1" x14ac:dyDescent="0.15">
      <c r="A32" s="249">
        <v>5</v>
      </c>
      <c r="B32" s="1109" t="s">
        <v>402</v>
      </c>
      <c r="C32" s="1110"/>
      <c r="D32" s="1110"/>
      <c r="E32" s="1110"/>
      <c r="F32" s="1110"/>
      <c r="G32" s="1110"/>
      <c r="H32" s="1110"/>
      <c r="I32" s="1110"/>
      <c r="J32" s="1110"/>
      <c r="K32" s="1110"/>
      <c r="L32" s="1110"/>
      <c r="M32" s="1110"/>
      <c r="N32" s="1110"/>
      <c r="O32" s="1110"/>
      <c r="P32" s="1111"/>
      <c r="Q32" s="1115">
        <v>1196</v>
      </c>
      <c r="R32" s="1116"/>
      <c r="S32" s="1116"/>
      <c r="T32" s="1116"/>
      <c r="U32" s="1116"/>
      <c r="V32" s="1116">
        <v>1145</v>
      </c>
      <c r="W32" s="1116"/>
      <c r="X32" s="1116"/>
      <c r="Y32" s="1116"/>
      <c r="Z32" s="1116"/>
      <c r="AA32" s="1116">
        <v>52</v>
      </c>
      <c r="AB32" s="1116"/>
      <c r="AC32" s="1116"/>
      <c r="AD32" s="1116"/>
      <c r="AE32" s="1117"/>
      <c r="AF32" s="1091">
        <v>663</v>
      </c>
      <c r="AG32" s="1092"/>
      <c r="AH32" s="1092"/>
      <c r="AI32" s="1092"/>
      <c r="AJ32" s="1093"/>
      <c r="AK32" s="1052">
        <v>334</v>
      </c>
      <c r="AL32" s="1043"/>
      <c r="AM32" s="1043"/>
      <c r="AN32" s="1043"/>
      <c r="AO32" s="1043"/>
      <c r="AP32" s="1043">
        <v>6432</v>
      </c>
      <c r="AQ32" s="1043"/>
      <c r="AR32" s="1043"/>
      <c r="AS32" s="1043"/>
      <c r="AT32" s="1043"/>
      <c r="AU32" s="1043">
        <v>2092</v>
      </c>
      <c r="AV32" s="1043"/>
      <c r="AW32" s="1043"/>
      <c r="AX32" s="1043"/>
      <c r="AY32" s="1043"/>
      <c r="AZ32" s="1114"/>
      <c r="BA32" s="1114"/>
      <c r="BB32" s="1114"/>
      <c r="BC32" s="1114"/>
      <c r="BD32" s="1114"/>
      <c r="BE32" s="1104" t="s">
        <v>403</v>
      </c>
      <c r="BF32" s="1104"/>
      <c r="BG32" s="1104"/>
      <c r="BH32" s="1104"/>
      <c r="BI32" s="1105"/>
      <c r="BJ32" s="235"/>
      <c r="BK32" s="235"/>
      <c r="BL32" s="235"/>
      <c r="BM32" s="235"/>
      <c r="BN32" s="235"/>
      <c r="BO32" s="248"/>
      <c r="BP32" s="248"/>
      <c r="BQ32" s="245">
        <v>26</v>
      </c>
      <c r="BR32" s="246"/>
      <c r="BS32" s="1086"/>
      <c r="BT32" s="1087"/>
      <c r="BU32" s="1087"/>
      <c r="BV32" s="1087"/>
      <c r="BW32" s="1087"/>
      <c r="BX32" s="1087"/>
      <c r="BY32" s="1087"/>
      <c r="BZ32" s="1087"/>
      <c r="CA32" s="1087"/>
      <c r="CB32" s="1087"/>
      <c r="CC32" s="1087"/>
      <c r="CD32" s="1087"/>
      <c r="CE32" s="1087"/>
      <c r="CF32" s="1087"/>
      <c r="CG32" s="1088"/>
      <c r="CH32" s="1061"/>
      <c r="CI32" s="1062"/>
      <c r="CJ32" s="1062"/>
      <c r="CK32" s="1062"/>
      <c r="CL32" s="1063"/>
      <c r="CM32" s="1061"/>
      <c r="CN32" s="1062"/>
      <c r="CO32" s="1062"/>
      <c r="CP32" s="1062"/>
      <c r="CQ32" s="1063"/>
      <c r="CR32" s="1061"/>
      <c r="CS32" s="1062"/>
      <c r="CT32" s="1062"/>
      <c r="CU32" s="1062"/>
      <c r="CV32" s="1063"/>
      <c r="CW32" s="1061"/>
      <c r="CX32" s="1062"/>
      <c r="CY32" s="1062"/>
      <c r="CZ32" s="1062"/>
      <c r="DA32" s="1063"/>
      <c r="DB32" s="1061"/>
      <c r="DC32" s="1062"/>
      <c r="DD32" s="1062"/>
      <c r="DE32" s="1062"/>
      <c r="DF32" s="1063"/>
      <c r="DG32" s="1061"/>
      <c r="DH32" s="1062"/>
      <c r="DI32" s="1062"/>
      <c r="DJ32" s="1062"/>
      <c r="DK32" s="1063"/>
      <c r="DL32" s="1061"/>
      <c r="DM32" s="1062"/>
      <c r="DN32" s="1062"/>
      <c r="DO32" s="1062"/>
      <c r="DP32" s="1063"/>
      <c r="DQ32" s="1061"/>
      <c r="DR32" s="1062"/>
      <c r="DS32" s="1062"/>
      <c r="DT32" s="1062"/>
      <c r="DU32" s="1063"/>
      <c r="DV32" s="1064"/>
      <c r="DW32" s="1065"/>
      <c r="DX32" s="1065"/>
      <c r="DY32" s="1065"/>
      <c r="DZ32" s="1066"/>
      <c r="EA32" s="229"/>
    </row>
    <row r="33" spans="1:131" s="230" customFormat="1" ht="26.25" customHeight="1" x14ac:dyDescent="0.15">
      <c r="A33" s="249">
        <v>6</v>
      </c>
      <c r="B33" s="1109" t="s">
        <v>404</v>
      </c>
      <c r="C33" s="1110"/>
      <c r="D33" s="1110"/>
      <c r="E33" s="1110"/>
      <c r="F33" s="1110"/>
      <c r="G33" s="1110"/>
      <c r="H33" s="1110"/>
      <c r="I33" s="1110"/>
      <c r="J33" s="1110"/>
      <c r="K33" s="1110"/>
      <c r="L33" s="1110"/>
      <c r="M33" s="1110"/>
      <c r="N33" s="1110"/>
      <c r="O33" s="1110"/>
      <c r="P33" s="1111"/>
      <c r="Q33" s="1115">
        <v>4307</v>
      </c>
      <c r="R33" s="1116"/>
      <c r="S33" s="1116"/>
      <c r="T33" s="1116"/>
      <c r="U33" s="1116"/>
      <c r="V33" s="1116">
        <v>4484</v>
      </c>
      <c r="W33" s="1116"/>
      <c r="X33" s="1116"/>
      <c r="Y33" s="1116"/>
      <c r="Z33" s="1116"/>
      <c r="AA33" s="1116">
        <v>-177</v>
      </c>
      <c r="AB33" s="1116"/>
      <c r="AC33" s="1116"/>
      <c r="AD33" s="1116"/>
      <c r="AE33" s="1117"/>
      <c r="AF33" s="1091">
        <v>382</v>
      </c>
      <c r="AG33" s="1092"/>
      <c r="AH33" s="1092"/>
      <c r="AI33" s="1092"/>
      <c r="AJ33" s="1093"/>
      <c r="AK33" s="1052">
        <f>832+44</f>
        <v>876</v>
      </c>
      <c r="AL33" s="1043"/>
      <c r="AM33" s="1043"/>
      <c r="AN33" s="1043"/>
      <c r="AO33" s="1043"/>
      <c r="AP33" s="1043">
        <v>3299</v>
      </c>
      <c r="AQ33" s="1043"/>
      <c r="AR33" s="1043"/>
      <c r="AS33" s="1043"/>
      <c r="AT33" s="1043"/>
      <c r="AU33" s="1043">
        <v>2316</v>
      </c>
      <c r="AV33" s="1043"/>
      <c r="AW33" s="1043"/>
      <c r="AX33" s="1043"/>
      <c r="AY33" s="1043"/>
      <c r="AZ33" s="1114"/>
      <c r="BA33" s="1114"/>
      <c r="BB33" s="1114"/>
      <c r="BC33" s="1114"/>
      <c r="BD33" s="1114"/>
      <c r="BE33" s="1104" t="s">
        <v>403</v>
      </c>
      <c r="BF33" s="1104"/>
      <c r="BG33" s="1104"/>
      <c r="BH33" s="1104"/>
      <c r="BI33" s="1105"/>
      <c r="BJ33" s="235"/>
      <c r="BK33" s="235"/>
      <c r="BL33" s="235"/>
      <c r="BM33" s="235"/>
      <c r="BN33" s="235"/>
      <c r="BO33" s="248"/>
      <c r="BP33" s="248"/>
      <c r="BQ33" s="245">
        <v>27</v>
      </c>
      <c r="BR33" s="246"/>
      <c r="BS33" s="1086"/>
      <c r="BT33" s="1087"/>
      <c r="BU33" s="1087"/>
      <c r="BV33" s="1087"/>
      <c r="BW33" s="1087"/>
      <c r="BX33" s="1087"/>
      <c r="BY33" s="1087"/>
      <c r="BZ33" s="1087"/>
      <c r="CA33" s="1087"/>
      <c r="CB33" s="1087"/>
      <c r="CC33" s="1087"/>
      <c r="CD33" s="1087"/>
      <c r="CE33" s="1087"/>
      <c r="CF33" s="1087"/>
      <c r="CG33" s="1088"/>
      <c r="CH33" s="1061"/>
      <c r="CI33" s="1062"/>
      <c r="CJ33" s="1062"/>
      <c r="CK33" s="1062"/>
      <c r="CL33" s="1063"/>
      <c r="CM33" s="1061"/>
      <c r="CN33" s="1062"/>
      <c r="CO33" s="1062"/>
      <c r="CP33" s="1062"/>
      <c r="CQ33" s="1063"/>
      <c r="CR33" s="1061"/>
      <c r="CS33" s="1062"/>
      <c r="CT33" s="1062"/>
      <c r="CU33" s="1062"/>
      <c r="CV33" s="1063"/>
      <c r="CW33" s="1061"/>
      <c r="CX33" s="1062"/>
      <c r="CY33" s="1062"/>
      <c r="CZ33" s="1062"/>
      <c r="DA33" s="1063"/>
      <c r="DB33" s="1061"/>
      <c r="DC33" s="1062"/>
      <c r="DD33" s="1062"/>
      <c r="DE33" s="1062"/>
      <c r="DF33" s="1063"/>
      <c r="DG33" s="1061"/>
      <c r="DH33" s="1062"/>
      <c r="DI33" s="1062"/>
      <c r="DJ33" s="1062"/>
      <c r="DK33" s="1063"/>
      <c r="DL33" s="1061"/>
      <c r="DM33" s="1062"/>
      <c r="DN33" s="1062"/>
      <c r="DO33" s="1062"/>
      <c r="DP33" s="1063"/>
      <c r="DQ33" s="1061"/>
      <c r="DR33" s="1062"/>
      <c r="DS33" s="1062"/>
      <c r="DT33" s="1062"/>
      <c r="DU33" s="1063"/>
      <c r="DV33" s="1064"/>
      <c r="DW33" s="1065"/>
      <c r="DX33" s="1065"/>
      <c r="DY33" s="1065"/>
      <c r="DZ33" s="1066"/>
      <c r="EA33" s="229"/>
    </row>
    <row r="34" spans="1:131" s="230" customFormat="1" ht="26.25" customHeight="1" x14ac:dyDescent="0.15">
      <c r="A34" s="249">
        <v>7</v>
      </c>
      <c r="B34" s="1109" t="s">
        <v>405</v>
      </c>
      <c r="C34" s="1110"/>
      <c r="D34" s="1110"/>
      <c r="E34" s="1110"/>
      <c r="F34" s="1110"/>
      <c r="G34" s="1110"/>
      <c r="H34" s="1110"/>
      <c r="I34" s="1110"/>
      <c r="J34" s="1110"/>
      <c r="K34" s="1110"/>
      <c r="L34" s="1110"/>
      <c r="M34" s="1110"/>
      <c r="N34" s="1110"/>
      <c r="O34" s="1110"/>
      <c r="P34" s="1111"/>
      <c r="Q34" s="1115">
        <v>184</v>
      </c>
      <c r="R34" s="1116"/>
      <c r="S34" s="1116"/>
      <c r="T34" s="1116"/>
      <c r="U34" s="1116"/>
      <c r="V34" s="1116">
        <v>184</v>
      </c>
      <c r="W34" s="1116"/>
      <c r="X34" s="1116"/>
      <c r="Y34" s="1116"/>
      <c r="Z34" s="1116"/>
      <c r="AA34" s="1116">
        <v>0</v>
      </c>
      <c r="AB34" s="1116"/>
      <c r="AC34" s="1116"/>
      <c r="AD34" s="1116"/>
      <c r="AE34" s="1117"/>
      <c r="AF34" s="1091" t="s">
        <v>382</v>
      </c>
      <c r="AG34" s="1092"/>
      <c r="AH34" s="1092"/>
      <c r="AI34" s="1092"/>
      <c r="AJ34" s="1093"/>
      <c r="AK34" s="1052">
        <f>38+10</f>
        <v>48</v>
      </c>
      <c r="AL34" s="1043"/>
      <c r="AM34" s="1043"/>
      <c r="AN34" s="1043"/>
      <c r="AO34" s="1043"/>
      <c r="AP34" s="1043">
        <v>454</v>
      </c>
      <c r="AQ34" s="1043"/>
      <c r="AR34" s="1043"/>
      <c r="AS34" s="1043"/>
      <c r="AT34" s="1043"/>
      <c r="AU34" s="1043">
        <v>399</v>
      </c>
      <c r="AV34" s="1043"/>
      <c r="AW34" s="1043"/>
      <c r="AX34" s="1043"/>
      <c r="AY34" s="1043"/>
      <c r="AZ34" s="1114"/>
      <c r="BA34" s="1114"/>
      <c r="BB34" s="1114"/>
      <c r="BC34" s="1114"/>
      <c r="BD34" s="1114"/>
      <c r="BE34" s="1104" t="s">
        <v>406</v>
      </c>
      <c r="BF34" s="1104"/>
      <c r="BG34" s="1104"/>
      <c r="BH34" s="1104"/>
      <c r="BI34" s="1105"/>
      <c r="BJ34" s="235"/>
      <c r="BK34" s="235"/>
      <c r="BL34" s="235"/>
      <c r="BM34" s="235"/>
      <c r="BN34" s="235"/>
      <c r="BO34" s="248"/>
      <c r="BP34" s="248"/>
      <c r="BQ34" s="245">
        <v>28</v>
      </c>
      <c r="BR34" s="246"/>
      <c r="BS34" s="1086"/>
      <c r="BT34" s="1087"/>
      <c r="BU34" s="1087"/>
      <c r="BV34" s="1087"/>
      <c r="BW34" s="1087"/>
      <c r="BX34" s="1087"/>
      <c r="BY34" s="1087"/>
      <c r="BZ34" s="1087"/>
      <c r="CA34" s="1087"/>
      <c r="CB34" s="1087"/>
      <c r="CC34" s="1087"/>
      <c r="CD34" s="1087"/>
      <c r="CE34" s="1087"/>
      <c r="CF34" s="1087"/>
      <c r="CG34" s="1088"/>
      <c r="CH34" s="1061"/>
      <c r="CI34" s="1062"/>
      <c r="CJ34" s="1062"/>
      <c r="CK34" s="1062"/>
      <c r="CL34" s="1063"/>
      <c r="CM34" s="1061"/>
      <c r="CN34" s="1062"/>
      <c r="CO34" s="1062"/>
      <c r="CP34" s="1062"/>
      <c r="CQ34" s="1063"/>
      <c r="CR34" s="1061"/>
      <c r="CS34" s="1062"/>
      <c r="CT34" s="1062"/>
      <c r="CU34" s="1062"/>
      <c r="CV34" s="1063"/>
      <c r="CW34" s="1061"/>
      <c r="CX34" s="1062"/>
      <c r="CY34" s="1062"/>
      <c r="CZ34" s="1062"/>
      <c r="DA34" s="1063"/>
      <c r="DB34" s="1061"/>
      <c r="DC34" s="1062"/>
      <c r="DD34" s="1062"/>
      <c r="DE34" s="1062"/>
      <c r="DF34" s="1063"/>
      <c r="DG34" s="1061"/>
      <c r="DH34" s="1062"/>
      <c r="DI34" s="1062"/>
      <c r="DJ34" s="1062"/>
      <c r="DK34" s="1063"/>
      <c r="DL34" s="1061"/>
      <c r="DM34" s="1062"/>
      <c r="DN34" s="1062"/>
      <c r="DO34" s="1062"/>
      <c r="DP34" s="1063"/>
      <c r="DQ34" s="1061"/>
      <c r="DR34" s="1062"/>
      <c r="DS34" s="1062"/>
      <c r="DT34" s="1062"/>
      <c r="DU34" s="1063"/>
      <c r="DV34" s="1064"/>
      <c r="DW34" s="1065"/>
      <c r="DX34" s="1065"/>
      <c r="DY34" s="1065"/>
      <c r="DZ34" s="1066"/>
      <c r="EA34" s="229"/>
    </row>
    <row r="35" spans="1:131" s="230" customFormat="1" ht="26.25" customHeight="1" x14ac:dyDescent="0.15">
      <c r="A35" s="249">
        <v>8</v>
      </c>
      <c r="B35" s="1109" t="s">
        <v>407</v>
      </c>
      <c r="C35" s="1110"/>
      <c r="D35" s="1110"/>
      <c r="E35" s="1110"/>
      <c r="F35" s="1110"/>
      <c r="G35" s="1110"/>
      <c r="H35" s="1110"/>
      <c r="I35" s="1110"/>
      <c r="J35" s="1110"/>
      <c r="K35" s="1110"/>
      <c r="L35" s="1110"/>
      <c r="M35" s="1110"/>
      <c r="N35" s="1110"/>
      <c r="O35" s="1110"/>
      <c r="P35" s="1111"/>
      <c r="Q35" s="1115">
        <v>72</v>
      </c>
      <c r="R35" s="1116"/>
      <c r="S35" s="1116"/>
      <c r="T35" s="1116"/>
      <c r="U35" s="1116"/>
      <c r="V35" s="1116">
        <v>72</v>
      </c>
      <c r="W35" s="1116"/>
      <c r="X35" s="1116"/>
      <c r="Y35" s="1116"/>
      <c r="Z35" s="1116"/>
      <c r="AA35" s="1116">
        <v>0</v>
      </c>
      <c r="AB35" s="1116"/>
      <c r="AC35" s="1116"/>
      <c r="AD35" s="1116"/>
      <c r="AE35" s="1117"/>
      <c r="AF35" s="1091" t="s">
        <v>382</v>
      </c>
      <c r="AG35" s="1092"/>
      <c r="AH35" s="1092"/>
      <c r="AI35" s="1092"/>
      <c r="AJ35" s="1093"/>
      <c r="AK35" s="1052">
        <v>64</v>
      </c>
      <c r="AL35" s="1043"/>
      <c r="AM35" s="1043"/>
      <c r="AN35" s="1043"/>
      <c r="AO35" s="1043"/>
      <c r="AP35" s="1043">
        <v>411</v>
      </c>
      <c r="AQ35" s="1043"/>
      <c r="AR35" s="1043"/>
      <c r="AS35" s="1043"/>
      <c r="AT35" s="1043"/>
      <c r="AU35" s="1043">
        <v>395</v>
      </c>
      <c r="AV35" s="1043"/>
      <c r="AW35" s="1043"/>
      <c r="AX35" s="1043"/>
      <c r="AY35" s="1043"/>
      <c r="AZ35" s="1114"/>
      <c r="BA35" s="1114"/>
      <c r="BB35" s="1114"/>
      <c r="BC35" s="1114"/>
      <c r="BD35" s="1114"/>
      <c r="BE35" s="1104" t="s">
        <v>408</v>
      </c>
      <c r="BF35" s="1104"/>
      <c r="BG35" s="1104"/>
      <c r="BH35" s="1104"/>
      <c r="BI35" s="1105"/>
      <c r="BJ35" s="235"/>
      <c r="BK35" s="235"/>
      <c r="BL35" s="235"/>
      <c r="BM35" s="235"/>
      <c r="BN35" s="235"/>
      <c r="BO35" s="248"/>
      <c r="BP35" s="248"/>
      <c r="BQ35" s="245">
        <v>29</v>
      </c>
      <c r="BR35" s="246"/>
      <c r="BS35" s="1086"/>
      <c r="BT35" s="1087"/>
      <c r="BU35" s="1087"/>
      <c r="BV35" s="1087"/>
      <c r="BW35" s="1087"/>
      <c r="BX35" s="1087"/>
      <c r="BY35" s="1087"/>
      <c r="BZ35" s="1087"/>
      <c r="CA35" s="1087"/>
      <c r="CB35" s="1087"/>
      <c r="CC35" s="1087"/>
      <c r="CD35" s="1087"/>
      <c r="CE35" s="1087"/>
      <c r="CF35" s="1087"/>
      <c r="CG35" s="1088"/>
      <c r="CH35" s="1061"/>
      <c r="CI35" s="1062"/>
      <c r="CJ35" s="1062"/>
      <c r="CK35" s="1062"/>
      <c r="CL35" s="1063"/>
      <c r="CM35" s="1061"/>
      <c r="CN35" s="1062"/>
      <c r="CO35" s="1062"/>
      <c r="CP35" s="1062"/>
      <c r="CQ35" s="1063"/>
      <c r="CR35" s="1061"/>
      <c r="CS35" s="1062"/>
      <c r="CT35" s="1062"/>
      <c r="CU35" s="1062"/>
      <c r="CV35" s="1063"/>
      <c r="CW35" s="1061"/>
      <c r="CX35" s="1062"/>
      <c r="CY35" s="1062"/>
      <c r="CZ35" s="1062"/>
      <c r="DA35" s="1063"/>
      <c r="DB35" s="1061"/>
      <c r="DC35" s="1062"/>
      <c r="DD35" s="1062"/>
      <c r="DE35" s="1062"/>
      <c r="DF35" s="1063"/>
      <c r="DG35" s="1061"/>
      <c r="DH35" s="1062"/>
      <c r="DI35" s="1062"/>
      <c r="DJ35" s="1062"/>
      <c r="DK35" s="1063"/>
      <c r="DL35" s="1061"/>
      <c r="DM35" s="1062"/>
      <c r="DN35" s="1062"/>
      <c r="DO35" s="1062"/>
      <c r="DP35" s="1063"/>
      <c r="DQ35" s="1061"/>
      <c r="DR35" s="1062"/>
      <c r="DS35" s="1062"/>
      <c r="DT35" s="1062"/>
      <c r="DU35" s="1063"/>
      <c r="DV35" s="1064"/>
      <c r="DW35" s="1065"/>
      <c r="DX35" s="1065"/>
      <c r="DY35" s="1065"/>
      <c r="DZ35" s="1066"/>
      <c r="EA35" s="229"/>
    </row>
    <row r="36" spans="1:131" s="230" customFormat="1" ht="26.25" customHeight="1" x14ac:dyDescent="0.15">
      <c r="A36" s="249">
        <v>9</v>
      </c>
      <c r="B36" s="1109" t="s">
        <v>409</v>
      </c>
      <c r="C36" s="1110"/>
      <c r="D36" s="1110"/>
      <c r="E36" s="1110"/>
      <c r="F36" s="1110"/>
      <c r="G36" s="1110"/>
      <c r="H36" s="1110"/>
      <c r="I36" s="1110"/>
      <c r="J36" s="1110"/>
      <c r="K36" s="1110"/>
      <c r="L36" s="1110"/>
      <c r="M36" s="1110"/>
      <c r="N36" s="1110"/>
      <c r="O36" s="1110"/>
      <c r="P36" s="1111"/>
      <c r="Q36" s="1115">
        <v>1587</v>
      </c>
      <c r="R36" s="1116"/>
      <c r="S36" s="1116"/>
      <c r="T36" s="1116"/>
      <c r="U36" s="1116"/>
      <c r="V36" s="1116">
        <v>1566</v>
      </c>
      <c r="W36" s="1116"/>
      <c r="X36" s="1116"/>
      <c r="Y36" s="1116"/>
      <c r="Z36" s="1116"/>
      <c r="AA36" s="1116">
        <v>21</v>
      </c>
      <c r="AB36" s="1116"/>
      <c r="AC36" s="1116"/>
      <c r="AD36" s="1116"/>
      <c r="AE36" s="1117"/>
      <c r="AF36" s="1091" t="s">
        <v>382</v>
      </c>
      <c r="AG36" s="1092"/>
      <c r="AH36" s="1092"/>
      <c r="AI36" s="1092"/>
      <c r="AJ36" s="1093"/>
      <c r="AK36" s="1052">
        <f>493+55</f>
        <v>548</v>
      </c>
      <c r="AL36" s="1043"/>
      <c r="AM36" s="1043"/>
      <c r="AN36" s="1043"/>
      <c r="AO36" s="1043"/>
      <c r="AP36" s="1043">
        <v>6159</v>
      </c>
      <c r="AQ36" s="1043"/>
      <c r="AR36" s="1043"/>
      <c r="AS36" s="1043"/>
      <c r="AT36" s="1043"/>
      <c r="AU36" s="1043">
        <v>5777</v>
      </c>
      <c r="AV36" s="1043"/>
      <c r="AW36" s="1043"/>
      <c r="AX36" s="1043"/>
      <c r="AY36" s="1043"/>
      <c r="AZ36" s="1114"/>
      <c r="BA36" s="1114"/>
      <c r="BB36" s="1114"/>
      <c r="BC36" s="1114"/>
      <c r="BD36" s="1114"/>
      <c r="BE36" s="1104" t="s">
        <v>406</v>
      </c>
      <c r="BF36" s="1104"/>
      <c r="BG36" s="1104"/>
      <c r="BH36" s="1104"/>
      <c r="BI36" s="1105"/>
      <c r="BJ36" s="235"/>
      <c r="BK36" s="235"/>
      <c r="BL36" s="235"/>
      <c r="BM36" s="235"/>
      <c r="BN36" s="235"/>
      <c r="BO36" s="248"/>
      <c r="BP36" s="248"/>
      <c r="BQ36" s="245">
        <v>30</v>
      </c>
      <c r="BR36" s="246"/>
      <c r="BS36" s="1086"/>
      <c r="BT36" s="1087"/>
      <c r="BU36" s="1087"/>
      <c r="BV36" s="1087"/>
      <c r="BW36" s="1087"/>
      <c r="BX36" s="1087"/>
      <c r="BY36" s="1087"/>
      <c r="BZ36" s="1087"/>
      <c r="CA36" s="1087"/>
      <c r="CB36" s="1087"/>
      <c r="CC36" s="1087"/>
      <c r="CD36" s="1087"/>
      <c r="CE36" s="1087"/>
      <c r="CF36" s="1087"/>
      <c r="CG36" s="1088"/>
      <c r="CH36" s="1061"/>
      <c r="CI36" s="1062"/>
      <c r="CJ36" s="1062"/>
      <c r="CK36" s="1062"/>
      <c r="CL36" s="1063"/>
      <c r="CM36" s="1061"/>
      <c r="CN36" s="1062"/>
      <c r="CO36" s="1062"/>
      <c r="CP36" s="1062"/>
      <c r="CQ36" s="1063"/>
      <c r="CR36" s="1061"/>
      <c r="CS36" s="1062"/>
      <c r="CT36" s="1062"/>
      <c r="CU36" s="1062"/>
      <c r="CV36" s="1063"/>
      <c r="CW36" s="1061"/>
      <c r="CX36" s="1062"/>
      <c r="CY36" s="1062"/>
      <c r="CZ36" s="1062"/>
      <c r="DA36" s="1063"/>
      <c r="DB36" s="1061"/>
      <c r="DC36" s="1062"/>
      <c r="DD36" s="1062"/>
      <c r="DE36" s="1062"/>
      <c r="DF36" s="1063"/>
      <c r="DG36" s="1061"/>
      <c r="DH36" s="1062"/>
      <c r="DI36" s="1062"/>
      <c r="DJ36" s="1062"/>
      <c r="DK36" s="1063"/>
      <c r="DL36" s="1061"/>
      <c r="DM36" s="1062"/>
      <c r="DN36" s="1062"/>
      <c r="DO36" s="1062"/>
      <c r="DP36" s="1063"/>
      <c r="DQ36" s="1061"/>
      <c r="DR36" s="1062"/>
      <c r="DS36" s="1062"/>
      <c r="DT36" s="1062"/>
      <c r="DU36" s="1063"/>
      <c r="DV36" s="1064"/>
      <c r="DW36" s="1065"/>
      <c r="DX36" s="1065"/>
      <c r="DY36" s="1065"/>
      <c r="DZ36" s="1066"/>
      <c r="EA36" s="229"/>
    </row>
    <row r="37" spans="1:131" s="230" customFormat="1" ht="26.25" customHeight="1" x14ac:dyDescent="0.15">
      <c r="A37" s="249">
        <v>10</v>
      </c>
      <c r="B37" s="1109"/>
      <c r="C37" s="1110"/>
      <c r="D37" s="1110"/>
      <c r="E37" s="1110"/>
      <c r="F37" s="1110"/>
      <c r="G37" s="1110"/>
      <c r="H37" s="1110"/>
      <c r="I37" s="1110"/>
      <c r="J37" s="1110"/>
      <c r="K37" s="1110"/>
      <c r="L37" s="1110"/>
      <c r="M37" s="1110"/>
      <c r="N37" s="1110"/>
      <c r="O37" s="1110"/>
      <c r="P37" s="1111"/>
      <c r="Q37" s="1115"/>
      <c r="R37" s="1116"/>
      <c r="S37" s="1116"/>
      <c r="T37" s="1116"/>
      <c r="U37" s="1116"/>
      <c r="V37" s="1116"/>
      <c r="W37" s="1116"/>
      <c r="X37" s="1116"/>
      <c r="Y37" s="1116"/>
      <c r="Z37" s="1116"/>
      <c r="AA37" s="1116"/>
      <c r="AB37" s="1116"/>
      <c r="AC37" s="1116"/>
      <c r="AD37" s="1116"/>
      <c r="AE37" s="1117"/>
      <c r="AF37" s="1091"/>
      <c r="AG37" s="1092"/>
      <c r="AH37" s="1092"/>
      <c r="AI37" s="1092"/>
      <c r="AJ37" s="1093"/>
      <c r="AK37" s="1052"/>
      <c r="AL37" s="1043"/>
      <c r="AM37" s="1043"/>
      <c r="AN37" s="1043"/>
      <c r="AO37" s="1043"/>
      <c r="AP37" s="1043"/>
      <c r="AQ37" s="1043"/>
      <c r="AR37" s="1043"/>
      <c r="AS37" s="1043"/>
      <c r="AT37" s="1043"/>
      <c r="AU37" s="1043"/>
      <c r="AV37" s="1043"/>
      <c r="AW37" s="1043"/>
      <c r="AX37" s="1043"/>
      <c r="AY37" s="1043"/>
      <c r="AZ37" s="1114"/>
      <c r="BA37" s="1114"/>
      <c r="BB37" s="1114"/>
      <c r="BC37" s="1114"/>
      <c r="BD37" s="1114"/>
      <c r="BE37" s="1104"/>
      <c r="BF37" s="1104"/>
      <c r="BG37" s="1104"/>
      <c r="BH37" s="1104"/>
      <c r="BI37" s="1105"/>
      <c r="BJ37" s="235"/>
      <c r="BK37" s="235"/>
      <c r="BL37" s="235"/>
      <c r="BM37" s="235"/>
      <c r="BN37" s="235"/>
      <c r="BO37" s="248"/>
      <c r="BP37" s="248"/>
      <c r="BQ37" s="245">
        <v>31</v>
      </c>
      <c r="BR37" s="246"/>
      <c r="BS37" s="1086"/>
      <c r="BT37" s="1087"/>
      <c r="BU37" s="1087"/>
      <c r="BV37" s="1087"/>
      <c r="BW37" s="1087"/>
      <c r="BX37" s="1087"/>
      <c r="BY37" s="1087"/>
      <c r="BZ37" s="1087"/>
      <c r="CA37" s="1087"/>
      <c r="CB37" s="1087"/>
      <c r="CC37" s="1087"/>
      <c r="CD37" s="1087"/>
      <c r="CE37" s="1087"/>
      <c r="CF37" s="1087"/>
      <c r="CG37" s="1088"/>
      <c r="CH37" s="1061"/>
      <c r="CI37" s="1062"/>
      <c r="CJ37" s="1062"/>
      <c r="CK37" s="1062"/>
      <c r="CL37" s="1063"/>
      <c r="CM37" s="1061"/>
      <c r="CN37" s="1062"/>
      <c r="CO37" s="1062"/>
      <c r="CP37" s="1062"/>
      <c r="CQ37" s="1063"/>
      <c r="CR37" s="1061"/>
      <c r="CS37" s="1062"/>
      <c r="CT37" s="1062"/>
      <c r="CU37" s="1062"/>
      <c r="CV37" s="1063"/>
      <c r="CW37" s="1061"/>
      <c r="CX37" s="1062"/>
      <c r="CY37" s="1062"/>
      <c r="CZ37" s="1062"/>
      <c r="DA37" s="1063"/>
      <c r="DB37" s="1061"/>
      <c r="DC37" s="1062"/>
      <c r="DD37" s="1062"/>
      <c r="DE37" s="1062"/>
      <c r="DF37" s="1063"/>
      <c r="DG37" s="1061"/>
      <c r="DH37" s="1062"/>
      <c r="DI37" s="1062"/>
      <c r="DJ37" s="1062"/>
      <c r="DK37" s="1063"/>
      <c r="DL37" s="1061"/>
      <c r="DM37" s="1062"/>
      <c r="DN37" s="1062"/>
      <c r="DO37" s="1062"/>
      <c r="DP37" s="1063"/>
      <c r="DQ37" s="1061"/>
      <c r="DR37" s="1062"/>
      <c r="DS37" s="1062"/>
      <c r="DT37" s="1062"/>
      <c r="DU37" s="1063"/>
      <c r="DV37" s="1064"/>
      <c r="DW37" s="1065"/>
      <c r="DX37" s="1065"/>
      <c r="DY37" s="1065"/>
      <c r="DZ37" s="1066"/>
      <c r="EA37" s="229"/>
    </row>
    <row r="38" spans="1:131" s="230" customFormat="1" ht="26.25" customHeight="1" x14ac:dyDescent="0.15">
      <c r="A38" s="249">
        <v>11</v>
      </c>
      <c r="B38" s="1109"/>
      <c r="C38" s="1110"/>
      <c r="D38" s="1110"/>
      <c r="E38" s="1110"/>
      <c r="F38" s="1110"/>
      <c r="G38" s="1110"/>
      <c r="H38" s="1110"/>
      <c r="I38" s="1110"/>
      <c r="J38" s="1110"/>
      <c r="K38" s="1110"/>
      <c r="L38" s="1110"/>
      <c r="M38" s="1110"/>
      <c r="N38" s="1110"/>
      <c r="O38" s="1110"/>
      <c r="P38" s="1111"/>
      <c r="Q38" s="1115"/>
      <c r="R38" s="1116"/>
      <c r="S38" s="1116"/>
      <c r="T38" s="1116"/>
      <c r="U38" s="1116"/>
      <c r="V38" s="1116"/>
      <c r="W38" s="1116"/>
      <c r="X38" s="1116"/>
      <c r="Y38" s="1116"/>
      <c r="Z38" s="1116"/>
      <c r="AA38" s="1116"/>
      <c r="AB38" s="1116"/>
      <c r="AC38" s="1116"/>
      <c r="AD38" s="1116"/>
      <c r="AE38" s="1117"/>
      <c r="AF38" s="1091"/>
      <c r="AG38" s="1092"/>
      <c r="AH38" s="1092"/>
      <c r="AI38" s="1092"/>
      <c r="AJ38" s="1093"/>
      <c r="AK38" s="1052"/>
      <c r="AL38" s="1043"/>
      <c r="AM38" s="1043"/>
      <c r="AN38" s="1043"/>
      <c r="AO38" s="1043"/>
      <c r="AP38" s="1043"/>
      <c r="AQ38" s="1043"/>
      <c r="AR38" s="1043"/>
      <c r="AS38" s="1043"/>
      <c r="AT38" s="1043"/>
      <c r="AU38" s="1043"/>
      <c r="AV38" s="1043"/>
      <c r="AW38" s="1043"/>
      <c r="AX38" s="1043"/>
      <c r="AY38" s="1043"/>
      <c r="AZ38" s="1114"/>
      <c r="BA38" s="1114"/>
      <c r="BB38" s="1114"/>
      <c r="BC38" s="1114"/>
      <c r="BD38" s="1114"/>
      <c r="BE38" s="1104"/>
      <c r="BF38" s="1104"/>
      <c r="BG38" s="1104"/>
      <c r="BH38" s="1104"/>
      <c r="BI38" s="1105"/>
      <c r="BJ38" s="235"/>
      <c r="BK38" s="235"/>
      <c r="BL38" s="235"/>
      <c r="BM38" s="235"/>
      <c r="BN38" s="235"/>
      <c r="BO38" s="248"/>
      <c r="BP38" s="248"/>
      <c r="BQ38" s="245">
        <v>32</v>
      </c>
      <c r="BR38" s="246"/>
      <c r="BS38" s="1086"/>
      <c r="BT38" s="1087"/>
      <c r="BU38" s="1087"/>
      <c r="BV38" s="1087"/>
      <c r="BW38" s="1087"/>
      <c r="BX38" s="1087"/>
      <c r="BY38" s="1087"/>
      <c r="BZ38" s="1087"/>
      <c r="CA38" s="1087"/>
      <c r="CB38" s="1087"/>
      <c r="CC38" s="1087"/>
      <c r="CD38" s="1087"/>
      <c r="CE38" s="1087"/>
      <c r="CF38" s="1087"/>
      <c r="CG38" s="1088"/>
      <c r="CH38" s="1061"/>
      <c r="CI38" s="1062"/>
      <c r="CJ38" s="1062"/>
      <c r="CK38" s="1062"/>
      <c r="CL38" s="1063"/>
      <c r="CM38" s="1061"/>
      <c r="CN38" s="1062"/>
      <c r="CO38" s="1062"/>
      <c r="CP38" s="1062"/>
      <c r="CQ38" s="1063"/>
      <c r="CR38" s="1061"/>
      <c r="CS38" s="1062"/>
      <c r="CT38" s="1062"/>
      <c r="CU38" s="1062"/>
      <c r="CV38" s="1063"/>
      <c r="CW38" s="1061"/>
      <c r="CX38" s="1062"/>
      <c r="CY38" s="1062"/>
      <c r="CZ38" s="1062"/>
      <c r="DA38" s="1063"/>
      <c r="DB38" s="1061"/>
      <c r="DC38" s="1062"/>
      <c r="DD38" s="1062"/>
      <c r="DE38" s="1062"/>
      <c r="DF38" s="1063"/>
      <c r="DG38" s="1061"/>
      <c r="DH38" s="1062"/>
      <c r="DI38" s="1062"/>
      <c r="DJ38" s="1062"/>
      <c r="DK38" s="1063"/>
      <c r="DL38" s="1061"/>
      <c r="DM38" s="1062"/>
      <c r="DN38" s="1062"/>
      <c r="DO38" s="1062"/>
      <c r="DP38" s="1063"/>
      <c r="DQ38" s="1061"/>
      <c r="DR38" s="1062"/>
      <c r="DS38" s="1062"/>
      <c r="DT38" s="1062"/>
      <c r="DU38" s="1063"/>
      <c r="DV38" s="1064"/>
      <c r="DW38" s="1065"/>
      <c r="DX38" s="1065"/>
      <c r="DY38" s="1065"/>
      <c r="DZ38" s="1066"/>
      <c r="EA38" s="229"/>
    </row>
    <row r="39" spans="1:131" s="230" customFormat="1" ht="26.25" customHeight="1" x14ac:dyDescent="0.15">
      <c r="A39" s="249">
        <v>12</v>
      </c>
      <c r="B39" s="1109"/>
      <c r="C39" s="1110"/>
      <c r="D39" s="1110"/>
      <c r="E39" s="1110"/>
      <c r="F39" s="1110"/>
      <c r="G39" s="1110"/>
      <c r="H39" s="1110"/>
      <c r="I39" s="1110"/>
      <c r="J39" s="1110"/>
      <c r="K39" s="1110"/>
      <c r="L39" s="1110"/>
      <c r="M39" s="1110"/>
      <c r="N39" s="1110"/>
      <c r="O39" s="1110"/>
      <c r="P39" s="1111"/>
      <c r="Q39" s="1115"/>
      <c r="R39" s="1116"/>
      <c r="S39" s="1116"/>
      <c r="T39" s="1116"/>
      <c r="U39" s="1116"/>
      <c r="V39" s="1116"/>
      <c r="W39" s="1116"/>
      <c r="X39" s="1116"/>
      <c r="Y39" s="1116"/>
      <c r="Z39" s="1116"/>
      <c r="AA39" s="1116"/>
      <c r="AB39" s="1116"/>
      <c r="AC39" s="1116"/>
      <c r="AD39" s="1116"/>
      <c r="AE39" s="1117"/>
      <c r="AF39" s="1091"/>
      <c r="AG39" s="1092"/>
      <c r="AH39" s="1092"/>
      <c r="AI39" s="1092"/>
      <c r="AJ39" s="1093"/>
      <c r="AK39" s="1052"/>
      <c r="AL39" s="1043"/>
      <c r="AM39" s="1043"/>
      <c r="AN39" s="1043"/>
      <c r="AO39" s="1043"/>
      <c r="AP39" s="1043"/>
      <c r="AQ39" s="1043"/>
      <c r="AR39" s="1043"/>
      <c r="AS39" s="1043"/>
      <c r="AT39" s="1043"/>
      <c r="AU39" s="1043"/>
      <c r="AV39" s="1043"/>
      <c r="AW39" s="1043"/>
      <c r="AX39" s="1043"/>
      <c r="AY39" s="1043"/>
      <c r="AZ39" s="1114"/>
      <c r="BA39" s="1114"/>
      <c r="BB39" s="1114"/>
      <c r="BC39" s="1114"/>
      <c r="BD39" s="1114"/>
      <c r="BE39" s="1104"/>
      <c r="BF39" s="1104"/>
      <c r="BG39" s="1104"/>
      <c r="BH39" s="1104"/>
      <c r="BI39" s="1105"/>
      <c r="BJ39" s="235"/>
      <c r="BK39" s="235"/>
      <c r="BL39" s="235"/>
      <c r="BM39" s="235"/>
      <c r="BN39" s="235"/>
      <c r="BO39" s="248"/>
      <c r="BP39" s="248"/>
      <c r="BQ39" s="245">
        <v>33</v>
      </c>
      <c r="BR39" s="246"/>
      <c r="BS39" s="1086"/>
      <c r="BT39" s="1087"/>
      <c r="BU39" s="1087"/>
      <c r="BV39" s="1087"/>
      <c r="BW39" s="1087"/>
      <c r="BX39" s="1087"/>
      <c r="BY39" s="1087"/>
      <c r="BZ39" s="1087"/>
      <c r="CA39" s="1087"/>
      <c r="CB39" s="1087"/>
      <c r="CC39" s="1087"/>
      <c r="CD39" s="1087"/>
      <c r="CE39" s="1087"/>
      <c r="CF39" s="1087"/>
      <c r="CG39" s="1088"/>
      <c r="CH39" s="1061"/>
      <c r="CI39" s="1062"/>
      <c r="CJ39" s="1062"/>
      <c r="CK39" s="1062"/>
      <c r="CL39" s="1063"/>
      <c r="CM39" s="1061"/>
      <c r="CN39" s="1062"/>
      <c r="CO39" s="1062"/>
      <c r="CP39" s="1062"/>
      <c r="CQ39" s="1063"/>
      <c r="CR39" s="1061"/>
      <c r="CS39" s="1062"/>
      <c r="CT39" s="1062"/>
      <c r="CU39" s="1062"/>
      <c r="CV39" s="1063"/>
      <c r="CW39" s="1061"/>
      <c r="CX39" s="1062"/>
      <c r="CY39" s="1062"/>
      <c r="CZ39" s="1062"/>
      <c r="DA39" s="1063"/>
      <c r="DB39" s="1061"/>
      <c r="DC39" s="1062"/>
      <c r="DD39" s="1062"/>
      <c r="DE39" s="1062"/>
      <c r="DF39" s="1063"/>
      <c r="DG39" s="1061"/>
      <c r="DH39" s="1062"/>
      <c r="DI39" s="1062"/>
      <c r="DJ39" s="1062"/>
      <c r="DK39" s="1063"/>
      <c r="DL39" s="1061"/>
      <c r="DM39" s="1062"/>
      <c r="DN39" s="1062"/>
      <c r="DO39" s="1062"/>
      <c r="DP39" s="1063"/>
      <c r="DQ39" s="1061"/>
      <c r="DR39" s="1062"/>
      <c r="DS39" s="1062"/>
      <c r="DT39" s="1062"/>
      <c r="DU39" s="1063"/>
      <c r="DV39" s="1064"/>
      <c r="DW39" s="1065"/>
      <c r="DX39" s="1065"/>
      <c r="DY39" s="1065"/>
      <c r="DZ39" s="1066"/>
      <c r="EA39" s="229"/>
    </row>
    <row r="40" spans="1:131" s="230" customFormat="1" ht="26.25" customHeight="1" x14ac:dyDescent="0.15">
      <c r="A40" s="244">
        <v>13</v>
      </c>
      <c r="B40" s="1109"/>
      <c r="C40" s="1110"/>
      <c r="D40" s="1110"/>
      <c r="E40" s="1110"/>
      <c r="F40" s="1110"/>
      <c r="G40" s="1110"/>
      <c r="H40" s="1110"/>
      <c r="I40" s="1110"/>
      <c r="J40" s="1110"/>
      <c r="K40" s="1110"/>
      <c r="L40" s="1110"/>
      <c r="M40" s="1110"/>
      <c r="N40" s="1110"/>
      <c r="O40" s="1110"/>
      <c r="P40" s="1111"/>
      <c r="Q40" s="1115"/>
      <c r="R40" s="1116"/>
      <c r="S40" s="1116"/>
      <c r="T40" s="1116"/>
      <c r="U40" s="1116"/>
      <c r="V40" s="1116"/>
      <c r="W40" s="1116"/>
      <c r="X40" s="1116"/>
      <c r="Y40" s="1116"/>
      <c r="Z40" s="1116"/>
      <c r="AA40" s="1116"/>
      <c r="AB40" s="1116"/>
      <c r="AC40" s="1116"/>
      <c r="AD40" s="1116"/>
      <c r="AE40" s="1117"/>
      <c r="AF40" s="1091"/>
      <c r="AG40" s="1092"/>
      <c r="AH40" s="1092"/>
      <c r="AI40" s="1092"/>
      <c r="AJ40" s="1093"/>
      <c r="AK40" s="1052"/>
      <c r="AL40" s="1043"/>
      <c r="AM40" s="1043"/>
      <c r="AN40" s="1043"/>
      <c r="AO40" s="1043"/>
      <c r="AP40" s="1043"/>
      <c r="AQ40" s="1043"/>
      <c r="AR40" s="1043"/>
      <c r="AS40" s="1043"/>
      <c r="AT40" s="1043"/>
      <c r="AU40" s="1043"/>
      <c r="AV40" s="1043"/>
      <c r="AW40" s="1043"/>
      <c r="AX40" s="1043"/>
      <c r="AY40" s="1043"/>
      <c r="AZ40" s="1114"/>
      <c r="BA40" s="1114"/>
      <c r="BB40" s="1114"/>
      <c r="BC40" s="1114"/>
      <c r="BD40" s="1114"/>
      <c r="BE40" s="1104"/>
      <c r="BF40" s="1104"/>
      <c r="BG40" s="1104"/>
      <c r="BH40" s="1104"/>
      <c r="BI40" s="1105"/>
      <c r="BJ40" s="235"/>
      <c r="BK40" s="235"/>
      <c r="BL40" s="235"/>
      <c r="BM40" s="235"/>
      <c r="BN40" s="235"/>
      <c r="BO40" s="248"/>
      <c r="BP40" s="248"/>
      <c r="BQ40" s="245">
        <v>34</v>
      </c>
      <c r="BR40" s="246"/>
      <c r="BS40" s="1086"/>
      <c r="BT40" s="1087"/>
      <c r="BU40" s="1087"/>
      <c r="BV40" s="1087"/>
      <c r="BW40" s="1087"/>
      <c r="BX40" s="1087"/>
      <c r="BY40" s="1087"/>
      <c r="BZ40" s="1087"/>
      <c r="CA40" s="1087"/>
      <c r="CB40" s="1087"/>
      <c r="CC40" s="1087"/>
      <c r="CD40" s="1087"/>
      <c r="CE40" s="1087"/>
      <c r="CF40" s="1087"/>
      <c r="CG40" s="1088"/>
      <c r="CH40" s="1061"/>
      <c r="CI40" s="1062"/>
      <c r="CJ40" s="1062"/>
      <c r="CK40" s="1062"/>
      <c r="CL40" s="1063"/>
      <c r="CM40" s="1061"/>
      <c r="CN40" s="1062"/>
      <c r="CO40" s="1062"/>
      <c r="CP40" s="1062"/>
      <c r="CQ40" s="1063"/>
      <c r="CR40" s="1061"/>
      <c r="CS40" s="1062"/>
      <c r="CT40" s="1062"/>
      <c r="CU40" s="1062"/>
      <c r="CV40" s="1063"/>
      <c r="CW40" s="1061"/>
      <c r="CX40" s="1062"/>
      <c r="CY40" s="1062"/>
      <c r="CZ40" s="1062"/>
      <c r="DA40" s="1063"/>
      <c r="DB40" s="1061"/>
      <c r="DC40" s="1062"/>
      <c r="DD40" s="1062"/>
      <c r="DE40" s="1062"/>
      <c r="DF40" s="1063"/>
      <c r="DG40" s="1061"/>
      <c r="DH40" s="1062"/>
      <c r="DI40" s="1062"/>
      <c r="DJ40" s="1062"/>
      <c r="DK40" s="1063"/>
      <c r="DL40" s="1061"/>
      <c r="DM40" s="1062"/>
      <c r="DN40" s="1062"/>
      <c r="DO40" s="1062"/>
      <c r="DP40" s="1063"/>
      <c r="DQ40" s="1061"/>
      <c r="DR40" s="1062"/>
      <c r="DS40" s="1062"/>
      <c r="DT40" s="1062"/>
      <c r="DU40" s="1063"/>
      <c r="DV40" s="1064"/>
      <c r="DW40" s="1065"/>
      <c r="DX40" s="1065"/>
      <c r="DY40" s="1065"/>
      <c r="DZ40" s="1066"/>
      <c r="EA40" s="229"/>
    </row>
    <row r="41" spans="1:131" s="230" customFormat="1" ht="26.25" customHeight="1" x14ac:dyDescent="0.15">
      <c r="A41" s="244">
        <v>14</v>
      </c>
      <c r="B41" s="1109"/>
      <c r="C41" s="1110"/>
      <c r="D41" s="1110"/>
      <c r="E41" s="1110"/>
      <c r="F41" s="1110"/>
      <c r="G41" s="1110"/>
      <c r="H41" s="1110"/>
      <c r="I41" s="1110"/>
      <c r="J41" s="1110"/>
      <c r="K41" s="1110"/>
      <c r="L41" s="1110"/>
      <c r="M41" s="1110"/>
      <c r="N41" s="1110"/>
      <c r="O41" s="1110"/>
      <c r="P41" s="1111"/>
      <c r="Q41" s="1115"/>
      <c r="R41" s="1116"/>
      <c r="S41" s="1116"/>
      <c r="T41" s="1116"/>
      <c r="U41" s="1116"/>
      <c r="V41" s="1116"/>
      <c r="W41" s="1116"/>
      <c r="X41" s="1116"/>
      <c r="Y41" s="1116"/>
      <c r="Z41" s="1116"/>
      <c r="AA41" s="1116"/>
      <c r="AB41" s="1116"/>
      <c r="AC41" s="1116"/>
      <c r="AD41" s="1116"/>
      <c r="AE41" s="1117"/>
      <c r="AF41" s="1091"/>
      <c r="AG41" s="1092"/>
      <c r="AH41" s="1092"/>
      <c r="AI41" s="1092"/>
      <c r="AJ41" s="1093"/>
      <c r="AK41" s="1052"/>
      <c r="AL41" s="1043"/>
      <c r="AM41" s="1043"/>
      <c r="AN41" s="1043"/>
      <c r="AO41" s="1043"/>
      <c r="AP41" s="1043"/>
      <c r="AQ41" s="1043"/>
      <c r="AR41" s="1043"/>
      <c r="AS41" s="1043"/>
      <c r="AT41" s="1043"/>
      <c r="AU41" s="1043"/>
      <c r="AV41" s="1043"/>
      <c r="AW41" s="1043"/>
      <c r="AX41" s="1043"/>
      <c r="AY41" s="1043"/>
      <c r="AZ41" s="1114"/>
      <c r="BA41" s="1114"/>
      <c r="BB41" s="1114"/>
      <c r="BC41" s="1114"/>
      <c r="BD41" s="1114"/>
      <c r="BE41" s="1104"/>
      <c r="BF41" s="1104"/>
      <c r="BG41" s="1104"/>
      <c r="BH41" s="1104"/>
      <c r="BI41" s="1105"/>
      <c r="BJ41" s="235"/>
      <c r="BK41" s="235"/>
      <c r="BL41" s="235"/>
      <c r="BM41" s="235"/>
      <c r="BN41" s="235"/>
      <c r="BO41" s="248"/>
      <c r="BP41" s="248"/>
      <c r="BQ41" s="245">
        <v>35</v>
      </c>
      <c r="BR41" s="246"/>
      <c r="BS41" s="1086"/>
      <c r="BT41" s="1087"/>
      <c r="BU41" s="1087"/>
      <c r="BV41" s="1087"/>
      <c r="BW41" s="1087"/>
      <c r="BX41" s="1087"/>
      <c r="BY41" s="1087"/>
      <c r="BZ41" s="1087"/>
      <c r="CA41" s="1087"/>
      <c r="CB41" s="1087"/>
      <c r="CC41" s="1087"/>
      <c r="CD41" s="1087"/>
      <c r="CE41" s="1087"/>
      <c r="CF41" s="1087"/>
      <c r="CG41" s="1088"/>
      <c r="CH41" s="1061"/>
      <c r="CI41" s="1062"/>
      <c r="CJ41" s="1062"/>
      <c r="CK41" s="1062"/>
      <c r="CL41" s="1063"/>
      <c r="CM41" s="1061"/>
      <c r="CN41" s="1062"/>
      <c r="CO41" s="1062"/>
      <c r="CP41" s="1062"/>
      <c r="CQ41" s="1063"/>
      <c r="CR41" s="1061"/>
      <c r="CS41" s="1062"/>
      <c r="CT41" s="1062"/>
      <c r="CU41" s="1062"/>
      <c r="CV41" s="1063"/>
      <c r="CW41" s="1061"/>
      <c r="CX41" s="1062"/>
      <c r="CY41" s="1062"/>
      <c r="CZ41" s="1062"/>
      <c r="DA41" s="1063"/>
      <c r="DB41" s="1061"/>
      <c r="DC41" s="1062"/>
      <c r="DD41" s="1062"/>
      <c r="DE41" s="1062"/>
      <c r="DF41" s="1063"/>
      <c r="DG41" s="1061"/>
      <c r="DH41" s="1062"/>
      <c r="DI41" s="1062"/>
      <c r="DJ41" s="1062"/>
      <c r="DK41" s="1063"/>
      <c r="DL41" s="1061"/>
      <c r="DM41" s="1062"/>
      <c r="DN41" s="1062"/>
      <c r="DO41" s="1062"/>
      <c r="DP41" s="1063"/>
      <c r="DQ41" s="1061"/>
      <c r="DR41" s="1062"/>
      <c r="DS41" s="1062"/>
      <c r="DT41" s="1062"/>
      <c r="DU41" s="1063"/>
      <c r="DV41" s="1064"/>
      <c r="DW41" s="1065"/>
      <c r="DX41" s="1065"/>
      <c r="DY41" s="1065"/>
      <c r="DZ41" s="1066"/>
      <c r="EA41" s="229"/>
    </row>
    <row r="42" spans="1:131" s="230" customFormat="1" ht="26.25" customHeight="1" x14ac:dyDescent="0.15">
      <c r="A42" s="244">
        <v>15</v>
      </c>
      <c r="B42" s="1109"/>
      <c r="C42" s="1110"/>
      <c r="D42" s="1110"/>
      <c r="E42" s="1110"/>
      <c r="F42" s="1110"/>
      <c r="G42" s="1110"/>
      <c r="H42" s="1110"/>
      <c r="I42" s="1110"/>
      <c r="J42" s="1110"/>
      <c r="K42" s="1110"/>
      <c r="L42" s="1110"/>
      <c r="M42" s="1110"/>
      <c r="N42" s="1110"/>
      <c r="O42" s="1110"/>
      <c r="P42" s="1111"/>
      <c r="Q42" s="1115"/>
      <c r="R42" s="1116"/>
      <c r="S42" s="1116"/>
      <c r="T42" s="1116"/>
      <c r="U42" s="1116"/>
      <c r="V42" s="1116"/>
      <c r="W42" s="1116"/>
      <c r="X42" s="1116"/>
      <c r="Y42" s="1116"/>
      <c r="Z42" s="1116"/>
      <c r="AA42" s="1116"/>
      <c r="AB42" s="1116"/>
      <c r="AC42" s="1116"/>
      <c r="AD42" s="1116"/>
      <c r="AE42" s="1117"/>
      <c r="AF42" s="1091"/>
      <c r="AG42" s="1092"/>
      <c r="AH42" s="1092"/>
      <c r="AI42" s="1092"/>
      <c r="AJ42" s="1093"/>
      <c r="AK42" s="1052"/>
      <c r="AL42" s="1043"/>
      <c r="AM42" s="1043"/>
      <c r="AN42" s="1043"/>
      <c r="AO42" s="1043"/>
      <c r="AP42" s="1043"/>
      <c r="AQ42" s="1043"/>
      <c r="AR42" s="1043"/>
      <c r="AS42" s="1043"/>
      <c r="AT42" s="1043"/>
      <c r="AU42" s="1043"/>
      <c r="AV42" s="1043"/>
      <c r="AW42" s="1043"/>
      <c r="AX42" s="1043"/>
      <c r="AY42" s="1043"/>
      <c r="AZ42" s="1114"/>
      <c r="BA42" s="1114"/>
      <c r="BB42" s="1114"/>
      <c r="BC42" s="1114"/>
      <c r="BD42" s="1114"/>
      <c r="BE42" s="1104"/>
      <c r="BF42" s="1104"/>
      <c r="BG42" s="1104"/>
      <c r="BH42" s="1104"/>
      <c r="BI42" s="1105"/>
      <c r="BJ42" s="235"/>
      <c r="BK42" s="235"/>
      <c r="BL42" s="235"/>
      <c r="BM42" s="235"/>
      <c r="BN42" s="235"/>
      <c r="BO42" s="248"/>
      <c r="BP42" s="248"/>
      <c r="BQ42" s="245">
        <v>36</v>
      </c>
      <c r="BR42" s="246"/>
      <c r="BS42" s="1086"/>
      <c r="BT42" s="1087"/>
      <c r="BU42" s="1087"/>
      <c r="BV42" s="1087"/>
      <c r="BW42" s="1087"/>
      <c r="BX42" s="1087"/>
      <c r="BY42" s="1087"/>
      <c r="BZ42" s="1087"/>
      <c r="CA42" s="1087"/>
      <c r="CB42" s="1087"/>
      <c r="CC42" s="1087"/>
      <c r="CD42" s="1087"/>
      <c r="CE42" s="1087"/>
      <c r="CF42" s="1087"/>
      <c r="CG42" s="1088"/>
      <c r="CH42" s="1061"/>
      <c r="CI42" s="1062"/>
      <c r="CJ42" s="1062"/>
      <c r="CK42" s="1062"/>
      <c r="CL42" s="1063"/>
      <c r="CM42" s="1061"/>
      <c r="CN42" s="1062"/>
      <c r="CO42" s="1062"/>
      <c r="CP42" s="1062"/>
      <c r="CQ42" s="1063"/>
      <c r="CR42" s="1061"/>
      <c r="CS42" s="1062"/>
      <c r="CT42" s="1062"/>
      <c r="CU42" s="1062"/>
      <c r="CV42" s="1063"/>
      <c r="CW42" s="1061"/>
      <c r="CX42" s="1062"/>
      <c r="CY42" s="1062"/>
      <c r="CZ42" s="1062"/>
      <c r="DA42" s="1063"/>
      <c r="DB42" s="1061"/>
      <c r="DC42" s="1062"/>
      <c r="DD42" s="1062"/>
      <c r="DE42" s="1062"/>
      <c r="DF42" s="1063"/>
      <c r="DG42" s="1061"/>
      <c r="DH42" s="1062"/>
      <c r="DI42" s="1062"/>
      <c r="DJ42" s="1062"/>
      <c r="DK42" s="1063"/>
      <c r="DL42" s="1061"/>
      <c r="DM42" s="1062"/>
      <c r="DN42" s="1062"/>
      <c r="DO42" s="1062"/>
      <c r="DP42" s="1063"/>
      <c r="DQ42" s="1061"/>
      <c r="DR42" s="1062"/>
      <c r="DS42" s="1062"/>
      <c r="DT42" s="1062"/>
      <c r="DU42" s="1063"/>
      <c r="DV42" s="1064"/>
      <c r="DW42" s="1065"/>
      <c r="DX42" s="1065"/>
      <c r="DY42" s="1065"/>
      <c r="DZ42" s="1066"/>
      <c r="EA42" s="229"/>
    </row>
    <row r="43" spans="1:131" s="230" customFormat="1" ht="26.25" customHeight="1" x14ac:dyDescent="0.15">
      <c r="A43" s="244">
        <v>16</v>
      </c>
      <c r="B43" s="1109"/>
      <c r="C43" s="1110"/>
      <c r="D43" s="1110"/>
      <c r="E43" s="1110"/>
      <c r="F43" s="1110"/>
      <c r="G43" s="1110"/>
      <c r="H43" s="1110"/>
      <c r="I43" s="1110"/>
      <c r="J43" s="1110"/>
      <c r="K43" s="1110"/>
      <c r="L43" s="1110"/>
      <c r="M43" s="1110"/>
      <c r="N43" s="1110"/>
      <c r="O43" s="1110"/>
      <c r="P43" s="1111"/>
      <c r="Q43" s="1115"/>
      <c r="R43" s="1116"/>
      <c r="S43" s="1116"/>
      <c r="T43" s="1116"/>
      <c r="U43" s="1116"/>
      <c r="V43" s="1116"/>
      <c r="W43" s="1116"/>
      <c r="X43" s="1116"/>
      <c r="Y43" s="1116"/>
      <c r="Z43" s="1116"/>
      <c r="AA43" s="1116"/>
      <c r="AB43" s="1116"/>
      <c r="AC43" s="1116"/>
      <c r="AD43" s="1116"/>
      <c r="AE43" s="1117"/>
      <c r="AF43" s="1091"/>
      <c r="AG43" s="1092"/>
      <c r="AH43" s="1092"/>
      <c r="AI43" s="1092"/>
      <c r="AJ43" s="1093"/>
      <c r="AK43" s="1052"/>
      <c r="AL43" s="1043"/>
      <c r="AM43" s="1043"/>
      <c r="AN43" s="1043"/>
      <c r="AO43" s="1043"/>
      <c r="AP43" s="1043"/>
      <c r="AQ43" s="1043"/>
      <c r="AR43" s="1043"/>
      <c r="AS43" s="1043"/>
      <c r="AT43" s="1043"/>
      <c r="AU43" s="1043"/>
      <c r="AV43" s="1043"/>
      <c r="AW43" s="1043"/>
      <c r="AX43" s="1043"/>
      <c r="AY43" s="1043"/>
      <c r="AZ43" s="1114"/>
      <c r="BA43" s="1114"/>
      <c r="BB43" s="1114"/>
      <c r="BC43" s="1114"/>
      <c r="BD43" s="1114"/>
      <c r="BE43" s="1104"/>
      <c r="BF43" s="1104"/>
      <c r="BG43" s="1104"/>
      <c r="BH43" s="1104"/>
      <c r="BI43" s="1105"/>
      <c r="BJ43" s="235"/>
      <c r="BK43" s="235"/>
      <c r="BL43" s="235"/>
      <c r="BM43" s="235"/>
      <c r="BN43" s="235"/>
      <c r="BO43" s="248"/>
      <c r="BP43" s="248"/>
      <c r="BQ43" s="245">
        <v>37</v>
      </c>
      <c r="BR43" s="246"/>
      <c r="BS43" s="1086"/>
      <c r="BT43" s="1087"/>
      <c r="BU43" s="1087"/>
      <c r="BV43" s="1087"/>
      <c r="BW43" s="1087"/>
      <c r="BX43" s="1087"/>
      <c r="BY43" s="1087"/>
      <c r="BZ43" s="1087"/>
      <c r="CA43" s="1087"/>
      <c r="CB43" s="1087"/>
      <c r="CC43" s="1087"/>
      <c r="CD43" s="1087"/>
      <c r="CE43" s="1087"/>
      <c r="CF43" s="1087"/>
      <c r="CG43" s="1088"/>
      <c r="CH43" s="1061"/>
      <c r="CI43" s="1062"/>
      <c r="CJ43" s="1062"/>
      <c r="CK43" s="1062"/>
      <c r="CL43" s="1063"/>
      <c r="CM43" s="1061"/>
      <c r="CN43" s="1062"/>
      <c r="CO43" s="1062"/>
      <c r="CP43" s="1062"/>
      <c r="CQ43" s="1063"/>
      <c r="CR43" s="1061"/>
      <c r="CS43" s="1062"/>
      <c r="CT43" s="1062"/>
      <c r="CU43" s="1062"/>
      <c r="CV43" s="1063"/>
      <c r="CW43" s="1061"/>
      <c r="CX43" s="1062"/>
      <c r="CY43" s="1062"/>
      <c r="CZ43" s="1062"/>
      <c r="DA43" s="1063"/>
      <c r="DB43" s="1061"/>
      <c r="DC43" s="1062"/>
      <c r="DD43" s="1062"/>
      <c r="DE43" s="1062"/>
      <c r="DF43" s="1063"/>
      <c r="DG43" s="1061"/>
      <c r="DH43" s="1062"/>
      <c r="DI43" s="1062"/>
      <c r="DJ43" s="1062"/>
      <c r="DK43" s="1063"/>
      <c r="DL43" s="1061"/>
      <c r="DM43" s="1062"/>
      <c r="DN43" s="1062"/>
      <c r="DO43" s="1062"/>
      <c r="DP43" s="1063"/>
      <c r="DQ43" s="1061"/>
      <c r="DR43" s="1062"/>
      <c r="DS43" s="1062"/>
      <c r="DT43" s="1062"/>
      <c r="DU43" s="1063"/>
      <c r="DV43" s="1064"/>
      <c r="DW43" s="1065"/>
      <c r="DX43" s="1065"/>
      <c r="DY43" s="1065"/>
      <c r="DZ43" s="1066"/>
      <c r="EA43" s="229"/>
    </row>
    <row r="44" spans="1:131" s="230" customFormat="1" ht="26.25" customHeight="1" x14ac:dyDescent="0.15">
      <c r="A44" s="244">
        <v>17</v>
      </c>
      <c r="B44" s="1109"/>
      <c r="C44" s="1110"/>
      <c r="D44" s="1110"/>
      <c r="E44" s="1110"/>
      <c r="F44" s="1110"/>
      <c r="G44" s="1110"/>
      <c r="H44" s="1110"/>
      <c r="I44" s="1110"/>
      <c r="J44" s="1110"/>
      <c r="K44" s="1110"/>
      <c r="L44" s="1110"/>
      <c r="M44" s="1110"/>
      <c r="N44" s="1110"/>
      <c r="O44" s="1110"/>
      <c r="P44" s="1111"/>
      <c r="Q44" s="1115"/>
      <c r="R44" s="1116"/>
      <c r="S44" s="1116"/>
      <c r="T44" s="1116"/>
      <c r="U44" s="1116"/>
      <c r="V44" s="1116"/>
      <c r="W44" s="1116"/>
      <c r="X44" s="1116"/>
      <c r="Y44" s="1116"/>
      <c r="Z44" s="1116"/>
      <c r="AA44" s="1116"/>
      <c r="AB44" s="1116"/>
      <c r="AC44" s="1116"/>
      <c r="AD44" s="1116"/>
      <c r="AE44" s="1117"/>
      <c r="AF44" s="1091"/>
      <c r="AG44" s="1092"/>
      <c r="AH44" s="1092"/>
      <c r="AI44" s="1092"/>
      <c r="AJ44" s="1093"/>
      <c r="AK44" s="1052"/>
      <c r="AL44" s="1043"/>
      <c r="AM44" s="1043"/>
      <c r="AN44" s="1043"/>
      <c r="AO44" s="1043"/>
      <c r="AP44" s="1043"/>
      <c r="AQ44" s="1043"/>
      <c r="AR44" s="1043"/>
      <c r="AS44" s="1043"/>
      <c r="AT44" s="1043"/>
      <c r="AU44" s="1043"/>
      <c r="AV44" s="1043"/>
      <c r="AW44" s="1043"/>
      <c r="AX44" s="1043"/>
      <c r="AY44" s="1043"/>
      <c r="AZ44" s="1114"/>
      <c r="BA44" s="1114"/>
      <c r="BB44" s="1114"/>
      <c r="BC44" s="1114"/>
      <c r="BD44" s="1114"/>
      <c r="BE44" s="1104"/>
      <c r="BF44" s="1104"/>
      <c r="BG44" s="1104"/>
      <c r="BH44" s="1104"/>
      <c r="BI44" s="1105"/>
      <c r="BJ44" s="235"/>
      <c r="BK44" s="235"/>
      <c r="BL44" s="235"/>
      <c r="BM44" s="235"/>
      <c r="BN44" s="235"/>
      <c r="BO44" s="248"/>
      <c r="BP44" s="248"/>
      <c r="BQ44" s="245">
        <v>38</v>
      </c>
      <c r="BR44" s="246"/>
      <c r="BS44" s="1086"/>
      <c r="BT44" s="1087"/>
      <c r="BU44" s="1087"/>
      <c r="BV44" s="1087"/>
      <c r="BW44" s="1087"/>
      <c r="BX44" s="1087"/>
      <c r="BY44" s="1087"/>
      <c r="BZ44" s="1087"/>
      <c r="CA44" s="1087"/>
      <c r="CB44" s="1087"/>
      <c r="CC44" s="1087"/>
      <c r="CD44" s="1087"/>
      <c r="CE44" s="1087"/>
      <c r="CF44" s="1087"/>
      <c r="CG44" s="1088"/>
      <c r="CH44" s="1061"/>
      <c r="CI44" s="1062"/>
      <c r="CJ44" s="1062"/>
      <c r="CK44" s="1062"/>
      <c r="CL44" s="1063"/>
      <c r="CM44" s="1061"/>
      <c r="CN44" s="1062"/>
      <c r="CO44" s="1062"/>
      <c r="CP44" s="1062"/>
      <c r="CQ44" s="1063"/>
      <c r="CR44" s="1061"/>
      <c r="CS44" s="1062"/>
      <c r="CT44" s="1062"/>
      <c r="CU44" s="1062"/>
      <c r="CV44" s="1063"/>
      <c r="CW44" s="1061"/>
      <c r="CX44" s="1062"/>
      <c r="CY44" s="1062"/>
      <c r="CZ44" s="1062"/>
      <c r="DA44" s="1063"/>
      <c r="DB44" s="1061"/>
      <c r="DC44" s="1062"/>
      <c r="DD44" s="1062"/>
      <c r="DE44" s="1062"/>
      <c r="DF44" s="1063"/>
      <c r="DG44" s="1061"/>
      <c r="DH44" s="1062"/>
      <c r="DI44" s="1062"/>
      <c r="DJ44" s="1062"/>
      <c r="DK44" s="1063"/>
      <c r="DL44" s="1061"/>
      <c r="DM44" s="1062"/>
      <c r="DN44" s="1062"/>
      <c r="DO44" s="1062"/>
      <c r="DP44" s="1063"/>
      <c r="DQ44" s="1061"/>
      <c r="DR44" s="1062"/>
      <c r="DS44" s="1062"/>
      <c r="DT44" s="1062"/>
      <c r="DU44" s="1063"/>
      <c r="DV44" s="1064"/>
      <c r="DW44" s="1065"/>
      <c r="DX44" s="1065"/>
      <c r="DY44" s="1065"/>
      <c r="DZ44" s="1066"/>
      <c r="EA44" s="229"/>
    </row>
    <row r="45" spans="1:131" s="230" customFormat="1" ht="26.25" customHeight="1" x14ac:dyDescent="0.15">
      <c r="A45" s="244">
        <v>18</v>
      </c>
      <c r="B45" s="1109"/>
      <c r="C45" s="1110"/>
      <c r="D45" s="1110"/>
      <c r="E45" s="1110"/>
      <c r="F45" s="1110"/>
      <c r="G45" s="1110"/>
      <c r="H45" s="1110"/>
      <c r="I45" s="1110"/>
      <c r="J45" s="1110"/>
      <c r="K45" s="1110"/>
      <c r="L45" s="1110"/>
      <c r="M45" s="1110"/>
      <c r="N45" s="1110"/>
      <c r="O45" s="1110"/>
      <c r="P45" s="1111"/>
      <c r="Q45" s="1115"/>
      <c r="R45" s="1116"/>
      <c r="S45" s="1116"/>
      <c r="T45" s="1116"/>
      <c r="U45" s="1116"/>
      <c r="V45" s="1116"/>
      <c r="W45" s="1116"/>
      <c r="X45" s="1116"/>
      <c r="Y45" s="1116"/>
      <c r="Z45" s="1116"/>
      <c r="AA45" s="1116"/>
      <c r="AB45" s="1116"/>
      <c r="AC45" s="1116"/>
      <c r="AD45" s="1116"/>
      <c r="AE45" s="1117"/>
      <c r="AF45" s="1091"/>
      <c r="AG45" s="1092"/>
      <c r="AH45" s="1092"/>
      <c r="AI45" s="1092"/>
      <c r="AJ45" s="1093"/>
      <c r="AK45" s="1052"/>
      <c r="AL45" s="1043"/>
      <c r="AM45" s="1043"/>
      <c r="AN45" s="1043"/>
      <c r="AO45" s="1043"/>
      <c r="AP45" s="1043"/>
      <c r="AQ45" s="1043"/>
      <c r="AR45" s="1043"/>
      <c r="AS45" s="1043"/>
      <c r="AT45" s="1043"/>
      <c r="AU45" s="1043"/>
      <c r="AV45" s="1043"/>
      <c r="AW45" s="1043"/>
      <c r="AX45" s="1043"/>
      <c r="AY45" s="1043"/>
      <c r="AZ45" s="1114"/>
      <c r="BA45" s="1114"/>
      <c r="BB45" s="1114"/>
      <c r="BC45" s="1114"/>
      <c r="BD45" s="1114"/>
      <c r="BE45" s="1104"/>
      <c r="BF45" s="1104"/>
      <c r="BG45" s="1104"/>
      <c r="BH45" s="1104"/>
      <c r="BI45" s="1105"/>
      <c r="BJ45" s="235"/>
      <c r="BK45" s="235"/>
      <c r="BL45" s="235"/>
      <c r="BM45" s="235"/>
      <c r="BN45" s="235"/>
      <c r="BO45" s="248"/>
      <c r="BP45" s="248"/>
      <c r="BQ45" s="245">
        <v>39</v>
      </c>
      <c r="BR45" s="246"/>
      <c r="BS45" s="1086"/>
      <c r="BT45" s="1087"/>
      <c r="BU45" s="1087"/>
      <c r="BV45" s="1087"/>
      <c r="BW45" s="1087"/>
      <c r="BX45" s="1087"/>
      <c r="BY45" s="1087"/>
      <c r="BZ45" s="1087"/>
      <c r="CA45" s="1087"/>
      <c r="CB45" s="1087"/>
      <c r="CC45" s="1087"/>
      <c r="CD45" s="1087"/>
      <c r="CE45" s="1087"/>
      <c r="CF45" s="1087"/>
      <c r="CG45" s="1088"/>
      <c r="CH45" s="1061"/>
      <c r="CI45" s="1062"/>
      <c r="CJ45" s="1062"/>
      <c r="CK45" s="1062"/>
      <c r="CL45" s="1063"/>
      <c r="CM45" s="1061"/>
      <c r="CN45" s="1062"/>
      <c r="CO45" s="1062"/>
      <c r="CP45" s="1062"/>
      <c r="CQ45" s="1063"/>
      <c r="CR45" s="1061"/>
      <c r="CS45" s="1062"/>
      <c r="CT45" s="1062"/>
      <c r="CU45" s="1062"/>
      <c r="CV45" s="1063"/>
      <c r="CW45" s="1061"/>
      <c r="CX45" s="1062"/>
      <c r="CY45" s="1062"/>
      <c r="CZ45" s="1062"/>
      <c r="DA45" s="1063"/>
      <c r="DB45" s="1061"/>
      <c r="DC45" s="1062"/>
      <c r="DD45" s="1062"/>
      <c r="DE45" s="1062"/>
      <c r="DF45" s="1063"/>
      <c r="DG45" s="1061"/>
      <c r="DH45" s="1062"/>
      <c r="DI45" s="1062"/>
      <c r="DJ45" s="1062"/>
      <c r="DK45" s="1063"/>
      <c r="DL45" s="1061"/>
      <c r="DM45" s="1062"/>
      <c r="DN45" s="1062"/>
      <c r="DO45" s="1062"/>
      <c r="DP45" s="1063"/>
      <c r="DQ45" s="1061"/>
      <c r="DR45" s="1062"/>
      <c r="DS45" s="1062"/>
      <c r="DT45" s="1062"/>
      <c r="DU45" s="1063"/>
      <c r="DV45" s="1064"/>
      <c r="DW45" s="1065"/>
      <c r="DX45" s="1065"/>
      <c r="DY45" s="1065"/>
      <c r="DZ45" s="1066"/>
      <c r="EA45" s="229"/>
    </row>
    <row r="46" spans="1:131" s="230" customFormat="1" ht="26.25" customHeight="1" x14ac:dyDescent="0.15">
      <c r="A46" s="244">
        <v>19</v>
      </c>
      <c r="B46" s="1109"/>
      <c r="C46" s="1110"/>
      <c r="D46" s="1110"/>
      <c r="E46" s="1110"/>
      <c r="F46" s="1110"/>
      <c r="G46" s="1110"/>
      <c r="H46" s="1110"/>
      <c r="I46" s="1110"/>
      <c r="J46" s="1110"/>
      <c r="K46" s="1110"/>
      <c r="L46" s="1110"/>
      <c r="M46" s="1110"/>
      <c r="N46" s="1110"/>
      <c r="O46" s="1110"/>
      <c r="P46" s="1111"/>
      <c r="Q46" s="1115"/>
      <c r="R46" s="1116"/>
      <c r="S46" s="1116"/>
      <c r="T46" s="1116"/>
      <c r="U46" s="1116"/>
      <c r="V46" s="1116"/>
      <c r="W46" s="1116"/>
      <c r="X46" s="1116"/>
      <c r="Y46" s="1116"/>
      <c r="Z46" s="1116"/>
      <c r="AA46" s="1116"/>
      <c r="AB46" s="1116"/>
      <c r="AC46" s="1116"/>
      <c r="AD46" s="1116"/>
      <c r="AE46" s="1117"/>
      <c r="AF46" s="1091"/>
      <c r="AG46" s="1092"/>
      <c r="AH46" s="1092"/>
      <c r="AI46" s="1092"/>
      <c r="AJ46" s="1093"/>
      <c r="AK46" s="1052"/>
      <c r="AL46" s="1043"/>
      <c r="AM46" s="1043"/>
      <c r="AN46" s="1043"/>
      <c r="AO46" s="1043"/>
      <c r="AP46" s="1043"/>
      <c r="AQ46" s="1043"/>
      <c r="AR46" s="1043"/>
      <c r="AS46" s="1043"/>
      <c r="AT46" s="1043"/>
      <c r="AU46" s="1043"/>
      <c r="AV46" s="1043"/>
      <c r="AW46" s="1043"/>
      <c r="AX46" s="1043"/>
      <c r="AY46" s="1043"/>
      <c r="AZ46" s="1114"/>
      <c r="BA46" s="1114"/>
      <c r="BB46" s="1114"/>
      <c r="BC46" s="1114"/>
      <c r="BD46" s="1114"/>
      <c r="BE46" s="1104"/>
      <c r="BF46" s="1104"/>
      <c r="BG46" s="1104"/>
      <c r="BH46" s="1104"/>
      <c r="BI46" s="1105"/>
      <c r="BJ46" s="235"/>
      <c r="BK46" s="235"/>
      <c r="BL46" s="235"/>
      <c r="BM46" s="235"/>
      <c r="BN46" s="235"/>
      <c r="BO46" s="248"/>
      <c r="BP46" s="248"/>
      <c r="BQ46" s="245">
        <v>40</v>
      </c>
      <c r="BR46" s="246"/>
      <c r="BS46" s="1086"/>
      <c r="BT46" s="1087"/>
      <c r="BU46" s="1087"/>
      <c r="BV46" s="1087"/>
      <c r="BW46" s="1087"/>
      <c r="BX46" s="1087"/>
      <c r="BY46" s="1087"/>
      <c r="BZ46" s="1087"/>
      <c r="CA46" s="1087"/>
      <c r="CB46" s="1087"/>
      <c r="CC46" s="1087"/>
      <c r="CD46" s="1087"/>
      <c r="CE46" s="1087"/>
      <c r="CF46" s="1087"/>
      <c r="CG46" s="1088"/>
      <c r="CH46" s="1061"/>
      <c r="CI46" s="1062"/>
      <c r="CJ46" s="1062"/>
      <c r="CK46" s="1062"/>
      <c r="CL46" s="1063"/>
      <c r="CM46" s="1061"/>
      <c r="CN46" s="1062"/>
      <c r="CO46" s="1062"/>
      <c r="CP46" s="1062"/>
      <c r="CQ46" s="1063"/>
      <c r="CR46" s="1061"/>
      <c r="CS46" s="1062"/>
      <c r="CT46" s="1062"/>
      <c r="CU46" s="1062"/>
      <c r="CV46" s="1063"/>
      <c r="CW46" s="1061"/>
      <c r="CX46" s="1062"/>
      <c r="CY46" s="1062"/>
      <c r="CZ46" s="1062"/>
      <c r="DA46" s="1063"/>
      <c r="DB46" s="1061"/>
      <c r="DC46" s="1062"/>
      <c r="DD46" s="1062"/>
      <c r="DE46" s="1062"/>
      <c r="DF46" s="1063"/>
      <c r="DG46" s="1061"/>
      <c r="DH46" s="1062"/>
      <c r="DI46" s="1062"/>
      <c r="DJ46" s="1062"/>
      <c r="DK46" s="1063"/>
      <c r="DL46" s="1061"/>
      <c r="DM46" s="1062"/>
      <c r="DN46" s="1062"/>
      <c r="DO46" s="1062"/>
      <c r="DP46" s="1063"/>
      <c r="DQ46" s="1061"/>
      <c r="DR46" s="1062"/>
      <c r="DS46" s="1062"/>
      <c r="DT46" s="1062"/>
      <c r="DU46" s="1063"/>
      <c r="DV46" s="1064"/>
      <c r="DW46" s="1065"/>
      <c r="DX46" s="1065"/>
      <c r="DY46" s="1065"/>
      <c r="DZ46" s="1066"/>
      <c r="EA46" s="229"/>
    </row>
    <row r="47" spans="1:131" s="230" customFormat="1" ht="26.25" customHeight="1" x14ac:dyDescent="0.15">
      <c r="A47" s="244">
        <v>20</v>
      </c>
      <c r="B47" s="1109"/>
      <c r="C47" s="1110"/>
      <c r="D47" s="1110"/>
      <c r="E47" s="1110"/>
      <c r="F47" s="1110"/>
      <c r="G47" s="1110"/>
      <c r="H47" s="1110"/>
      <c r="I47" s="1110"/>
      <c r="J47" s="1110"/>
      <c r="K47" s="1110"/>
      <c r="L47" s="1110"/>
      <c r="M47" s="1110"/>
      <c r="N47" s="1110"/>
      <c r="O47" s="1110"/>
      <c r="P47" s="1111"/>
      <c r="Q47" s="1115"/>
      <c r="R47" s="1116"/>
      <c r="S47" s="1116"/>
      <c r="T47" s="1116"/>
      <c r="U47" s="1116"/>
      <c r="V47" s="1116"/>
      <c r="W47" s="1116"/>
      <c r="X47" s="1116"/>
      <c r="Y47" s="1116"/>
      <c r="Z47" s="1116"/>
      <c r="AA47" s="1116"/>
      <c r="AB47" s="1116"/>
      <c r="AC47" s="1116"/>
      <c r="AD47" s="1116"/>
      <c r="AE47" s="1117"/>
      <c r="AF47" s="1091"/>
      <c r="AG47" s="1092"/>
      <c r="AH47" s="1092"/>
      <c r="AI47" s="1092"/>
      <c r="AJ47" s="1093"/>
      <c r="AK47" s="1052"/>
      <c r="AL47" s="1043"/>
      <c r="AM47" s="1043"/>
      <c r="AN47" s="1043"/>
      <c r="AO47" s="1043"/>
      <c r="AP47" s="1043"/>
      <c r="AQ47" s="1043"/>
      <c r="AR47" s="1043"/>
      <c r="AS47" s="1043"/>
      <c r="AT47" s="1043"/>
      <c r="AU47" s="1043"/>
      <c r="AV47" s="1043"/>
      <c r="AW47" s="1043"/>
      <c r="AX47" s="1043"/>
      <c r="AY47" s="1043"/>
      <c r="AZ47" s="1114"/>
      <c r="BA47" s="1114"/>
      <c r="BB47" s="1114"/>
      <c r="BC47" s="1114"/>
      <c r="BD47" s="1114"/>
      <c r="BE47" s="1104"/>
      <c r="BF47" s="1104"/>
      <c r="BG47" s="1104"/>
      <c r="BH47" s="1104"/>
      <c r="BI47" s="1105"/>
      <c r="BJ47" s="235"/>
      <c r="BK47" s="235"/>
      <c r="BL47" s="235"/>
      <c r="BM47" s="235"/>
      <c r="BN47" s="235"/>
      <c r="BO47" s="248"/>
      <c r="BP47" s="248"/>
      <c r="BQ47" s="245">
        <v>41</v>
      </c>
      <c r="BR47" s="246"/>
      <c r="BS47" s="1086"/>
      <c r="BT47" s="1087"/>
      <c r="BU47" s="1087"/>
      <c r="BV47" s="1087"/>
      <c r="BW47" s="1087"/>
      <c r="BX47" s="1087"/>
      <c r="BY47" s="1087"/>
      <c r="BZ47" s="1087"/>
      <c r="CA47" s="1087"/>
      <c r="CB47" s="1087"/>
      <c r="CC47" s="1087"/>
      <c r="CD47" s="1087"/>
      <c r="CE47" s="1087"/>
      <c r="CF47" s="1087"/>
      <c r="CG47" s="1088"/>
      <c r="CH47" s="1061"/>
      <c r="CI47" s="1062"/>
      <c r="CJ47" s="1062"/>
      <c r="CK47" s="1062"/>
      <c r="CL47" s="1063"/>
      <c r="CM47" s="1061"/>
      <c r="CN47" s="1062"/>
      <c r="CO47" s="1062"/>
      <c r="CP47" s="1062"/>
      <c r="CQ47" s="1063"/>
      <c r="CR47" s="1061"/>
      <c r="CS47" s="1062"/>
      <c r="CT47" s="1062"/>
      <c r="CU47" s="1062"/>
      <c r="CV47" s="1063"/>
      <c r="CW47" s="1061"/>
      <c r="CX47" s="1062"/>
      <c r="CY47" s="1062"/>
      <c r="CZ47" s="1062"/>
      <c r="DA47" s="1063"/>
      <c r="DB47" s="1061"/>
      <c r="DC47" s="1062"/>
      <c r="DD47" s="1062"/>
      <c r="DE47" s="1062"/>
      <c r="DF47" s="1063"/>
      <c r="DG47" s="1061"/>
      <c r="DH47" s="1062"/>
      <c r="DI47" s="1062"/>
      <c r="DJ47" s="1062"/>
      <c r="DK47" s="1063"/>
      <c r="DL47" s="1061"/>
      <c r="DM47" s="1062"/>
      <c r="DN47" s="1062"/>
      <c r="DO47" s="1062"/>
      <c r="DP47" s="1063"/>
      <c r="DQ47" s="1061"/>
      <c r="DR47" s="1062"/>
      <c r="DS47" s="1062"/>
      <c r="DT47" s="1062"/>
      <c r="DU47" s="1063"/>
      <c r="DV47" s="1064"/>
      <c r="DW47" s="1065"/>
      <c r="DX47" s="1065"/>
      <c r="DY47" s="1065"/>
      <c r="DZ47" s="1066"/>
      <c r="EA47" s="229"/>
    </row>
    <row r="48" spans="1:131" s="230" customFormat="1" ht="26.25" customHeight="1" x14ac:dyDescent="0.15">
      <c r="A48" s="244">
        <v>21</v>
      </c>
      <c r="B48" s="1109"/>
      <c r="C48" s="1110"/>
      <c r="D48" s="1110"/>
      <c r="E48" s="1110"/>
      <c r="F48" s="1110"/>
      <c r="G48" s="1110"/>
      <c r="H48" s="1110"/>
      <c r="I48" s="1110"/>
      <c r="J48" s="1110"/>
      <c r="K48" s="1110"/>
      <c r="L48" s="1110"/>
      <c r="M48" s="1110"/>
      <c r="N48" s="1110"/>
      <c r="O48" s="1110"/>
      <c r="P48" s="1111"/>
      <c r="Q48" s="1115"/>
      <c r="R48" s="1116"/>
      <c r="S48" s="1116"/>
      <c r="T48" s="1116"/>
      <c r="U48" s="1116"/>
      <c r="V48" s="1116"/>
      <c r="W48" s="1116"/>
      <c r="X48" s="1116"/>
      <c r="Y48" s="1116"/>
      <c r="Z48" s="1116"/>
      <c r="AA48" s="1116"/>
      <c r="AB48" s="1116"/>
      <c r="AC48" s="1116"/>
      <c r="AD48" s="1116"/>
      <c r="AE48" s="1117"/>
      <c r="AF48" s="1091"/>
      <c r="AG48" s="1092"/>
      <c r="AH48" s="1092"/>
      <c r="AI48" s="1092"/>
      <c r="AJ48" s="1093"/>
      <c r="AK48" s="1052"/>
      <c r="AL48" s="1043"/>
      <c r="AM48" s="1043"/>
      <c r="AN48" s="1043"/>
      <c r="AO48" s="1043"/>
      <c r="AP48" s="1043"/>
      <c r="AQ48" s="1043"/>
      <c r="AR48" s="1043"/>
      <c r="AS48" s="1043"/>
      <c r="AT48" s="1043"/>
      <c r="AU48" s="1043"/>
      <c r="AV48" s="1043"/>
      <c r="AW48" s="1043"/>
      <c r="AX48" s="1043"/>
      <c r="AY48" s="1043"/>
      <c r="AZ48" s="1114"/>
      <c r="BA48" s="1114"/>
      <c r="BB48" s="1114"/>
      <c r="BC48" s="1114"/>
      <c r="BD48" s="1114"/>
      <c r="BE48" s="1104"/>
      <c r="BF48" s="1104"/>
      <c r="BG48" s="1104"/>
      <c r="BH48" s="1104"/>
      <c r="BI48" s="1105"/>
      <c r="BJ48" s="235"/>
      <c r="BK48" s="235"/>
      <c r="BL48" s="235"/>
      <c r="BM48" s="235"/>
      <c r="BN48" s="235"/>
      <c r="BO48" s="248"/>
      <c r="BP48" s="248"/>
      <c r="BQ48" s="245">
        <v>42</v>
      </c>
      <c r="BR48" s="246"/>
      <c r="BS48" s="1086"/>
      <c r="BT48" s="1087"/>
      <c r="BU48" s="1087"/>
      <c r="BV48" s="1087"/>
      <c r="BW48" s="1087"/>
      <c r="BX48" s="1087"/>
      <c r="BY48" s="1087"/>
      <c r="BZ48" s="1087"/>
      <c r="CA48" s="1087"/>
      <c r="CB48" s="1087"/>
      <c r="CC48" s="1087"/>
      <c r="CD48" s="1087"/>
      <c r="CE48" s="1087"/>
      <c r="CF48" s="1087"/>
      <c r="CG48" s="1088"/>
      <c r="CH48" s="1061"/>
      <c r="CI48" s="1062"/>
      <c r="CJ48" s="1062"/>
      <c r="CK48" s="1062"/>
      <c r="CL48" s="1063"/>
      <c r="CM48" s="1061"/>
      <c r="CN48" s="1062"/>
      <c r="CO48" s="1062"/>
      <c r="CP48" s="1062"/>
      <c r="CQ48" s="1063"/>
      <c r="CR48" s="1061"/>
      <c r="CS48" s="1062"/>
      <c r="CT48" s="1062"/>
      <c r="CU48" s="1062"/>
      <c r="CV48" s="1063"/>
      <c r="CW48" s="1061"/>
      <c r="CX48" s="1062"/>
      <c r="CY48" s="1062"/>
      <c r="CZ48" s="1062"/>
      <c r="DA48" s="1063"/>
      <c r="DB48" s="1061"/>
      <c r="DC48" s="1062"/>
      <c r="DD48" s="1062"/>
      <c r="DE48" s="1062"/>
      <c r="DF48" s="1063"/>
      <c r="DG48" s="1061"/>
      <c r="DH48" s="1062"/>
      <c r="DI48" s="1062"/>
      <c r="DJ48" s="1062"/>
      <c r="DK48" s="1063"/>
      <c r="DL48" s="1061"/>
      <c r="DM48" s="1062"/>
      <c r="DN48" s="1062"/>
      <c r="DO48" s="1062"/>
      <c r="DP48" s="1063"/>
      <c r="DQ48" s="1061"/>
      <c r="DR48" s="1062"/>
      <c r="DS48" s="1062"/>
      <c r="DT48" s="1062"/>
      <c r="DU48" s="1063"/>
      <c r="DV48" s="1064"/>
      <c r="DW48" s="1065"/>
      <c r="DX48" s="1065"/>
      <c r="DY48" s="1065"/>
      <c r="DZ48" s="1066"/>
      <c r="EA48" s="229"/>
    </row>
    <row r="49" spans="1:131" s="230" customFormat="1" ht="26.25" customHeight="1" x14ac:dyDescent="0.15">
      <c r="A49" s="244">
        <v>22</v>
      </c>
      <c r="B49" s="1109"/>
      <c r="C49" s="1110"/>
      <c r="D49" s="1110"/>
      <c r="E49" s="1110"/>
      <c r="F49" s="1110"/>
      <c r="G49" s="1110"/>
      <c r="H49" s="1110"/>
      <c r="I49" s="1110"/>
      <c r="J49" s="1110"/>
      <c r="K49" s="1110"/>
      <c r="L49" s="1110"/>
      <c r="M49" s="1110"/>
      <c r="N49" s="1110"/>
      <c r="O49" s="1110"/>
      <c r="P49" s="1111"/>
      <c r="Q49" s="1115"/>
      <c r="R49" s="1116"/>
      <c r="S49" s="1116"/>
      <c r="T49" s="1116"/>
      <c r="U49" s="1116"/>
      <c r="V49" s="1116"/>
      <c r="W49" s="1116"/>
      <c r="X49" s="1116"/>
      <c r="Y49" s="1116"/>
      <c r="Z49" s="1116"/>
      <c r="AA49" s="1116"/>
      <c r="AB49" s="1116"/>
      <c r="AC49" s="1116"/>
      <c r="AD49" s="1116"/>
      <c r="AE49" s="1117"/>
      <c r="AF49" s="1091"/>
      <c r="AG49" s="1092"/>
      <c r="AH49" s="1092"/>
      <c r="AI49" s="1092"/>
      <c r="AJ49" s="1093"/>
      <c r="AK49" s="1052"/>
      <c r="AL49" s="1043"/>
      <c r="AM49" s="1043"/>
      <c r="AN49" s="1043"/>
      <c r="AO49" s="1043"/>
      <c r="AP49" s="1043"/>
      <c r="AQ49" s="1043"/>
      <c r="AR49" s="1043"/>
      <c r="AS49" s="1043"/>
      <c r="AT49" s="1043"/>
      <c r="AU49" s="1043"/>
      <c r="AV49" s="1043"/>
      <c r="AW49" s="1043"/>
      <c r="AX49" s="1043"/>
      <c r="AY49" s="1043"/>
      <c r="AZ49" s="1114"/>
      <c r="BA49" s="1114"/>
      <c r="BB49" s="1114"/>
      <c r="BC49" s="1114"/>
      <c r="BD49" s="1114"/>
      <c r="BE49" s="1104"/>
      <c r="BF49" s="1104"/>
      <c r="BG49" s="1104"/>
      <c r="BH49" s="1104"/>
      <c r="BI49" s="1105"/>
      <c r="BJ49" s="235"/>
      <c r="BK49" s="235"/>
      <c r="BL49" s="235"/>
      <c r="BM49" s="235"/>
      <c r="BN49" s="235"/>
      <c r="BO49" s="248"/>
      <c r="BP49" s="248"/>
      <c r="BQ49" s="245">
        <v>43</v>
      </c>
      <c r="BR49" s="246"/>
      <c r="BS49" s="1086"/>
      <c r="BT49" s="1087"/>
      <c r="BU49" s="1087"/>
      <c r="BV49" s="1087"/>
      <c r="BW49" s="1087"/>
      <c r="BX49" s="1087"/>
      <c r="BY49" s="1087"/>
      <c r="BZ49" s="1087"/>
      <c r="CA49" s="1087"/>
      <c r="CB49" s="1087"/>
      <c r="CC49" s="1087"/>
      <c r="CD49" s="1087"/>
      <c r="CE49" s="1087"/>
      <c r="CF49" s="1087"/>
      <c r="CG49" s="1088"/>
      <c r="CH49" s="1061"/>
      <c r="CI49" s="1062"/>
      <c r="CJ49" s="1062"/>
      <c r="CK49" s="1062"/>
      <c r="CL49" s="1063"/>
      <c r="CM49" s="1061"/>
      <c r="CN49" s="1062"/>
      <c r="CO49" s="1062"/>
      <c r="CP49" s="1062"/>
      <c r="CQ49" s="1063"/>
      <c r="CR49" s="1061"/>
      <c r="CS49" s="1062"/>
      <c r="CT49" s="1062"/>
      <c r="CU49" s="1062"/>
      <c r="CV49" s="1063"/>
      <c r="CW49" s="1061"/>
      <c r="CX49" s="1062"/>
      <c r="CY49" s="1062"/>
      <c r="CZ49" s="1062"/>
      <c r="DA49" s="1063"/>
      <c r="DB49" s="1061"/>
      <c r="DC49" s="1062"/>
      <c r="DD49" s="1062"/>
      <c r="DE49" s="1062"/>
      <c r="DF49" s="1063"/>
      <c r="DG49" s="1061"/>
      <c r="DH49" s="1062"/>
      <c r="DI49" s="1062"/>
      <c r="DJ49" s="1062"/>
      <c r="DK49" s="1063"/>
      <c r="DL49" s="1061"/>
      <c r="DM49" s="1062"/>
      <c r="DN49" s="1062"/>
      <c r="DO49" s="1062"/>
      <c r="DP49" s="1063"/>
      <c r="DQ49" s="1061"/>
      <c r="DR49" s="1062"/>
      <c r="DS49" s="1062"/>
      <c r="DT49" s="1062"/>
      <c r="DU49" s="1063"/>
      <c r="DV49" s="1064"/>
      <c r="DW49" s="1065"/>
      <c r="DX49" s="1065"/>
      <c r="DY49" s="1065"/>
      <c r="DZ49" s="1066"/>
      <c r="EA49" s="229"/>
    </row>
    <row r="50" spans="1:131" s="230" customFormat="1" ht="26.25" customHeight="1" x14ac:dyDescent="0.15">
      <c r="A50" s="244">
        <v>23</v>
      </c>
      <c r="B50" s="1109"/>
      <c r="C50" s="1110"/>
      <c r="D50" s="1110"/>
      <c r="E50" s="1110"/>
      <c r="F50" s="1110"/>
      <c r="G50" s="1110"/>
      <c r="H50" s="1110"/>
      <c r="I50" s="1110"/>
      <c r="J50" s="1110"/>
      <c r="K50" s="1110"/>
      <c r="L50" s="1110"/>
      <c r="M50" s="1110"/>
      <c r="N50" s="1110"/>
      <c r="O50" s="1110"/>
      <c r="P50" s="1111"/>
      <c r="Q50" s="1112"/>
      <c r="R50" s="1095"/>
      <c r="S50" s="1095"/>
      <c r="T50" s="1095"/>
      <c r="U50" s="1095"/>
      <c r="V50" s="1095"/>
      <c r="W50" s="1095"/>
      <c r="X50" s="1095"/>
      <c r="Y50" s="1095"/>
      <c r="Z50" s="1095"/>
      <c r="AA50" s="1095"/>
      <c r="AB50" s="1095"/>
      <c r="AC50" s="1095"/>
      <c r="AD50" s="1095"/>
      <c r="AE50" s="1113"/>
      <c r="AF50" s="1091"/>
      <c r="AG50" s="1092"/>
      <c r="AH50" s="1092"/>
      <c r="AI50" s="1092"/>
      <c r="AJ50" s="1093"/>
      <c r="AK50" s="1094"/>
      <c r="AL50" s="1095"/>
      <c r="AM50" s="1095"/>
      <c r="AN50" s="1095"/>
      <c r="AO50" s="1095"/>
      <c r="AP50" s="1095"/>
      <c r="AQ50" s="1095"/>
      <c r="AR50" s="1095"/>
      <c r="AS50" s="1095"/>
      <c r="AT50" s="1095"/>
      <c r="AU50" s="1095"/>
      <c r="AV50" s="1095"/>
      <c r="AW50" s="1095"/>
      <c r="AX50" s="1095"/>
      <c r="AY50" s="1095"/>
      <c r="AZ50" s="1096"/>
      <c r="BA50" s="1096"/>
      <c r="BB50" s="1096"/>
      <c r="BC50" s="1096"/>
      <c r="BD50" s="1096"/>
      <c r="BE50" s="1104"/>
      <c r="BF50" s="1104"/>
      <c r="BG50" s="1104"/>
      <c r="BH50" s="1104"/>
      <c r="BI50" s="1105"/>
      <c r="BJ50" s="235"/>
      <c r="BK50" s="235"/>
      <c r="BL50" s="235"/>
      <c r="BM50" s="235"/>
      <c r="BN50" s="235"/>
      <c r="BO50" s="248"/>
      <c r="BP50" s="248"/>
      <c r="BQ50" s="245">
        <v>44</v>
      </c>
      <c r="BR50" s="246"/>
      <c r="BS50" s="1086"/>
      <c r="BT50" s="1087"/>
      <c r="BU50" s="1087"/>
      <c r="BV50" s="1087"/>
      <c r="BW50" s="1087"/>
      <c r="BX50" s="1087"/>
      <c r="BY50" s="1087"/>
      <c r="BZ50" s="1087"/>
      <c r="CA50" s="1087"/>
      <c r="CB50" s="1087"/>
      <c r="CC50" s="1087"/>
      <c r="CD50" s="1087"/>
      <c r="CE50" s="1087"/>
      <c r="CF50" s="1087"/>
      <c r="CG50" s="1088"/>
      <c r="CH50" s="1061"/>
      <c r="CI50" s="1062"/>
      <c r="CJ50" s="1062"/>
      <c r="CK50" s="1062"/>
      <c r="CL50" s="1063"/>
      <c r="CM50" s="1061"/>
      <c r="CN50" s="1062"/>
      <c r="CO50" s="1062"/>
      <c r="CP50" s="1062"/>
      <c r="CQ50" s="1063"/>
      <c r="CR50" s="1061"/>
      <c r="CS50" s="1062"/>
      <c r="CT50" s="1062"/>
      <c r="CU50" s="1062"/>
      <c r="CV50" s="1063"/>
      <c r="CW50" s="1061"/>
      <c r="CX50" s="1062"/>
      <c r="CY50" s="1062"/>
      <c r="CZ50" s="1062"/>
      <c r="DA50" s="1063"/>
      <c r="DB50" s="1061"/>
      <c r="DC50" s="1062"/>
      <c r="DD50" s="1062"/>
      <c r="DE50" s="1062"/>
      <c r="DF50" s="1063"/>
      <c r="DG50" s="1061"/>
      <c r="DH50" s="1062"/>
      <c r="DI50" s="1062"/>
      <c r="DJ50" s="1062"/>
      <c r="DK50" s="1063"/>
      <c r="DL50" s="1061"/>
      <c r="DM50" s="1062"/>
      <c r="DN50" s="1062"/>
      <c r="DO50" s="1062"/>
      <c r="DP50" s="1063"/>
      <c r="DQ50" s="1061"/>
      <c r="DR50" s="1062"/>
      <c r="DS50" s="1062"/>
      <c r="DT50" s="1062"/>
      <c r="DU50" s="1063"/>
      <c r="DV50" s="1064"/>
      <c r="DW50" s="1065"/>
      <c r="DX50" s="1065"/>
      <c r="DY50" s="1065"/>
      <c r="DZ50" s="1066"/>
      <c r="EA50" s="229"/>
    </row>
    <row r="51" spans="1:131" s="230" customFormat="1" ht="26.25" customHeight="1" x14ac:dyDescent="0.15">
      <c r="A51" s="244">
        <v>24</v>
      </c>
      <c r="B51" s="1109"/>
      <c r="C51" s="1110"/>
      <c r="D51" s="1110"/>
      <c r="E51" s="1110"/>
      <c r="F51" s="1110"/>
      <c r="G51" s="1110"/>
      <c r="H51" s="1110"/>
      <c r="I51" s="1110"/>
      <c r="J51" s="1110"/>
      <c r="K51" s="1110"/>
      <c r="L51" s="1110"/>
      <c r="M51" s="1110"/>
      <c r="N51" s="1110"/>
      <c r="O51" s="1110"/>
      <c r="P51" s="1111"/>
      <c r="Q51" s="1112"/>
      <c r="R51" s="1095"/>
      <c r="S51" s="1095"/>
      <c r="T51" s="1095"/>
      <c r="U51" s="1095"/>
      <c r="V51" s="1095"/>
      <c r="W51" s="1095"/>
      <c r="X51" s="1095"/>
      <c r="Y51" s="1095"/>
      <c r="Z51" s="1095"/>
      <c r="AA51" s="1095"/>
      <c r="AB51" s="1095"/>
      <c r="AC51" s="1095"/>
      <c r="AD51" s="1095"/>
      <c r="AE51" s="1113"/>
      <c r="AF51" s="1091"/>
      <c r="AG51" s="1092"/>
      <c r="AH51" s="1092"/>
      <c r="AI51" s="1092"/>
      <c r="AJ51" s="1093"/>
      <c r="AK51" s="1094"/>
      <c r="AL51" s="1095"/>
      <c r="AM51" s="1095"/>
      <c r="AN51" s="1095"/>
      <c r="AO51" s="1095"/>
      <c r="AP51" s="1095"/>
      <c r="AQ51" s="1095"/>
      <c r="AR51" s="1095"/>
      <c r="AS51" s="1095"/>
      <c r="AT51" s="1095"/>
      <c r="AU51" s="1095"/>
      <c r="AV51" s="1095"/>
      <c r="AW51" s="1095"/>
      <c r="AX51" s="1095"/>
      <c r="AY51" s="1095"/>
      <c r="AZ51" s="1096"/>
      <c r="BA51" s="1096"/>
      <c r="BB51" s="1096"/>
      <c r="BC51" s="1096"/>
      <c r="BD51" s="1096"/>
      <c r="BE51" s="1104"/>
      <c r="BF51" s="1104"/>
      <c r="BG51" s="1104"/>
      <c r="BH51" s="1104"/>
      <c r="BI51" s="1105"/>
      <c r="BJ51" s="235"/>
      <c r="BK51" s="235"/>
      <c r="BL51" s="235"/>
      <c r="BM51" s="235"/>
      <c r="BN51" s="235"/>
      <c r="BO51" s="248"/>
      <c r="BP51" s="248"/>
      <c r="BQ51" s="245">
        <v>45</v>
      </c>
      <c r="BR51" s="246"/>
      <c r="BS51" s="1086"/>
      <c r="BT51" s="1087"/>
      <c r="BU51" s="1087"/>
      <c r="BV51" s="1087"/>
      <c r="BW51" s="1087"/>
      <c r="BX51" s="1087"/>
      <c r="BY51" s="1087"/>
      <c r="BZ51" s="1087"/>
      <c r="CA51" s="1087"/>
      <c r="CB51" s="1087"/>
      <c r="CC51" s="1087"/>
      <c r="CD51" s="1087"/>
      <c r="CE51" s="1087"/>
      <c r="CF51" s="1087"/>
      <c r="CG51" s="1088"/>
      <c r="CH51" s="1061"/>
      <c r="CI51" s="1062"/>
      <c r="CJ51" s="1062"/>
      <c r="CK51" s="1062"/>
      <c r="CL51" s="1063"/>
      <c r="CM51" s="1061"/>
      <c r="CN51" s="1062"/>
      <c r="CO51" s="1062"/>
      <c r="CP51" s="1062"/>
      <c r="CQ51" s="1063"/>
      <c r="CR51" s="1061"/>
      <c r="CS51" s="1062"/>
      <c r="CT51" s="1062"/>
      <c r="CU51" s="1062"/>
      <c r="CV51" s="1063"/>
      <c r="CW51" s="1061"/>
      <c r="CX51" s="1062"/>
      <c r="CY51" s="1062"/>
      <c r="CZ51" s="1062"/>
      <c r="DA51" s="1063"/>
      <c r="DB51" s="1061"/>
      <c r="DC51" s="1062"/>
      <c r="DD51" s="1062"/>
      <c r="DE51" s="1062"/>
      <c r="DF51" s="1063"/>
      <c r="DG51" s="1061"/>
      <c r="DH51" s="1062"/>
      <c r="DI51" s="1062"/>
      <c r="DJ51" s="1062"/>
      <c r="DK51" s="1063"/>
      <c r="DL51" s="1061"/>
      <c r="DM51" s="1062"/>
      <c r="DN51" s="1062"/>
      <c r="DO51" s="1062"/>
      <c r="DP51" s="1063"/>
      <c r="DQ51" s="1061"/>
      <c r="DR51" s="1062"/>
      <c r="DS51" s="1062"/>
      <c r="DT51" s="1062"/>
      <c r="DU51" s="1063"/>
      <c r="DV51" s="1064"/>
      <c r="DW51" s="1065"/>
      <c r="DX51" s="1065"/>
      <c r="DY51" s="1065"/>
      <c r="DZ51" s="1066"/>
      <c r="EA51" s="229"/>
    </row>
    <row r="52" spans="1:131" s="230" customFormat="1" ht="26.25" customHeight="1" x14ac:dyDescent="0.15">
      <c r="A52" s="244">
        <v>25</v>
      </c>
      <c r="B52" s="1109"/>
      <c r="C52" s="1110"/>
      <c r="D52" s="1110"/>
      <c r="E52" s="1110"/>
      <c r="F52" s="1110"/>
      <c r="G52" s="1110"/>
      <c r="H52" s="1110"/>
      <c r="I52" s="1110"/>
      <c r="J52" s="1110"/>
      <c r="K52" s="1110"/>
      <c r="L52" s="1110"/>
      <c r="M52" s="1110"/>
      <c r="N52" s="1110"/>
      <c r="O52" s="1110"/>
      <c r="P52" s="1111"/>
      <c r="Q52" s="1112"/>
      <c r="R52" s="1095"/>
      <c r="S52" s="1095"/>
      <c r="T52" s="1095"/>
      <c r="U52" s="1095"/>
      <c r="V52" s="1095"/>
      <c r="W52" s="1095"/>
      <c r="X52" s="1095"/>
      <c r="Y52" s="1095"/>
      <c r="Z52" s="1095"/>
      <c r="AA52" s="1095"/>
      <c r="AB52" s="1095"/>
      <c r="AC52" s="1095"/>
      <c r="AD52" s="1095"/>
      <c r="AE52" s="1113"/>
      <c r="AF52" s="1091"/>
      <c r="AG52" s="1092"/>
      <c r="AH52" s="1092"/>
      <c r="AI52" s="1092"/>
      <c r="AJ52" s="1093"/>
      <c r="AK52" s="1094"/>
      <c r="AL52" s="1095"/>
      <c r="AM52" s="1095"/>
      <c r="AN52" s="1095"/>
      <c r="AO52" s="1095"/>
      <c r="AP52" s="1095"/>
      <c r="AQ52" s="1095"/>
      <c r="AR52" s="1095"/>
      <c r="AS52" s="1095"/>
      <c r="AT52" s="1095"/>
      <c r="AU52" s="1095"/>
      <c r="AV52" s="1095"/>
      <c r="AW52" s="1095"/>
      <c r="AX52" s="1095"/>
      <c r="AY52" s="1095"/>
      <c r="AZ52" s="1096"/>
      <c r="BA52" s="1096"/>
      <c r="BB52" s="1096"/>
      <c r="BC52" s="1096"/>
      <c r="BD52" s="1096"/>
      <c r="BE52" s="1104"/>
      <c r="BF52" s="1104"/>
      <c r="BG52" s="1104"/>
      <c r="BH52" s="1104"/>
      <c r="BI52" s="1105"/>
      <c r="BJ52" s="235"/>
      <c r="BK52" s="235"/>
      <c r="BL52" s="235"/>
      <c r="BM52" s="235"/>
      <c r="BN52" s="235"/>
      <c r="BO52" s="248"/>
      <c r="BP52" s="248"/>
      <c r="BQ52" s="245">
        <v>46</v>
      </c>
      <c r="BR52" s="246"/>
      <c r="BS52" s="1086"/>
      <c r="BT52" s="1087"/>
      <c r="BU52" s="1087"/>
      <c r="BV52" s="1087"/>
      <c r="BW52" s="1087"/>
      <c r="BX52" s="1087"/>
      <c r="BY52" s="1087"/>
      <c r="BZ52" s="1087"/>
      <c r="CA52" s="1087"/>
      <c r="CB52" s="1087"/>
      <c r="CC52" s="1087"/>
      <c r="CD52" s="1087"/>
      <c r="CE52" s="1087"/>
      <c r="CF52" s="1087"/>
      <c r="CG52" s="1088"/>
      <c r="CH52" s="1061"/>
      <c r="CI52" s="1062"/>
      <c r="CJ52" s="1062"/>
      <c r="CK52" s="1062"/>
      <c r="CL52" s="1063"/>
      <c r="CM52" s="1061"/>
      <c r="CN52" s="1062"/>
      <c r="CO52" s="1062"/>
      <c r="CP52" s="1062"/>
      <c r="CQ52" s="1063"/>
      <c r="CR52" s="1061"/>
      <c r="CS52" s="1062"/>
      <c r="CT52" s="1062"/>
      <c r="CU52" s="1062"/>
      <c r="CV52" s="1063"/>
      <c r="CW52" s="1061"/>
      <c r="CX52" s="1062"/>
      <c r="CY52" s="1062"/>
      <c r="CZ52" s="1062"/>
      <c r="DA52" s="1063"/>
      <c r="DB52" s="1061"/>
      <c r="DC52" s="1062"/>
      <c r="DD52" s="1062"/>
      <c r="DE52" s="1062"/>
      <c r="DF52" s="1063"/>
      <c r="DG52" s="1061"/>
      <c r="DH52" s="1062"/>
      <c r="DI52" s="1062"/>
      <c r="DJ52" s="1062"/>
      <c r="DK52" s="1063"/>
      <c r="DL52" s="1061"/>
      <c r="DM52" s="1062"/>
      <c r="DN52" s="1062"/>
      <c r="DO52" s="1062"/>
      <c r="DP52" s="1063"/>
      <c r="DQ52" s="1061"/>
      <c r="DR52" s="1062"/>
      <c r="DS52" s="1062"/>
      <c r="DT52" s="1062"/>
      <c r="DU52" s="1063"/>
      <c r="DV52" s="1064"/>
      <c r="DW52" s="1065"/>
      <c r="DX52" s="1065"/>
      <c r="DY52" s="1065"/>
      <c r="DZ52" s="1066"/>
      <c r="EA52" s="229"/>
    </row>
    <row r="53" spans="1:131" s="230" customFormat="1" ht="26.25" customHeight="1" x14ac:dyDescent="0.15">
      <c r="A53" s="244">
        <v>26</v>
      </c>
      <c r="B53" s="1109"/>
      <c r="C53" s="1110"/>
      <c r="D53" s="1110"/>
      <c r="E53" s="1110"/>
      <c r="F53" s="1110"/>
      <c r="G53" s="1110"/>
      <c r="H53" s="1110"/>
      <c r="I53" s="1110"/>
      <c r="J53" s="1110"/>
      <c r="K53" s="1110"/>
      <c r="L53" s="1110"/>
      <c r="M53" s="1110"/>
      <c r="N53" s="1110"/>
      <c r="O53" s="1110"/>
      <c r="P53" s="1111"/>
      <c r="Q53" s="1112"/>
      <c r="R53" s="1095"/>
      <c r="S53" s="1095"/>
      <c r="T53" s="1095"/>
      <c r="U53" s="1095"/>
      <c r="V53" s="1095"/>
      <c r="W53" s="1095"/>
      <c r="X53" s="1095"/>
      <c r="Y53" s="1095"/>
      <c r="Z53" s="1095"/>
      <c r="AA53" s="1095"/>
      <c r="AB53" s="1095"/>
      <c r="AC53" s="1095"/>
      <c r="AD53" s="1095"/>
      <c r="AE53" s="1113"/>
      <c r="AF53" s="1091"/>
      <c r="AG53" s="1092"/>
      <c r="AH53" s="1092"/>
      <c r="AI53" s="1092"/>
      <c r="AJ53" s="1093"/>
      <c r="AK53" s="1094"/>
      <c r="AL53" s="1095"/>
      <c r="AM53" s="1095"/>
      <c r="AN53" s="1095"/>
      <c r="AO53" s="1095"/>
      <c r="AP53" s="1095"/>
      <c r="AQ53" s="1095"/>
      <c r="AR53" s="1095"/>
      <c r="AS53" s="1095"/>
      <c r="AT53" s="1095"/>
      <c r="AU53" s="1095"/>
      <c r="AV53" s="1095"/>
      <c r="AW53" s="1095"/>
      <c r="AX53" s="1095"/>
      <c r="AY53" s="1095"/>
      <c r="AZ53" s="1096"/>
      <c r="BA53" s="1096"/>
      <c r="BB53" s="1096"/>
      <c r="BC53" s="1096"/>
      <c r="BD53" s="1096"/>
      <c r="BE53" s="1104"/>
      <c r="BF53" s="1104"/>
      <c r="BG53" s="1104"/>
      <c r="BH53" s="1104"/>
      <c r="BI53" s="1105"/>
      <c r="BJ53" s="235"/>
      <c r="BK53" s="235"/>
      <c r="BL53" s="235"/>
      <c r="BM53" s="235"/>
      <c r="BN53" s="235"/>
      <c r="BO53" s="248"/>
      <c r="BP53" s="248"/>
      <c r="BQ53" s="245">
        <v>47</v>
      </c>
      <c r="BR53" s="246"/>
      <c r="BS53" s="1086"/>
      <c r="BT53" s="1087"/>
      <c r="BU53" s="1087"/>
      <c r="BV53" s="1087"/>
      <c r="BW53" s="1087"/>
      <c r="BX53" s="1087"/>
      <c r="BY53" s="1087"/>
      <c r="BZ53" s="1087"/>
      <c r="CA53" s="1087"/>
      <c r="CB53" s="1087"/>
      <c r="CC53" s="1087"/>
      <c r="CD53" s="1087"/>
      <c r="CE53" s="1087"/>
      <c r="CF53" s="1087"/>
      <c r="CG53" s="1088"/>
      <c r="CH53" s="1061"/>
      <c r="CI53" s="1062"/>
      <c r="CJ53" s="1062"/>
      <c r="CK53" s="1062"/>
      <c r="CL53" s="1063"/>
      <c r="CM53" s="1061"/>
      <c r="CN53" s="1062"/>
      <c r="CO53" s="1062"/>
      <c r="CP53" s="1062"/>
      <c r="CQ53" s="1063"/>
      <c r="CR53" s="1061"/>
      <c r="CS53" s="1062"/>
      <c r="CT53" s="1062"/>
      <c r="CU53" s="1062"/>
      <c r="CV53" s="1063"/>
      <c r="CW53" s="1061"/>
      <c r="CX53" s="1062"/>
      <c r="CY53" s="1062"/>
      <c r="CZ53" s="1062"/>
      <c r="DA53" s="1063"/>
      <c r="DB53" s="1061"/>
      <c r="DC53" s="1062"/>
      <c r="DD53" s="1062"/>
      <c r="DE53" s="1062"/>
      <c r="DF53" s="1063"/>
      <c r="DG53" s="1061"/>
      <c r="DH53" s="1062"/>
      <c r="DI53" s="1062"/>
      <c r="DJ53" s="1062"/>
      <c r="DK53" s="1063"/>
      <c r="DL53" s="1061"/>
      <c r="DM53" s="1062"/>
      <c r="DN53" s="1062"/>
      <c r="DO53" s="1062"/>
      <c r="DP53" s="1063"/>
      <c r="DQ53" s="1061"/>
      <c r="DR53" s="1062"/>
      <c r="DS53" s="1062"/>
      <c r="DT53" s="1062"/>
      <c r="DU53" s="1063"/>
      <c r="DV53" s="1064"/>
      <c r="DW53" s="1065"/>
      <c r="DX53" s="1065"/>
      <c r="DY53" s="1065"/>
      <c r="DZ53" s="1066"/>
      <c r="EA53" s="229"/>
    </row>
    <row r="54" spans="1:131" s="230" customFormat="1" ht="26.25" customHeight="1" x14ac:dyDescent="0.15">
      <c r="A54" s="244">
        <v>27</v>
      </c>
      <c r="B54" s="1109"/>
      <c r="C54" s="1110"/>
      <c r="D54" s="1110"/>
      <c r="E54" s="1110"/>
      <c r="F54" s="1110"/>
      <c r="G54" s="1110"/>
      <c r="H54" s="1110"/>
      <c r="I54" s="1110"/>
      <c r="J54" s="1110"/>
      <c r="K54" s="1110"/>
      <c r="L54" s="1110"/>
      <c r="M54" s="1110"/>
      <c r="N54" s="1110"/>
      <c r="O54" s="1110"/>
      <c r="P54" s="1111"/>
      <c r="Q54" s="1112"/>
      <c r="R54" s="1095"/>
      <c r="S54" s="1095"/>
      <c r="T54" s="1095"/>
      <c r="U54" s="1095"/>
      <c r="V54" s="1095"/>
      <c r="W54" s="1095"/>
      <c r="X54" s="1095"/>
      <c r="Y54" s="1095"/>
      <c r="Z54" s="1095"/>
      <c r="AA54" s="1095"/>
      <c r="AB54" s="1095"/>
      <c r="AC54" s="1095"/>
      <c r="AD54" s="1095"/>
      <c r="AE54" s="1113"/>
      <c r="AF54" s="1091"/>
      <c r="AG54" s="1092"/>
      <c r="AH54" s="1092"/>
      <c r="AI54" s="1092"/>
      <c r="AJ54" s="1093"/>
      <c r="AK54" s="1094"/>
      <c r="AL54" s="1095"/>
      <c r="AM54" s="1095"/>
      <c r="AN54" s="1095"/>
      <c r="AO54" s="1095"/>
      <c r="AP54" s="1095"/>
      <c r="AQ54" s="1095"/>
      <c r="AR54" s="1095"/>
      <c r="AS54" s="1095"/>
      <c r="AT54" s="1095"/>
      <c r="AU54" s="1095"/>
      <c r="AV54" s="1095"/>
      <c r="AW54" s="1095"/>
      <c r="AX54" s="1095"/>
      <c r="AY54" s="1095"/>
      <c r="AZ54" s="1096"/>
      <c r="BA54" s="1096"/>
      <c r="BB54" s="1096"/>
      <c r="BC54" s="1096"/>
      <c r="BD54" s="1096"/>
      <c r="BE54" s="1104"/>
      <c r="BF54" s="1104"/>
      <c r="BG54" s="1104"/>
      <c r="BH54" s="1104"/>
      <c r="BI54" s="1105"/>
      <c r="BJ54" s="235"/>
      <c r="BK54" s="235"/>
      <c r="BL54" s="235"/>
      <c r="BM54" s="235"/>
      <c r="BN54" s="235"/>
      <c r="BO54" s="248"/>
      <c r="BP54" s="248"/>
      <c r="BQ54" s="245">
        <v>48</v>
      </c>
      <c r="BR54" s="246"/>
      <c r="BS54" s="1086"/>
      <c r="BT54" s="1087"/>
      <c r="BU54" s="1087"/>
      <c r="BV54" s="1087"/>
      <c r="BW54" s="1087"/>
      <c r="BX54" s="1087"/>
      <c r="BY54" s="1087"/>
      <c r="BZ54" s="1087"/>
      <c r="CA54" s="1087"/>
      <c r="CB54" s="1087"/>
      <c r="CC54" s="1087"/>
      <c r="CD54" s="1087"/>
      <c r="CE54" s="1087"/>
      <c r="CF54" s="1087"/>
      <c r="CG54" s="1088"/>
      <c r="CH54" s="1061"/>
      <c r="CI54" s="1062"/>
      <c r="CJ54" s="1062"/>
      <c r="CK54" s="1062"/>
      <c r="CL54" s="1063"/>
      <c r="CM54" s="1061"/>
      <c r="CN54" s="1062"/>
      <c r="CO54" s="1062"/>
      <c r="CP54" s="1062"/>
      <c r="CQ54" s="1063"/>
      <c r="CR54" s="1061"/>
      <c r="CS54" s="1062"/>
      <c r="CT54" s="1062"/>
      <c r="CU54" s="1062"/>
      <c r="CV54" s="1063"/>
      <c r="CW54" s="1061"/>
      <c r="CX54" s="1062"/>
      <c r="CY54" s="1062"/>
      <c r="CZ54" s="1062"/>
      <c r="DA54" s="1063"/>
      <c r="DB54" s="1061"/>
      <c r="DC54" s="1062"/>
      <c r="DD54" s="1062"/>
      <c r="DE54" s="1062"/>
      <c r="DF54" s="1063"/>
      <c r="DG54" s="1061"/>
      <c r="DH54" s="1062"/>
      <c r="DI54" s="1062"/>
      <c r="DJ54" s="1062"/>
      <c r="DK54" s="1063"/>
      <c r="DL54" s="1061"/>
      <c r="DM54" s="1062"/>
      <c r="DN54" s="1062"/>
      <c r="DO54" s="1062"/>
      <c r="DP54" s="1063"/>
      <c r="DQ54" s="1061"/>
      <c r="DR54" s="1062"/>
      <c r="DS54" s="1062"/>
      <c r="DT54" s="1062"/>
      <c r="DU54" s="1063"/>
      <c r="DV54" s="1064"/>
      <c r="DW54" s="1065"/>
      <c r="DX54" s="1065"/>
      <c r="DY54" s="1065"/>
      <c r="DZ54" s="1066"/>
      <c r="EA54" s="229"/>
    </row>
    <row r="55" spans="1:131" s="230" customFormat="1" ht="26.25" customHeight="1" x14ac:dyDescent="0.15">
      <c r="A55" s="244">
        <v>28</v>
      </c>
      <c r="B55" s="1109"/>
      <c r="C55" s="1110"/>
      <c r="D55" s="1110"/>
      <c r="E55" s="1110"/>
      <c r="F55" s="1110"/>
      <c r="G55" s="1110"/>
      <c r="H55" s="1110"/>
      <c r="I55" s="1110"/>
      <c r="J55" s="1110"/>
      <c r="K55" s="1110"/>
      <c r="L55" s="1110"/>
      <c r="M55" s="1110"/>
      <c r="N55" s="1110"/>
      <c r="O55" s="1110"/>
      <c r="P55" s="1111"/>
      <c r="Q55" s="1112"/>
      <c r="R55" s="1095"/>
      <c r="S55" s="1095"/>
      <c r="T55" s="1095"/>
      <c r="U55" s="1095"/>
      <c r="V55" s="1095"/>
      <c r="W55" s="1095"/>
      <c r="X55" s="1095"/>
      <c r="Y55" s="1095"/>
      <c r="Z55" s="1095"/>
      <c r="AA55" s="1095"/>
      <c r="AB55" s="1095"/>
      <c r="AC55" s="1095"/>
      <c r="AD55" s="1095"/>
      <c r="AE55" s="1113"/>
      <c r="AF55" s="1091"/>
      <c r="AG55" s="1092"/>
      <c r="AH55" s="1092"/>
      <c r="AI55" s="1092"/>
      <c r="AJ55" s="1093"/>
      <c r="AK55" s="1094"/>
      <c r="AL55" s="1095"/>
      <c r="AM55" s="1095"/>
      <c r="AN55" s="1095"/>
      <c r="AO55" s="1095"/>
      <c r="AP55" s="1095"/>
      <c r="AQ55" s="1095"/>
      <c r="AR55" s="1095"/>
      <c r="AS55" s="1095"/>
      <c r="AT55" s="1095"/>
      <c r="AU55" s="1095"/>
      <c r="AV55" s="1095"/>
      <c r="AW55" s="1095"/>
      <c r="AX55" s="1095"/>
      <c r="AY55" s="1095"/>
      <c r="AZ55" s="1096"/>
      <c r="BA55" s="1096"/>
      <c r="BB55" s="1096"/>
      <c r="BC55" s="1096"/>
      <c r="BD55" s="1096"/>
      <c r="BE55" s="1104"/>
      <c r="BF55" s="1104"/>
      <c r="BG55" s="1104"/>
      <c r="BH55" s="1104"/>
      <c r="BI55" s="1105"/>
      <c r="BJ55" s="235"/>
      <c r="BK55" s="235"/>
      <c r="BL55" s="235"/>
      <c r="BM55" s="235"/>
      <c r="BN55" s="235"/>
      <c r="BO55" s="248"/>
      <c r="BP55" s="248"/>
      <c r="BQ55" s="245">
        <v>49</v>
      </c>
      <c r="BR55" s="246"/>
      <c r="BS55" s="1086"/>
      <c r="BT55" s="1087"/>
      <c r="BU55" s="1087"/>
      <c r="BV55" s="1087"/>
      <c r="BW55" s="1087"/>
      <c r="BX55" s="1087"/>
      <c r="BY55" s="1087"/>
      <c r="BZ55" s="1087"/>
      <c r="CA55" s="1087"/>
      <c r="CB55" s="1087"/>
      <c r="CC55" s="1087"/>
      <c r="CD55" s="1087"/>
      <c r="CE55" s="1087"/>
      <c r="CF55" s="1087"/>
      <c r="CG55" s="1088"/>
      <c r="CH55" s="1061"/>
      <c r="CI55" s="1062"/>
      <c r="CJ55" s="1062"/>
      <c r="CK55" s="1062"/>
      <c r="CL55" s="1063"/>
      <c r="CM55" s="1061"/>
      <c r="CN55" s="1062"/>
      <c r="CO55" s="1062"/>
      <c r="CP55" s="1062"/>
      <c r="CQ55" s="1063"/>
      <c r="CR55" s="1061"/>
      <c r="CS55" s="1062"/>
      <c r="CT55" s="1062"/>
      <c r="CU55" s="1062"/>
      <c r="CV55" s="1063"/>
      <c r="CW55" s="1061"/>
      <c r="CX55" s="1062"/>
      <c r="CY55" s="1062"/>
      <c r="CZ55" s="1062"/>
      <c r="DA55" s="1063"/>
      <c r="DB55" s="1061"/>
      <c r="DC55" s="1062"/>
      <c r="DD55" s="1062"/>
      <c r="DE55" s="1062"/>
      <c r="DF55" s="1063"/>
      <c r="DG55" s="1061"/>
      <c r="DH55" s="1062"/>
      <c r="DI55" s="1062"/>
      <c r="DJ55" s="1062"/>
      <c r="DK55" s="1063"/>
      <c r="DL55" s="1061"/>
      <c r="DM55" s="1062"/>
      <c r="DN55" s="1062"/>
      <c r="DO55" s="1062"/>
      <c r="DP55" s="1063"/>
      <c r="DQ55" s="1061"/>
      <c r="DR55" s="1062"/>
      <c r="DS55" s="1062"/>
      <c r="DT55" s="1062"/>
      <c r="DU55" s="1063"/>
      <c r="DV55" s="1064"/>
      <c r="DW55" s="1065"/>
      <c r="DX55" s="1065"/>
      <c r="DY55" s="1065"/>
      <c r="DZ55" s="1066"/>
      <c r="EA55" s="229"/>
    </row>
    <row r="56" spans="1:131" s="230" customFormat="1" ht="26.25" customHeight="1" x14ac:dyDescent="0.15">
      <c r="A56" s="244">
        <v>29</v>
      </c>
      <c r="B56" s="1109"/>
      <c r="C56" s="1110"/>
      <c r="D56" s="1110"/>
      <c r="E56" s="1110"/>
      <c r="F56" s="1110"/>
      <c r="G56" s="1110"/>
      <c r="H56" s="1110"/>
      <c r="I56" s="1110"/>
      <c r="J56" s="1110"/>
      <c r="K56" s="1110"/>
      <c r="L56" s="1110"/>
      <c r="M56" s="1110"/>
      <c r="N56" s="1110"/>
      <c r="O56" s="1110"/>
      <c r="P56" s="1111"/>
      <c r="Q56" s="1112"/>
      <c r="R56" s="1095"/>
      <c r="S56" s="1095"/>
      <c r="T56" s="1095"/>
      <c r="U56" s="1095"/>
      <c r="V56" s="1095"/>
      <c r="W56" s="1095"/>
      <c r="X56" s="1095"/>
      <c r="Y56" s="1095"/>
      <c r="Z56" s="1095"/>
      <c r="AA56" s="1095"/>
      <c r="AB56" s="1095"/>
      <c r="AC56" s="1095"/>
      <c r="AD56" s="1095"/>
      <c r="AE56" s="1113"/>
      <c r="AF56" s="1091"/>
      <c r="AG56" s="1092"/>
      <c r="AH56" s="1092"/>
      <c r="AI56" s="1092"/>
      <c r="AJ56" s="1093"/>
      <c r="AK56" s="1094"/>
      <c r="AL56" s="1095"/>
      <c r="AM56" s="1095"/>
      <c r="AN56" s="1095"/>
      <c r="AO56" s="1095"/>
      <c r="AP56" s="1095"/>
      <c r="AQ56" s="1095"/>
      <c r="AR56" s="1095"/>
      <c r="AS56" s="1095"/>
      <c r="AT56" s="1095"/>
      <c r="AU56" s="1095"/>
      <c r="AV56" s="1095"/>
      <c r="AW56" s="1095"/>
      <c r="AX56" s="1095"/>
      <c r="AY56" s="1095"/>
      <c r="AZ56" s="1096"/>
      <c r="BA56" s="1096"/>
      <c r="BB56" s="1096"/>
      <c r="BC56" s="1096"/>
      <c r="BD56" s="1096"/>
      <c r="BE56" s="1104"/>
      <c r="BF56" s="1104"/>
      <c r="BG56" s="1104"/>
      <c r="BH56" s="1104"/>
      <c r="BI56" s="1105"/>
      <c r="BJ56" s="235"/>
      <c r="BK56" s="235"/>
      <c r="BL56" s="235"/>
      <c r="BM56" s="235"/>
      <c r="BN56" s="235"/>
      <c r="BO56" s="248"/>
      <c r="BP56" s="248"/>
      <c r="BQ56" s="245">
        <v>50</v>
      </c>
      <c r="BR56" s="246"/>
      <c r="BS56" s="1086"/>
      <c r="BT56" s="1087"/>
      <c r="BU56" s="1087"/>
      <c r="BV56" s="1087"/>
      <c r="BW56" s="1087"/>
      <c r="BX56" s="1087"/>
      <c r="BY56" s="1087"/>
      <c r="BZ56" s="1087"/>
      <c r="CA56" s="1087"/>
      <c r="CB56" s="1087"/>
      <c r="CC56" s="1087"/>
      <c r="CD56" s="1087"/>
      <c r="CE56" s="1087"/>
      <c r="CF56" s="1087"/>
      <c r="CG56" s="1088"/>
      <c r="CH56" s="1061"/>
      <c r="CI56" s="1062"/>
      <c r="CJ56" s="1062"/>
      <c r="CK56" s="1062"/>
      <c r="CL56" s="1063"/>
      <c r="CM56" s="1061"/>
      <c r="CN56" s="1062"/>
      <c r="CO56" s="1062"/>
      <c r="CP56" s="1062"/>
      <c r="CQ56" s="1063"/>
      <c r="CR56" s="1061"/>
      <c r="CS56" s="1062"/>
      <c r="CT56" s="1062"/>
      <c r="CU56" s="1062"/>
      <c r="CV56" s="1063"/>
      <c r="CW56" s="1061"/>
      <c r="CX56" s="1062"/>
      <c r="CY56" s="1062"/>
      <c r="CZ56" s="1062"/>
      <c r="DA56" s="1063"/>
      <c r="DB56" s="1061"/>
      <c r="DC56" s="1062"/>
      <c r="DD56" s="1062"/>
      <c r="DE56" s="1062"/>
      <c r="DF56" s="1063"/>
      <c r="DG56" s="1061"/>
      <c r="DH56" s="1062"/>
      <c r="DI56" s="1062"/>
      <c r="DJ56" s="1062"/>
      <c r="DK56" s="1063"/>
      <c r="DL56" s="1061"/>
      <c r="DM56" s="1062"/>
      <c r="DN56" s="1062"/>
      <c r="DO56" s="1062"/>
      <c r="DP56" s="1063"/>
      <c r="DQ56" s="1061"/>
      <c r="DR56" s="1062"/>
      <c r="DS56" s="1062"/>
      <c r="DT56" s="1062"/>
      <c r="DU56" s="1063"/>
      <c r="DV56" s="1064"/>
      <c r="DW56" s="1065"/>
      <c r="DX56" s="1065"/>
      <c r="DY56" s="1065"/>
      <c r="DZ56" s="1066"/>
      <c r="EA56" s="229"/>
    </row>
    <row r="57" spans="1:131" s="230" customFormat="1" ht="26.25" customHeight="1" x14ac:dyDescent="0.15">
      <c r="A57" s="244">
        <v>30</v>
      </c>
      <c r="B57" s="1109"/>
      <c r="C57" s="1110"/>
      <c r="D57" s="1110"/>
      <c r="E57" s="1110"/>
      <c r="F57" s="1110"/>
      <c r="G57" s="1110"/>
      <c r="H57" s="1110"/>
      <c r="I57" s="1110"/>
      <c r="J57" s="1110"/>
      <c r="K57" s="1110"/>
      <c r="L57" s="1110"/>
      <c r="M57" s="1110"/>
      <c r="N57" s="1110"/>
      <c r="O57" s="1110"/>
      <c r="P57" s="1111"/>
      <c r="Q57" s="1112"/>
      <c r="R57" s="1095"/>
      <c r="S57" s="1095"/>
      <c r="T57" s="1095"/>
      <c r="U57" s="1095"/>
      <c r="V57" s="1095"/>
      <c r="W57" s="1095"/>
      <c r="X57" s="1095"/>
      <c r="Y57" s="1095"/>
      <c r="Z57" s="1095"/>
      <c r="AA57" s="1095"/>
      <c r="AB57" s="1095"/>
      <c r="AC57" s="1095"/>
      <c r="AD57" s="1095"/>
      <c r="AE57" s="1113"/>
      <c r="AF57" s="1091"/>
      <c r="AG57" s="1092"/>
      <c r="AH57" s="1092"/>
      <c r="AI57" s="1092"/>
      <c r="AJ57" s="1093"/>
      <c r="AK57" s="1094"/>
      <c r="AL57" s="1095"/>
      <c r="AM57" s="1095"/>
      <c r="AN57" s="1095"/>
      <c r="AO57" s="1095"/>
      <c r="AP57" s="1095"/>
      <c r="AQ57" s="1095"/>
      <c r="AR57" s="1095"/>
      <c r="AS57" s="1095"/>
      <c r="AT57" s="1095"/>
      <c r="AU57" s="1095"/>
      <c r="AV57" s="1095"/>
      <c r="AW57" s="1095"/>
      <c r="AX57" s="1095"/>
      <c r="AY57" s="1095"/>
      <c r="AZ57" s="1096"/>
      <c r="BA57" s="1096"/>
      <c r="BB57" s="1096"/>
      <c r="BC57" s="1096"/>
      <c r="BD57" s="1096"/>
      <c r="BE57" s="1104"/>
      <c r="BF57" s="1104"/>
      <c r="BG57" s="1104"/>
      <c r="BH57" s="1104"/>
      <c r="BI57" s="1105"/>
      <c r="BJ57" s="235"/>
      <c r="BK57" s="235"/>
      <c r="BL57" s="235"/>
      <c r="BM57" s="235"/>
      <c r="BN57" s="235"/>
      <c r="BO57" s="248"/>
      <c r="BP57" s="248"/>
      <c r="BQ57" s="245">
        <v>51</v>
      </c>
      <c r="BR57" s="246"/>
      <c r="BS57" s="1086"/>
      <c r="BT57" s="1087"/>
      <c r="BU57" s="1087"/>
      <c r="BV57" s="1087"/>
      <c r="BW57" s="1087"/>
      <c r="BX57" s="1087"/>
      <c r="BY57" s="1087"/>
      <c r="BZ57" s="1087"/>
      <c r="CA57" s="1087"/>
      <c r="CB57" s="1087"/>
      <c r="CC57" s="1087"/>
      <c r="CD57" s="1087"/>
      <c r="CE57" s="1087"/>
      <c r="CF57" s="1087"/>
      <c r="CG57" s="1088"/>
      <c r="CH57" s="1061"/>
      <c r="CI57" s="1062"/>
      <c r="CJ57" s="1062"/>
      <c r="CK57" s="1062"/>
      <c r="CL57" s="1063"/>
      <c r="CM57" s="1061"/>
      <c r="CN57" s="1062"/>
      <c r="CO57" s="1062"/>
      <c r="CP57" s="1062"/>
      <c r="CQ57" s="1063"/>
      <c r="CR57" s="1061"/>
      <c r="CS57" s="1062"/>
      <c r="CT57" s="1062"/>
      <c r="CU57" s="1062"/>
      <c r="CV57" s="1063"/>
      <c r="CW57" s="1061"/>
      <c r="CX57" s="1062"/>
      <c r="CY57" s="1062"/>
      <c r="CZ57" s="1062"/>
      <c r="DA57" s="1063"/>
      <c r="DB57" s="1061"/>
      <c r="DC57" s="1062"/>
      <c r="DD57" s="1062"/>
      <c r="DE57" s="1062"/>
      <c r="DF57" s="1063"/>
      <c r="DG57" s="1061"/>
      <c r="DH57" s="1062"/>
      <c r="DI57" s="1062"/>
      <c r="DJ57" s="1062"/>
      <c r="DK57" s="1063"/>
      <c r="DL57" s="1061"/>
      <c r="DM57" s="1062"/>
      <c r="DN57" s="1062"/>
      <c r="DO57" s="1062"/>
      <c r="DP57" s="1063"/>
      <c r="DQ57" s="1061"/>
      <c r="DR57" s="1062"/>
      <c r="DS57" s="1062"/>
      <c r="DT57" s="1062"/>
      <c r="DU57" s="1063"/>
      <c r="DV57" s="1064"/>
      <c r="DW57" s="1065"/>
      <c r="DX57" s="1065"/>
      <c r="DY57" s="1065"/>
      <c r="DZ57" s="1066"/>
      <c r="EA57" s="229"/>
    </row>
    <row r="58" spans="1:131" s="230" customFormat="1" ht="26.25" customHeight="1" x14ac:dyDescent="0.15">
      <c r="A58" s="244">
        <v>31</v>
      </c>
      <c r="B58" s="1109"/>
      <c r="C58" s="1110"/>
      <c r="D58" s="1110"/>
      <c r="E58" s="1110"/>
      <c r="F58" s="1110"/>
      <c r="G58" s="1110"/>
      <c r="H58" s="1110"/>
      <c r="I58" s="1110"/>
      <c r="J58" s="1110"/>
      <c r="K58" s="1110"/>
      <c r="L58" s="1110"/>
      <c r="M58" s="1110"/>
      <c r="N58" s="1110"/>
      <c r="O58" s="1110"/>
      <c r="P58" s="1111"/>
      <c r="Q58" s="1112"/>
      <c r="R58" s="1095"/>
      <c r="S58" s="1095"/>
      <c r="T58" s="1095"/>
      <c r="U58" s="1095"/>
      <c r="V58" s="1095"/>
      <c r="W58" s="1095"/>
      <c r="X58" s="1095"/>
      <c r="Y58" s="1095"/>
      <c r="Z58" s="1095"/>
      <c r="AA58" s="1095"/>
      <c r="AB58" s="1095"/>
      <c r="AC58" s="1095"/>
      <c r="AD58" s="1095"/>
      <c r="AE58" s="1113"/>
      <c r="AF58" s="1091"/>
      <c r="AG58" s="1092"/>
      <c r="AH58" s="1092"/>
      <c r="AI58" s="1092"/>
      <c r="AJ58" s="1093"/>
      <c r="AK58" s="1094"/>
      <c r="AL58" s="1095"/>
      <c r="AM58" s="1095"/>
      <c r="AN58" s="1095"/>
      <c r="AO58" s="1095"/>
      <c r="AP58" s="1095"/>
      <c r="AQ58" s="1095"/>
      <c r="AR58" s="1095"/>
      <c r="AS58" s="1095"/>
      <c r="AT58" s="1095"/>
      <c r="AU58" s="1095"/>
      <c r="AV58" s="1095"/>
      <c r="AW58" s="1095"/>
      <c r="AX58" s="1095"/>
      <c r="AY58" s="1095"/>
      <c r="AZ58" s="1096"/>
      <c r="BA58" s="1096"/>
      <c r="BB58" s="1096"/>
      <c r="BC58" s="1096"/>
      <c r="BD58" s="1096"/>
      <c r="BE58" s="1104"/>
      <c r="BF58" s="1104"/>
      <c r="BG58" s="1104"/>
      <c r="BH58" s="1104"/>
      <c r="BI58" s="1105"/>
      <c r="BJ58" s="235"/>
      <c r="BK58" s="235"/>
      <c r="BL58" s="235"/>
      <c r="BM58" s="235"/>
      <c r="BN58" s="235"/>
      <c r="BO58" s="248"/>
      <c r="BP58" s="248"/>
      <c r="BQ58" s="245">
        <v>52</v>
      </c>
      <c r="BR58" s="246"/>
      <c r="BS58" s="1086"/>
      <c r="BT58" s="1087"/>
      <c r="BU58" s="1087"/>
      <c r="BV58" s="1087"/>
      <c r="BW58" s="1087"/>
      <c r="BX58" s="1087"/>
      <c r="BY58" s="1087"/>
      <c r="BZ58" s="1087"/>
      <c r="CA58" s="1087"/>
      <c r="CB58" s="1087"/>
      <c r="CC58" s="1087"/>
      <c r="CD58" s="1087"/>
      <c r="CE58" s="1087"/>
      <c r="CF58" s="1087"/>
      <c r="CG58" s="1088"/>
      <c r="CH58" s="1061"/>
      <c r="CI58" s="1062"/>
      <c r="CJ58" s="1062"/>
      <c r="CK58" s="1062"/>
      <c r="CL58" s="1063"/>
      <c r="CM58" s="1061"/>
      <c r="CN58" s="1062"/>
      <c r="CO58" s="1062"/>
      <c r="CP58" s="1062"/>
      <c r="CQ58" s="1063"/>
      <c r="CR58" s="1061"/>
      <c r="CS58" s="1062"/>
      <c r="CT58" s="1062"/>
      <c r="CU58" s="1062"/>
      <c r="CV58" s="1063"/>
      <c r="CW58" s="1061"/>
      <c r="CX58" s="1062"/>
      <c r="CY58" s="1062"/>
      <c r="CZ58" s="1062"/>
      <c r="DA58" s="1063"/>
      <c r="DB58" s="1061"/>
      <c r="DC58" s="1062"/>
      <c r="DD58" s="1062"/>
      <c r="DE58" s="1062"/>
      <c r="DF58" s="1063"/>
      <c r="DG58" s="1061"/>
      <c r="DH58" s="1062"/>
      <c r="DI58" s="1062"/>
      <c r="DJ58" s="1062"/>
      <c r="DK58" s="1063"/>
      <c r="DL58" s="1061"/>
      <c r="DM58" s="1062"/>
      <c r="DN58" s="1062"/>
      <c r="DO58" s="1062"/>
      <c r="DP58" s="1063"/>
      <c r="DQ58" s="1061"/>
      <c r="DR58" s="1062"/>
      <c r="DS58" s="1062"/>
      <c r="DT58" s="1062"/>
      <c r="DU58" s="1063"/>
      <c r="DV58" s="1064"/>
      <c r="DW58" s="1065"/>
      <c r="DX58" s="1065"/>
      <c r="DY58" s="1065"/>
      <c r="DZ58" s="1066"/>
      <c r="EA58" s="229"/>
    </row>
    <row r="59" spans="1:131" s="230" customFormat="1" ht="26.25" customHeight="1" x14ac:dyDescent="0.15">
      <c r="A59" s="244">
        <v>32</v>
      </c>
      <c r="B59" s="1109"/>
      <c r="C59" s="1110"/>
      <c r="D59" s="1110"/>
      <c r="E59" s="1110"/>
      <c r="F59" s="1110"/>
      <c r="G59" s="1110"/>
      <c r="H59" s="1110"/>
      <c r="I59" s="1110"/>
      <c r="J59" s="1110"/>
      <c r="K59" s="1110"/>
      <c r="L59" s="1110"/>
      <c r="M59" s="1110"/>
      <c r="N59" s="1110"/>
      <c r="O59" s="1110"/>
      <c r="P59" s="1111"/>
      <c r="Q59" s="1112"/>
      <c r="R59" s="1095"/>
      <c r="S59" s="1095"/>
      <c r="T59" s="1095"/>
      <c r="U59" s="1095"/>
      <c r="V59" s="1095"/>
      <c r="W59" s="1095"/>
      <c r="X59" s="1095"/>
      <c r="Y59" s="1095"/>
      <c r="Z59" s="1095"/>
      <c r="AA59" s="1095"/>
      <c r="AB59" s="1095"/>
      <c r="AC59" s="1095"/>
      <c r="AD59" s="1095"/>
      <c r="AE59" s="1113"/>
      <c r="AF59" s="1091"/>
      <c r="AG59" s="1092"/>
      <c r="AH59" s="1092"/>
      <c r="AI59" s="1092"/>
      <c r="AJ59" s="1093"/>
      <c r="AK59" s="1094"/>
      <c r="AL59" s="1095"/>
      <c r="AM59" s="1095"/>
      <c r="AN59" s="1095"/>
      <c r="AO59" s="1095"/>
      <c r="AP59" s="1095"/>
      <c r="AQ59" s="1095"/>
      <c r="AR59" s="1095"/>
      <c r="AS59" s="1095"/>
      <c r="AT59" s="1095"/>
      <c r="AU59" s="1095"/>
      <c r="AV59" s="1095"/>
      <c r="AW59" s="1095"/>
      <c r="AX59" s="1095"/>
      <c r="AY59" s="1095"/>
      <c r="AZ59" s="1096"/>
      <c r="BA59" s="1096"/>
      <c r="BB59" s="1096"/>
      <c r="BC59" s="1096"/>
      <c r="BD59" s="1096"/>
      <c r="BE59" s="1104"/>
      <c r="BF59" s="1104"/>
      <c r="BG59" s="1104"/>
      <c r="BH59" s="1104"/>
      <c r="BI59" s="1105"/>
      <c r="BJ59" s="235"/>
      <c r="BK59" s="235"/>
      <c r="BL59" s="235"/>
      <c r="BM59" s="235"/>
      <c r="BN59" s="235"/>
      <c r="BO59" s="248"/>
      <c r="BP59" s="248"/>
      <c r="BQ59" s="245">
        <v>53</v>
      </c>
      <c r="BR59" s="246"/>
      <c r="BS59" s="1086"/>
      <c r="BT59" s="1087"/>
      <c r="BU59" s="1087"/>
      <c r="BV59" s="1087"/>
      <c r="BW59" s="1087"/>
      <c r="BX59" s="1087"/>
      <c r="BY59" s="1087"/>
      <c r="BZ59" s="1087"/>
      <c r="CA59" s="1087"/>
      <c r="CB59" s="1087"/>
      <c r="CC59" s="1087"/>
      <c r="CD59" s="1087"/>
      <c r="CE59" s="1087"/>
      <c r="CF59" s="1087"/>
      <c r="CG59" s="1088"/>
      <c r="CH59" s="1061"/>
      <c r="CI59" s="1062"/>
      <c r="CJ59" s="1062"/>
      <c r="CK59" s="1062"/>
      <c r="CL59" s="1063"/>
      <c r="CM59" s="1061"/>
      <c r="CN59" s="1062"/>
      <c r="CO59" s="1062"/>
      <c r="CP59" s="1062"/>
      <c r="CQ59" s="1063"/>
      <c r="CR59" s="1061"/>
      <c r="CS59" s="1062"/>
      <c r="CT59" s="1062"/>
      <c r="CU59" s="1062"/>
      <c r="CV59" s="1063"/>
      <c r="CW59" s="1061"/>
      <c r="CX59" s="1062"/>
      <c r="CY59" s="1062"/>
      <c r="CZ59" s="1062"/>
      <c r="DA59" s="1063"/>
      <c r="DB59" s="1061"/>
      <c r="DC59" s="1062"/>
      <c r="DD59" s="1062"/>
      <c r="DE59" s="1062"/>
      <c r="DF59" s="1063"/>
      <c r="DG59" s="1061"/>
      <c r="DH59" s="1062"/>
      <c r="DI59" s="1062"/>
      <c r="DJ59" s="1062"/>
      <c r="DK59" s="1063"/>
      <c r="DL59" s="1061"/>
      <c r="DM59" s="1062"/>
      <c r="DN59" s="1062"/>
      <c r="DO59" s="1062"/>
      <c r="DP59" s="1063"/>
      <c r="DQ59" s="1061"/>
      <c r="DR59" s="1062"/>
      <c r="DS59" s="1062"/>
      <c r="DT59" s="1062"/>
      <c r="DU59" s="1063"/>
      <c r="DV59" s="1064"/>
      <c r="DW59" s="1065"/>
      <c r="DX59" s="1065"/>
      <c r="DY59" s="1065"/>
      <c r="DZ59" s="1066"/>
      <c r="EA59" s="229"/>
    </row>
    <row r="60" spans="1:131" s="230" customFormat="1" ht="26.25" customHeight="1" x14ac:dyDescent="0.15">
      <c r="A60" s="244">
        <v>33</v>
      </c>
      <c r="B60" s="1109"/>
      <c r="C60" s="1110"/>
      <c r="D60" s="1110"/>
      <c r="E60" s="1110"/>
      <c r="F60" s="1110"/>
      <c r="G60" s="1110"/>
      <c r="H60" s="1110"/>
      <c r="I60" s="1110"/>
      <c r="J60" s="1110"/>
      <c r="K60" s="1110"/>
      <c r="L60" s="1110"/>
      <c r="M60" s="1110"/>
      <c r="N60" s="1110"/>
      <c r="O60" s="1110"/>
      <c r="P60" s="1111"/>
      <c r="Q60" s="1112"/>
      <c r="R60" s="1095"/>
      <c r="S60" s="1095"/>
      <c r="T60" s="1095"/>
      <c r="U60" s="1095"/>
      <c r="V60" s="1095"/>
      <c r="W60" s="1095"/>
      <c r="X60" s="1095"/>
      <c r="Y60" s="1095"/>
      <c r="Z60" s="1095"/>
      <c r="AA60" s="1095"/>
      <c r="AB60" s="1095"/>
      <c r="AC60" s="1095"/>
      <c r="AD60" s="1095"/>
      <c r="AE60" s="1113"/>
      <c r="AF60" s="1091"/>
      <c r="AG60" s="1092"/>
      <c r="AH60" s="1092"/>
      <c r="AI60" s="1092"/>
      <c r="AJ60" s="1093"/>
      <c r="AK60" s="1094"/>
      <c r="AL60" s="1095"/>
      <c r="AM60" s="1095"/>
      <c r="AN60" s="1095"/>
      <c r="AO60" s="1095"/>
      <c r="AP60" s="1095"/>
      <c r="AQ60" s="1095"/>
      <c r="AR60" s="1095"/>
      <c r="AS60" s="1095"/>
      <c r="AT60" s="1095"/>
      <c r="AU60" s="1095"/>
      <c r="AV60" s="1095"/>
      <c r="AW60" s="1095"/>
      <c r="AX60" s="1095"/>
      <c r="AY60" s="1095"/>
      <c r="AZ60" s="1096"/>
      <c r="BA60" s="1096"/>
      <c r="BB60" s="1096"/>
      <c r="BC60" s="1096"/>
      <c r="BD60" s="1096"/>
      <c r="BE60" s="1104"/>
      <c r="BF60" s="1104"/>
      <c r="BG60" s="1104"/>
      <c r="BH60" s="1104"/>
      <c r="BI60" s="1105"/>
      <c r="BJ60" s="235"/>
      <c r="BK60" s="235"/>
      <c r="BL60" s="235"/>
      <c r="BM60" s="235"/>
      <c r="BN60" s="235"/>
      <c r="BO60" s="248"/>
      <c r="BP60" s="248"/>
      <c r="BQ60" s="245">
        <v>54</v>
      </c>
      <c r="BR60" s="246"/>
      <c r="BS60" s="1086"/>
      <c r="BT60" s="1087"/>
      <c r="BU60" s="1087"/>
      <c r="BV60" s="1087"/>
      <c r="BW60" s="1087"/>
      <c r="BX60" s="1087"/>
      <c r="BY60" s="1087"/>
      <c r="BZ60" s="1087"/>
      <c r="CA60" s="1087"/>
      <c r="CB60" s="1087"/>
      <c r="CC60" s="1087"/>
      <c r="CD60" s="1087"/>
      <c r="CE60" s="1087"/>
      <c r="CF60" s="1087"/>
      <c r="CG60" s="1088"/>
      <c r="CH60" s="1061"/>
      <c r="CI60" s="1062"/>
      <c r="CJ60" s="1062"/>
      <c r="CK60" s="1062"/>
      <c r="CL60" s="1063"/>
      <c r="CM60" s="1061"/>
      <c r="CN60" s="1062"/>
      <c r="CO60" s="1062"/>
      <c r="CP60" s="1062"/>
      <c r="CQ60" s="1063"/>
      <c r="CR60" s="1061"/>
      <c r="CS60" s="1062"/>
      <c r="CT60" s="1062"/>
      <c r="CU60" s="1062"/>
      <c r="CV60" s="1063"/>
      <c r="CW60" s="1061"/>
      <c r="CX60" s="1062"/>
      <c r="CY60" s="1062"/>
      <c r="CZ60" s="1062"/>
      <c r="DA60" s="1063"/>
      <c r="DB60" s="1061"/>
      <c r="DC60" s="1062"/>
      <c r="DD60" s="1062"/>
      <c r="DE60" s="1062"/>
      <c r="DF60" s="1063"/>
      <c r="DG60" s="1061"/>
      <c r="DH60" s="1062"/>
      <c r="DI60" s="1062"/>
      <c r="DJ60" s="1062"/>
      <c r="DK60" s="1063"/>
      <c r="DL60" s="1061"/>
      <c r="DM60" s="1062"/>
      <c r="DN60" s="1062"/>
      <c r="DO60" s="1062"/>
      <c r="DP60" s="1063"/>
      <c r="DQ60" s="1061"/>
      <c r="DR60" s="1062"/>
      <c r="DS60" s="1062"/>
      <c r="DT60" s="1062"/>
      <c r="DU60" s="1063"/>
      <c r="DV60" s="1064"/>
      <c r="DW60" s="1065"/>
      <c r="DX60" s="1065"/>
      <c r="DY60" s="1065"/>
      <c r="DZ60" s="1066"/>
      <c r="EA60" s="229"/>
    </row>
    <row r="61" spans="1:131" s="230" customFormat="1" ht="26.25" customHeight="1" thickBot="1" x14ac:dyDescent="0.2">
      <c r="A61" s="244">
        <v>34</v>
      </c>
      <c r="B61" s="1109"/>
      <c r="C61" s="1110"/>
      <c r="D61" s="1110"/>
      <c r="E61" s="1110"/>
      <c r="F61" s="1110"/>
      <c r="G61" s="1110"/>
      <c r="H61" s="1110"/>
      <c r="I61" s="1110"/>
      <c r="J61" s="1110"/>
      <c r="K61" s="1110"/>
      <c r="L61" s="1110"/>
      <c r="M61" s="1110"/>
      <c r="N61" s="1110"/>
      <c r="O61" s="1110"/>
      <c r="P61" s="1111"/>
      <c r="Q61" s="1112"/>
      <c r="R61" s="1095"/>
      <c r="S61" s="1095"/>
      <c r="T61" s="1095"/>
      <c r="U61" s="1095"/>
      <c r="V61" s="1095"/>
      <c r="W61" s="1095"/>
      <c r="X61" s="1095"/>
      <c r="Y61" s="1095"/>
      <c r="Z61" s="1095"/>
      <c r="AA61" s="1095"/>
      <c r="AB61" s="1095"/>
      <c r="AC61" s="1095"/>
      <c r="AD61" s="1095"/>
      <c r="AE61" s="1113"/>
      <c r="AF61" s="1091"/>
      <c r="AG61" s="1092"/>
      <c r="AH61" s="1092"/>
      <c r="AI61" s="1092"/>
      <c r="AJ61" s="1093"/>
      <c r="AK61" s="1094"/>
      <c r="AL61" s="1095"/>
      <c r="AM61" s="1095"/>
      <c r="AN61" s="1095"/>
      <c r="AO61" s="1095"/>
      <c r="AP61" s="1095"/>
      <c r="AQ61" s="1095"/>
      <c r="AR61" s="1095"/>
      <c r="AS61" s="1095"/>
      <c r="AT61" s="1095"/>
      <c r="AU61" s="1095"/>
      <c r="AV61" s="1095"/>
      <c r="AW61" s="1095"/>
      <c r="AX61" s="1095"/>
      <c r="AY61" s="1095"/>
      <c r="AZ61" s="1096"/>
      <c r="BA61" s="1096"/>
      <c r="BB61" s="1096"/>
      <c r="BC61" s="1096"/>
      <c r="BD61" s="1096"/>
      <c r="BE61" s="1104"/>
      <c r="BF61" s="1104"/>
      <c r="BG61" s="1104"/>
      <c r="BH61" s="1104"/>
      <c r="BI61" s="1105"/>
      <c r="BJ61" s="235"/>
      <c r="BK61" s="235"/>
      <c r="BL61" s="235"/>
      <c r="BM61" s="235"/>
      <c r="BN61" s="235"/>
      <c r="BO61" s="248"/>
      <c r="BP61" s="248"/>
      <c r="BQ61" s="245">
        <v>55</v>
      </c>
      <c r="BR61" s="246"/>
      <c r="BS61" s="1086"/>
      <c r="BT61" s="1087"/>
      <c r="BU61" s="1087"/>
      <c r="BV61" s="1087"/>
      <c r="BW61" s="1087"/>
      <c r="BX61" s="1087"/>
      <c r="BY61" s="1087"/>
      <c r="BZ61" s="1087"/>
      <c r="CA61" s="1087"/>
      <c r="CB61" s="1087"/>
      <c r="CC61" s="1087"/>
      <c r="CD61" s="1087"/>
      <c r="CE61" s="1087"/>
      <c r="CF61" s="1087"/>
      <c r="CG61" s="1088"/>
      <c r="CH61" s="1061"/>
      <c r="CI61" s="1062"/>
      <c r="CJ61" s="1062"/>
      <c r="CK61" s="1062"/>
      <c r="CL61" s="1063"/>
      <c r="CM61" s="1061"/>
      <c r="CN61" s="1062"/>
      <c r="CO61" s="1062"/>
      <c r="CP61" s="1062"/>
      <c r="CQ61" s="1063"/>
      <c r="CR61" s="1061"/>
      <c r="CS61" s="1062"/>
      <c r="CT61" s="1062"/>
      <c r="CU61" s="1062"/>
      <c r="CV61" s="1063"/>
      <c r="CW61" s="1061"/>
      <c r="CX61" s="1062"/>
      <c r="CY61" s="1062"/>
      <c r="CZ61" s="1062"/>
      <c r="DA61" s="1063"/>
      <c r="DB61" s="1061"/>
      <c r="DC61" s="1062"/>
      <c r="DD61" s="1062"/>
      <c r="DE61" s="1062"/>
      <c r="DF61" s="1063"/>
      <c r="DG61" s="1061"/>
      <c r="DH61" s="1062"/>
      <c r="DI61" s="1062"/>
      <c r="DJ61" s="1062"/>
      <c r="DK61" s="1063"/>
      <c r="DL61" s="1061"/>
      <c r="DM61" s="1062"/>
      <c r="DN61" s="1062"/>
      <c r="DO61" s="1062"/>
      <c r="DP61" s="1063"/>
      <c r="DQ61" s="1061"/>
      <c r="DR61" s="1062"/>
      <c r="DS61" s="1062"/>
      <c r="DT61" s="1062"/>
      <c r="DU61" s="1063"/>
      <c r="DV61" s="1064"/>
      <c r="DW61" s="1065"/>
      <c r="DX61" s="1065"/>
      <c r="DY61" s="1065"/>
      <c r="DZ61" s="1066"/>
      <c r="EA61" s="229"/>
    </row>
    <row r="62" spans="1:131" s="230" customFormat="1" ht="26.25" customHeight="1" x14ac:dyDescent="0.15">
      <c r="A62" s="244">
        <v>35</v>
      </c>
      <c r="B62" s="1109"/>
      <c r="C62" s="1110"/>
      <c r="D62" s="1110"/>
      <c r="E62" s="1110"/>
      <c r="F62" s="1110"/>
      <c r="G62" s="1110"/>
      <c r="H62" s="1110"/>
      <c r="I62" s="1110"/>
      <c r="J62" s="1110"/>
      <c r="K62" s="1110"/>
      <c r="L62" s="1110"/>
      <c r="M62" s="1110"/>
      <c r="N62" s="1110"/>
      <c r="O62" s="1110"/>
      <c r="P62" s="1111"/>
      <c r="Q62" s="1112"/>
      <c r="R62" s="1095"/>
      <c r="S62" s="1095"/>
      <c r="T62" s="1095"/>
      <c r="U62" s="1095"/>
      <c r="V62" s="1095"/>
      <c r="W62" s="1095"/>
      <c r="X62" s="1095"/>
      <c r="Y62" s="1095"/>
      <c r="Z62" s="1095"/>
      <c r="AA62" s="1095"/>
      <c r="AB62" s="1095"/>
      <c r="AC62" s="1095"/>
      <c r="AD62" s="1095"/>
      <c r="AE62" s="1113"/>
      <c r="AF62" s="1091"/>
      <c r="AG62" s="1092"/>
      <c r="AH62" s="1092"/>
      <c r="AI62" s="1092"/>
      <c r="AJ62" s="1093"/>
      <c r="AK62" s="1094"/>
      <c r="AL62" s="1095"/>
      <c r="AM62" s="1095"/>
      <c r="AN62" s="1095"/>
      <c r="AO62" s="1095"/>
      <c r="AP62" s="1095"/>
      <c r="AQ62" s="1095"/>
      <c r="AR62" s="1095"/>
      <c r="AS62" s="1095"/>
      <c r="AT62" s="1095"/>
      <c r="AU62" s="1095"/>
      <c r="AV62" s="1095"/>
      <c r="AW62" s="1095"/>
      <c r="AX62" s="1095"/>
      <c r="AY62" s="1095"/>
      <c r="AZ62" s="1096"/>
      <c r="BA62" s="1096"/>
      <c r="BB62" s="1096"/>
      <c r="BC62" s="1096"/>
      <c r="BD62" s="1096"/>
      <c r="BE62" s="1104"/>
      <c r="BF62" s="1104"/>
      <c r="BG62" s="1104"/>
      <c r="BH62" s="1104"/>
      <c r="BI62" s="1105"/>
      <c r="BJ62" s="1106" t="s">
        <v>410</v>
      </c>
      <c r="BK62" s="1107"/>
      <c r="BL62" s="1107"/>
      <c r="BM62" s="1107"/>
      <c r="BN62" s="1108"/>
      <c r="BO62" s="248"/>
      <c r="BP62" s="248"/>
      <c r="BQ62" s="245">
        <v>56</v>
      </c>
      <c r="BR62" s="246"/>
      <c r="BS62" s="1086"/>
      <c r="BT62" s="1087"/>
      <c r="BU62" s="1087"/>
      <c r="BV62" s="1087"/>
      <c r="BW62" s="1087"/>
      <c r="BX62" s="1087"/>
      <c r="BY62" s="1087"/>
      <c r="BZ62" s="1087"/>
      <c r="CA62" s="1087"/>
      <c r="CB62" s="1087"/>
      <c r="CC62" s="1087"/>
      <c r="CD62" s="1087"/>
      <c r="CE62" s="1087"/>
      <c r="CF62" s="1087"/>
      <c r="CG62" s="1088"/>
      <c r="CH62" s="1061"/>
      <c r="CI62" s="1062"/>
      <c r="CJ62" s="1062"/>
      <c r="CK62" s="1062"/>
      <c r="CL62" s="1063"/>
      <c r="CM62" s="1061"/>
      <c r="CN62" s="1062"/>
      <c r="CO62" s="1062"/>
      <c r="CP62" s="1062"/>
      <c r="CQ62" s="1063"/>
      <c r="CR62" s="1061"/>
      <c r="CS62" s="1062"/>
      <c r="CT62" s="1062"/>
      <c r="CU62" s="1062"/>
      <c r="CV62" s="1063"/>
      <c r="CW62" s="1061"/>
      <c r="CX62" s="1062"/>
      <c r="CY62" s="1062"/>
      <c r="CZ62" s="1062"/>
      <c r="DA62" s="1063"/>
      <c r="DB62" s="1061"/>
      <c r="DC62" s="1062"/>
      <c r="DD62" s="1062"/>
      <c r="DE62" s="1062"/>
      <c r="DF62" s="1063"/>
      <c r="DG62" s="1061"/>
      <c r="DH62" s="1062"/>
      <c r="DI62" s="1062"/>
      <c r="DJ62" s="1062"/>
      <c r="DK62" s="1063"/>
      <c r="DL62" s="1061"/>
      <c r="DM62" s="1062"/>
      <c r="DN62" s="1062"/>
      <c r="DO62" s="1062"/>
      <c r="DP62" s="1063"/>
      <c r="DQ62" s="1061"/>
      <c r="DR62" s="1062"/>
      <c r="DS62" s="1062"/>
      <c r="DT62" s="1062"/>
      <c r="DU62" s="1063"/>
      <c r="DV62" s="1064"/>
      <c r="DW62" s="1065"/>
      <c r="DX62" s="1065"/>
      <c r="DY62" s="1065"/>
      <c r="DZ62" s="1066"/>
      <c r="EA62" s="229"/>
    </row>
    <row r="63" spans="1:131" s="230" customFormat="1" ht="26.25" customHeight="1" thickBot="1" x14ac:dyDescent="0.2">
      <c r="A63" s="247" t="s">
        <v>386</v>
      </c>
      <c r="B63" s="1016" t="s">
        <v>411</v>
      </c>
      <c r="C63" s="1017"/>
      <c r="D63" s="1017"/>
      <c r="E63" s="1017"/>
      <c r="F63" s="1017"/>
      <c r="G63" s="1017"/>
      <c r="H63" s="1017"/>
      <c r="I63" s="1017"/>
      <c r="J63" s="1017"/>
      <c r="K63" s="1017"/>
      <c r="L63" s="1017"/>
      <c r="M63" s="1017"/>
      <c r="N63" s="1017"/>
      <c r="O63" s="1017"/>
      <c r="P63" s="1018"/>
      <c r="Q63" s="1034"/>
      <c r="R63" s="1035"/>
      <c r="S63" s="1035"/>
      <c r="T63" s="1035"/>
      <c r="U63" s="1035"/>
      <c r="V63" s="1035"/>
      <c r="W63" s="1035"/>
      <c r="X63" s="1035"/>
      <c r="Y63" s="1035"/>
      <c r="Z63" s="1035"/>
      <c r="AA63" s="1035"/>
      <c r="AB63" s="1035"/>
      <c r="AC63" s="1035"/>
      <c r="AD63" s="1035"/>
      <c r="AE63" s="1100"/>
      <c r="AF63" s="1101">
        <v>1240</v>
      </c>
      <c r="AG63" s="1031"/>
      <c r="AH63" s="1031"/>
      <c r="AI63" s="1031"/>
      <c r="AJ63" s="1102"/>
      <c r="AK63" s="1103"/>
      <c r="AL63" s="1035"/>
      <c r="AM63" s="1035"/>
      <c r="AN63" s="1035"/>
      <c r="AO63" s="1035"/>
      <c r="AP63" s="1031"/>
      <c r="AQ63" s="1031"/>
      <c r="AR63" s="1031"/>
      <c r="AS63" s="1031"/>
      <c r="AT63" s="1031"/>
      <c r="AU63" s="1031"/>
      <c r="AV63" s="1031"/>
      <c r="AW63" s="1031"/>
      <c r="AX63" s="1031"/>
      <c r="AY63" s="1031"/>
      <c r="AZ63" s="1097"/>
      <c r="BA63" s="1097"/>
      <c r="BB63" s="1097"/>
      <c r="BC63" s="1097"/>
      <c r="BD63" s="1097"/>
      <c r="BE63" s="1032"/>
      <c r="BF63" s="1032"/>
      <c r="BG63" s="1032"/>
      <c r="BH63" s="1032"/>
      <c r="BI63" s="1033"/>
      <c r="BJ63" s="1098" t="s">
        <v>382</v>
      </c>
      <c r="BK63" s="1023"/>
      <c r="BL63" s="1023"/>
      <c r="BM63" s="1023"/>
      <c r="BN63" s="1099"/>
      <c r="BO63" s="248"/>
      <c r="BP63" s="248"/>
      <c r="BQ63" s="245">
        <v>57</v>
      </c>
      <c r="BR63" s="246"/>
      <c r="BS63" s="1086"/>
      <c r="BT63" s="1087"/>
      <c r="BU63" s="1087"/>
      <c r="BV63" s="1087"/>
      <c r="BW63" s="1087"/>
      <c r="BX63" s="1087"/>
      <c r="BY63" s="1087"/>
      <c r="BZ63" s="1087"/>
      <c r="CA63" s="1087"/>
      <c r="CB63" s="1087"/>
      <c r="CC63" s="1087"/>
      <c r="CD63" s="1087"/>
      <c r="CE63" s="1087"/>
      <c r="CF63" s="1087"/>
      <c r="CG63" s="1088"/>
      <c r="CH63" s="1061"/>
      <c r="CI63" s="1062"/>
      <c r="CJ63" s="1062"/>
      <c r="CK63" s="1062"/>
      <c r="CL63" s="1063"/>
      <c r="CM63" s="1061"/>
      <c r="CN63" s="1062"/>
      <c r="CO63" s="1062"/>
      <c r="CP63" s="1062"/>
      <c r="CQ63" s="1063"/>
      <c r="CR63" s="1061"/>
      <c r="CS63" s="1062"/>
      <c r="CT63" s="1062"/>
      <c r="CU63" s="1062"/>
      <c r="CV63" s="1063"/>
      <c r="CW63" s="1061"/>
      <c r="CX63" s="1062"/>
      <c r="CY63" s="1062"/>
      <c r="CZ63" s="1062"/>
      <c r="DA63" s="1063"/>
      <c r="DB63" s="1061"/>
      <c r="DC63" s="1062"/>
      <c r="DD63" s="1062"/>
      <c r="DE63" s="1062"/>
      <c r="DF63" s="1063"/>
      <c r="DG63" s="1061"/>
      <c r="DH63" s="1062"/>
      <c r="DI63" s="1062"/>
      <c r="DJ63" s="1062"/>
      <c r="DK63" s="1063"/>
      <c r="DL63" s="1061"/>
      <c r="DM63" s="1062"/>
      <c r="DN63" s="1062"/>
      <c r="DO63" s="1062"/>
      <c r="DP63" s="1063"/>
      <c r="DQ63" s="1061"/>
      <c r="DR63" s="1062"/>
      <c r="DS63" s="1062"/>
      <c r="DT63" s="1062"/>
      <c r="DU63" s="1063"/>
      <c r="DV63" s="1064"/>
      <c r="DW63" s="1065"/>
      <c r="DX63" s="1065"/>
      <c r="DY63" s="1065"/>
      <c r="DZ63" s="1066"/>
      <c r="EA63" s="229"/>
    </row>
    <row r="64" spans="1:131" s="230" customFormat="1" ht="26.25" customHeight="1" x14ac:dyDescent="0.15">
      <c r="A64" s="248"/>
      <c r="B64" s="248"/>
      <c r="C64" s="248"/>
      <c r="D64" s="248"/>
      <c r="E64" s="248"/>
      <c r="F64" s="248"/>
      <c r="G64" s="248"/>
      <c r="H64" s="248"/>
      <c r="I64" s="248"/>
      <c r="J64" s="248"/>
      <c r="K64" s="248"/>
      <c r="L64" s="248"/>
      <c r="M64" s="248"/>
      <c r="N64" s="248"/>
      <c r="O64" s="248"/>
      <c r="P64" s="248"/>
      <c r="Q64" s="248"/>
      <c r="R64" s="248"/>
      <c r="S64" s="248"/>
      <c r="T64" s="248"/>
      <c r="U64" s="248"/>
      <c r="V64" s="248"/>
      <c r="W64" s="248"/>
      <c r="X64" s="248"/>
      <c r="Y64" s="248"/>
      <c r="Z64" s="248"/>
      <c r="AA64" s="248"/>
      <c r="AB64" s="248"/>
      <c r="AC64" s="248"/>
      <c r="AD64" s="248"/>
      <c r="AE64" s="248"/>
      <c r="AF64" s="248"/>
      <c r="AG64" s="248"/>
      <c r="AH64" s="248"/>
      <c r="AI64" s="248"/>
      <c r="AJ64" s="248"/>
      <c r="AK64" s="248"/>
      <c r="AL64" s="248"/>
      <c r="AM64" s="248"/>
      <c r="AN64" s="248"/>
      <c r="AO64" s="248"/>
      <c r="AP64" s="248"/>
      <c r="AQ64" s="248"/>
      <c r="AR64" s="248"/>
      <c r="AS64" s="248"/>
      <c r="AT64" s="248"/>
      <c r="AU64" s="248"/>
      <c r="AV64" s="248"/>
      <c r="AW64" s="248"/>
      <c r="AX64" s="248"/>
      <c r="AY64" s="248"/>
      <c r="AZ64" s="248"/>
      <c r="BA64" s="248"/>
      <c r="BB64" s="248"/>
      <c r="BC64" s="248"/>
      <c r="BD64" s="248"/>
      <c r="BE64" s="248"/>
      <c r="BF64" s="248"/>
      <c r="BG64" s="248"/>
      <c r="BH64" s="248"/>
      <c r="BI64" s="248"/>
      <c r="BJ64" s="248"/>
      <c r="BK64" s="248"/>
      <c r="BL64" s="248"/>
      <c r="BM64" s="248"/>
      <c r="BN64" s="248"/>
      <c r="BO64" s="248"/>
      <c r="BP64" s="248"/>
      <c r="BQ64" s="245">
        <v>58</v>
      </c>
      <c r="BR64" s="246"/>
      <c r="BS64" s="1086"/>
      <c r="BT64" s="1087"/>
      <c r="BU64" s="1087"/>
      <c r="BV64" s="1087"/>
      <c r="BW64" s="1087"/>
      <c r="BX64" s="1087"/>
      <c r="BY64" s="1087"/>
      <c r="BZ64" s="1087"/>
      <c r="CA64" s="1087"/>
      <c r="CB64" s="1087"/>
      <c r="CC64" s="1087"/>
      <c r="CD64" s="1087"/>
      <c r="CE64" s="1087"/>
      <c r="CF64" s="1087"/>
      <c r="CG64" s="1088"/>
      <c r="CH64" s="1061"/>
      <c r="CI64" s="1062"/>
      <c r="CJ64" s="1062"/>
      <c r="CK64" s="1062"/>
      <c r="CL64" s="1063"/>
      <c r="CM64" s="1061"/>
      <c r="CN64" s="1062"/>
      <c r="CO64" s="1062"/>
      <c r="CP64" s="1062"/>
      <c r="CQ64" s="1063"/>
      <c r="CR64" s="1061"/>
      <c r="CS64" s="1062"/>
      <c r="CT64" s="1062"/>
      <c r="CU64" s="1062"/>
      <c r="CV64" s="1063"/>
      <c r="CW64" s="1061"/>
      <c r="CX64" s="1062"/>
      <c r="CY64" s="1062"/>
      <c r="CZ64" s="1062"/>
      <c r="DA64" s="1063"/>
      <c r="DB64" s="1061"/>
      <c r="DC64" s="1062"/>
      <c r="DD64" s="1062"/>
      <c r="DE64" s="1062"/>
      <c r="DF64" s="1063"/>
      <c r="DG64" s="1061"/>
      <c r="DH64" s="1062"/>
      <c r="DI64" s="1062"/>
      <c r="DJ64" s="1062"/>
      <c r="DK64" s="1063"/>
      <c r="DL64" s="1061"/>
      <c r="DM64" s="1062"/>
      <c r="DN64" s="1062"/>
      <c r="DO64" s="1062"/>
      <c r="DP64" s="1063"/>
      <c r="DQ64" s="1061"/>
      <c r="DR64" s="1062"/>
      <c r="DS64" s="1062"/>
      <c r="DT64" s="1062"/>
      <c r="DU64" s="1063"/>
      <c r="DV64" s="1064"/>
      <c r="DW64" s="1065"/>
      <c r="DX64" s="1065"/>
      <c r="DY64" s="1065"/>
      <c r="DZ64" s="1066"/>
      <c r="EA64" s="229"/>
    </row>
    <row r="65" spans="1:131" s="230" customFormat="1" ht="26.25" customHeight="1" thickBot="1" x14ac:dyDescent="0.2">
      <c r="A65" s="235" t="s">
        <v>412</v>
      </c>
      <c r="B65" s="235"/>
      <c r="C65" s="235"/>
      <c r="D65" s="235"/>
      <c r="E65" s="235"/>
      <c r="F65" s="235"/>
      <c r="G65" s="235"/>
      <c r="H65" s="235"/>
      <c r="I65" s="235"/>
      <c r="J65" s="235"/>
      <c r="K65" s="235"/>
      <c r="L65" s="235"/>
      <c r="M65" s="235"/>
      <c r="N65" s="235"/>
      <c r="O65" s="235"/>
      <c r="P65" s="235"/>
      <c r="Q65" s="235"/>
      <c r="R65" s="235"/>
      <c r="S65" s="235"/>
      <c r="T65" s="235"/>
      <c r="U65" s="235"/>
      <c r="V65" s="235"/>
      <c r="W65" s="235"/>
      <c r="X65" s="235"/>
      <c r="Y65" s="235"/>
      <c r="Z65" s="235"/>
      <c r="AA65" s="235"/>
      <c r="AB65" s="235"/>
      <c r="AC65" s="235"/>
      <c r="AD65" s="235"/>
      <c r="AE65" s="235"/>
      <c r="AF65" s="235"/>
      <c r="AG65" s="235"/>
      <c r="AH65" s="235"/>
      <c r="AI65" s="235"/>
      <c r="AJ65" s="235"/>
      <c r="AK65" s="235"/>
      <c r="AL65" s="235"/>
      <c r="AM65" s="235"/>
      <c r="AN65" s="235"/>
      <c r="AO65" s="235"/>
      <c r="AP65" s="235"/>
      <c r="AQ65" s="235"/>
      <c r="AR65" s="235"/>
      <c r="AS65" s="235"/>
      <c r="AT65" s="235"/>
      <c r="AU65" s="235"/>
      <c r="AV65" s="235"/>
      <c r="AW65" s="235"/>
      <c r="AX65" s="235"/>
      <c r="AY65" s="235"/>
      <c r="AZ65" s="235"/>
      <c r="BA65" s="235"/>
      <c r="BB65" s="235"/>
      <c r="BC65" s="235"/>
      <c r="BD65" s="235"/>
      <c r="BE65" s="248"/>
      <c r="BF65" s="248"/>
      <c r="BG65" s="248"/>
      <c r="BH65" s="248"/>
      <c r="BI65" s="248"/>
      <c r="BJ65" s="248"/>
      <c r="BK65" s="248"/>
      <c r="BL65" s="248"/>
      <c r="BM65" s="248"/>
      <c r="BN65" s="248"/>
      <c r="BO65" s="248"/>
      <c r="BP65" s="248"/>
      <c r="BQ65" s="245">
        <v>59</v>
      </c>
      <c r="BR65" s="246"/>
      <c r="BS65" s="1086"/>
      <c r="BT65" s="1087"/>
      <c r="BU65" s="1087"/>
      <c r="BV65" s="1087"/>
      <c r="BW65" s="1087"/>
      <c r="BX65" s="1087"/>
      <c r="BY65" s="1087"/>
      <c r="BZ65" s="1087"/>
      <c r="CA65" s="1087"/>
      <c r="CB65" s="1087"/>
      <c r="CC65" s="1087"/>
      <c r="CD65" s="1087"/>
      <c r="CE65" s="1087"/>
      <c r="CF65" s="1087"/>
      <c r="CG65" s="1088"/>
      <c r="CH65" s="1061"/>
      <c r="CI65" s="1062"/>
      <c r="CJ65" s="1062"/>
      <c r="CK65" s="1062"/>
      <c r="CL65" s="1063"/>
      <c r="CM65" s="1061"/>
      <c r="CN65" s="1062"/>
      <c r="CO65" s="1062"/>
      <c r="CP65" s="1062"/>
      <c r="CQ65" s="1063"/>
      <c r="CR65" s="1061"/>
      <c r="CS65" s="1062"/>
      <c r="CT65" s="1062"/>
      <c r="CU65" s="1062"/>
      <c r="CV65" s="1063"/>
      <c r="CW65" s="1061"/>
      <c r="CX65" s="1062"/>
      <c r="CY65" s="1062"/>
      <c r="CZ65" s="1062"/>
      <c r="DA65" s="1063"/>
      <c r="DB65" s="1061"/>
      <c r="DC65" s="1062"/>
      <c r="DD65" s="1062"/>
      <c r="DE65" s="1062"/>
      <c r="DF65" s="1063"/>
      <c r="DG65" s="1061"/>
      <c r="DH65" s="1062"/>
      <c r="DI65" s="1062"/>
      <c r="DJ65" s="1062"/>
      <c r="DK65" s="1063"/>
      <c r="DL65" s="1061"/>
      <c r="DM65" s="1062"/>
      <c r="DN65" s="1062"/>
      <c r="DO65" s="1062"/>
      <c r="DP65" s="1063"/>
      <c r="DQ65" s="1061"/>
      <c r="DR65" s="1062"/>
      <c r="DS65" s="1062"/>
      <c r="DT65" s="1062"/>
      <c r="DU65" s="1063"/>
      <c r="DV65" s="1064"/>
      <c r="DW65" s="1065"/>
      <c r="DX65" s="1065"/>
      <c r="DY65" s="1065"/>
      <c r="DZ65" s="1066"/>
      <c r="EA65" s="229"/>
    </row>
    <row r="66" spans="1:131" s="230" customFormat="1" ht="26.25" customHeight="1" x14ac:dyDescent="0.15">
      <c r="A66" s="1067" t="s">
        <v>413</v>
      </c>
      <c r="B66" s="1068"/>
      <c r="C66" s="1068"/>
      <c r="D66" s="1068"/>
      <c r="E66" s="1068"/>
      <c r="F66" s="1068"/>
      <c r="G66" s="1068"/>
      <c r="H66" s="1068"/>
      <c r="I66" s="1068"/>
      <c r="J66" s="1068"/>
      <c r="K66" s="1068"/>
      <c r="L66" s="1068"/>
      <c r="M66" s="1068"/>
      <c r="N66" s="1068"/>
      <c r="O66" s="1068"/>
      <c r="P66" s="1069"/>
      <c r="Q66" s="1073" t="s">
        <v>390</v>
      </c>
      <c r="R66" s="1074"/>
      <c r="S66" s="1074"/>
      <c r="T66" s="1074"/>
      <c r="U66" s="1075"/>
      <c r="V66" s="1073" t="s">
        <v>391</v>
      </c>
      <c r="W66" s="1074"/>
      <c r="X66" s="1074"/>
      <c r="Y66" s="1074"/>
      <c r="Z66" s="1075"/>
      <c r="AA66" s="1073" t="s">
        <v>414</v>
      </c>
      <c r="AB66" s="1074"/>
      <c r="AC66" s="1074"/>
      <c r="AD66" s="1074"/>
      <c r="AE66" s="1075"/>
      <c r="AF66" s="1079" t="s">
        <v>393</v>
      </c>
      <c r="AG66" s="1080"/>
      <c r="AH66" s="1080"/>
      <c r="AI66" s="1080"/>
      <c r="AJ66" s="1081"/>
      <c r="AK66" s="1073" t="s">
        <v>415</v>
      </c>
      <c r="AL66" s="1068"/>
      <c r="AM66" s="1068"/>
      <c r="AN66" s="1068"/>
      <c r="AO66" s="1069"/>
      <c r="AP66" s="1073" t="s">
        <v>395</v>
      </c>
      <c r="AQ66" s="1074"/>
      <c r="AR66" s="1074"/>
      <c r="AS66" s="1074"/>
      <c r="AT66" s="1075"/>
      <c r="AU66" s="1073" t="s">
        <v>416</v>
      </c>
      <c r="AV66" s="1074"/>
      <c r="AW66" s="1074"/>
      <c r="AX66" s="1074"/>
      <c r="AY66" s="1075"/>
      <c r="AZ66" s="1073" t="s">
        <v>370</v>
      </c>
      <c r="BA66" s="1074"/>
      <c r="BB66" s="1074"/>
      <c r="BC66" s="1074"/>
      <c r="BD66" s="1089"/>
      <c r="BE66" s="248"/>
      <c r="BF66" s="248"/>
      <c r="BG66" s="248"/>
      <c r="BH66" s="248"/>
      <c r="BI66" s="248"/>
      <c r="BJ66" s="248"/>
      <c r="BK66" s="248"/>
      <c r="BL66" s="248"/>
      <c r="BM66" s="248"/>
      <c r="BN66" s="248"/>
      <c r="BO66" s="248"/>
      <c r="BP66" s="248"/>
      <c r="BQ66" s="245">
        <v>60</v>
      </c>
      <c r="BR66" s="250"/>
      <c r="BS66" s="1025"/>
      <c r="BT66" s="1026"/>
      <c r="BU66" s="1026"/>
      <c r="BV66" s="1026"/>
      <c r="BW66" s="1026"/>
      <c r="BX66" s="1026"/>
      <c r="BY66" s="1026"/>
      <c r="BZ66" s="1026"/>
      <c r="CA66" s="1026"/>
      <c r="CB66" s="1026"/>
      <c r="CC66" s="1026"/>
      <c r="CD66" s="1026"/>
      <c r="CE66" s="1026"/>
      <c r="CF66" s="1026"/>
      <c r="CG66" s="1027"/>
      <c r="CH66" s="1028"/>
      <c r="CI66" s="1029"/>
      <c r="CJ66" s="1029"/>
      <c r="CK66" s="1029"/>
      <c r="CL66" s="1030"/>
      <c r="CM66" s="1028"/>
      <c r="CN66" s="1029"/>
      <c r="CO66" s="1029"/>
      <c r="CP66" s="1029"/>
      <c r="CQ66" s="1030"/>
      <c r="CR66" s="1028"/>
      <c r="CS66" s="1029"/>
      <c r="CT66" s="1029"/>
      <c r="CU66" s="1029"/>
      <c r="CV66" s="1030"/>
      <c r="CW66" s="1028"/>
      <c r="CX66" s="1029"/>
      <c r="CY66" s="1029"/>
      <c r="CZ66" s="1029"/>
      <c r="DA66" s="1030"/>
      <c r="DB66" s="1028"/>
      <c r="DC66" s="1029"/>
      <c r="DD66" s="1029"/>
      <c r="DE66" s="1029"/>
      <c r="DF66" s="1030"/>
      <c r="DG66" s="1028"/>
      <c r="DH66" s="1029"/>
      <c r="DI66" s="1029"/>
      <c r="DJ66" s="1029"/>
      <c r="DK66" s="1030"/>
      <c r="DL66" s="1028"/>
      <c r="DM66" s="1029"/>
      <c r="DN66" s="1029"/>
      <c r="DO66" s="1029"/>
      <c r="DP66" s="1030"/>
      <c r="DQ66" s="1028"/>
      <c r="DR66" s="1029"/>
      <c r="DS66" s="1029"/>
      <c r="DT66" s="1029"/>
      <c r="DU66" s="1030"/>
      <c r="DV66" s="1013"/>
      <c r="DW66" s="1014"/>
      <c r="DX66" s="1014"/>
      <c r="DY66" s="1014"/>
      <c r="DZ66" s="1015"/>
      <c r="EA66" s="229"/>
    </row>
    <row r="67" spans="1:131" s="230" customFormat="1" ht="26.25" customHeight="1" thickBot="1" x14ac:dyDescent="0.2">
      <c r="A67" s="1070"/>
      <c r="B67" s="1071"/>
      <c r="C67" s="1071"/>
      <c r="D67" s="1071"/>
      <c r="E67" s="1071"/>
      <c r="F67" s="1071"/>
      <c r="G67" s="1071"/>
      <c r="H67" s="1071"/>
      <c r="I67" s="1071"/>
      <c r="J67" s="1071"/>
      <c r="K67" s="1071"/>
      <c r="L67" s="1071"/>
      <c r="M67" s="1071"/>
      <c r="N67" s="1071"/>
      <c r="O67" s="1071"/>
      <c r="P67" s="1072"/>
      <c r="Q67" s="1076"/>
      <c r="R67" s="1077"/>
      <c r="S67" s="1077"/>
      <c r="T67" s="1077"/>
      <c r="U67" s="1078"/>
      <c r="V67" s="1076"/>
      <c r="W67" s="1077"/>
      <c r="X67" s="1077"/>
      <c r="Y67" s="1077"/>
      <c r="Z67" s="1078"/>
      <c r="AA67" s="1076"/>
      <c r="AB67" s="1077"/>
      <c r="AC67" s="1077"/>
      <c r="AD67" s="1077"/>
      <c r="AE67" s="1078"/>
      <c r="AF67" s="1082"/>
      <c r="AG67" s="1083"/>
      <c r="AH67" s="1083"/>
      <c r="AI67" s="1083"/>
      <c r="AJ67" s="1084"/>
      <c r="AK67" s="1085"/>
      <c r="AL67" s="1071"/>
      <c r="AM67" s="1071"/>
      <c r="AN67" s="1071"/>
      <c r="AO67" s="1072"/>
      <c r="AP67" s="1076"/>
      <c r="AQ67" s="1077"/>
      <c r="AR67" s="1077"/>
      <c r="AS67" s="1077"/>
      <c r="AT67" s="1078"/>
      <c r="AU67" s="1076"/>
      <c r="AV67" s="1077"/>
      <c r="AW67" s="1077"/>
      <c r="AX67" s="1077"/>
      <c r="AY67" s="1078"/>
      <c r="AZ67" s="1076"/>
      <c r="BA67" s="1077"/>
      <c r="BB67" s="1077"/>
      <c r="BC67" s="1077"/>
      <c r="BD67" s="1090"/>
      <c r="BE67" s="248"/>
      <c r="BF67" s="248"/>
      <c r="BG67" s="248"/>
      <c r="BH67" s="248"/>
      <c r="BI67" s="248"/>
      <c r="BJ67" s="248"/>
      <c r="BK67" s="248"/>
      <c r="BL67" s="248"/>
      <c r="BM67" s="248"/>
      <c r="BN67" s="248"/>
      <c r="BO67" s="248"/>
      <c r="BP67" s="248"/>
      <c r="BQ67" s="245">
        <v>61</v>
      </c>
      <c r="BR67" s="250"/>
      <c r="BS67" s="1025"/>
      <c r="BT67" s="1026"/>
      <c r="BU67" s="1026"/>
      <c r="BV67" s="1026"/>
      <c r="BW67" s="1026"/>
      <c r="BX67" s="1026"/>
      <c r="BY67" s="1026"/>
      <c r="BZ67" s="1026"/>
      <c r="CA67" s="1026"/>
      <c r="CB67" s="1026"/>
      <c r="CC67" s="1026"/>
      <c r="CD67" s="1026"/>
      <c r="CE67" s="1026"/>
      <c r="CF67" s="1026"/>
      <c r="CG67" s="1027"/>
      <c r="CH67" s="1028"/>
      <c r="CI67" s="1029"/>
      <c r="CJ67" s="1029"/>
      <c r="CK67" s="1029"/>
      <c r="CL67" s="1030"/>
      <c r="CM67" s="1028"/>
      <c r="CN67" s="1029"/>
      <c r="CO67" s="1029"/>
      <c r="CP67" s="1029"/>
      <c r="CQ67" s="1030"/>
      <c r="CR67" s="1028"/>
      <c r="CS67" s="1029"/>
      <c r="CT67" s="1029"/>
      <c r="CU67" s="1029"/>
      <c r="CV67" s="1030"/>
      <c r="CW67" s="1028"/>
      <c r="CX67" s="1029"/>
      <c r="CY67" s="1029"/>
      <c r="CZ67" s="1029"/>
      <c r="DA67" s="1030"/>
      <c r="DB67" s="1028"/>
      <c r="DC67" s="1029"/>
      <c r="DD67" s="1029"/>
      <c r="DE67" s="1029"/>
      <c r="DF67" s="1030"/>
      <c r="DG67" s="1028"/>
      <c r="DH67" s="1029"/>
      <c r="DI67" s="1029"/>
      <c r="DJ67" s="1029"/>
      <c r="DK67" s="1030"/>
      <c r="DL67" s="1028"/>
      <c r="DM67" s="1029"/>
      <c r="DN67" s="1029"/>
      <c r="DO67" s="1029"/>
      <c r="DP67" s="1030"/>
      <c r="DQ67" s="1028"/>
      <c r="DR67" s="1029"/>
      <c r="DS67" s="1029"/>
      <c r="DT67" s="1029"/>
      <c r="DU67" s="1030"/>
      <c r="DV67" s="1013"/>
      <c r="DW67" s="1014"/>
      <c r="DX67" s="1014"/>
      <c r="DY67" s="1014"/>
      <c r="DZ67" s="1015"/>
      <c r="EA67" s="229"/>
    </row>
    <row r="68" spans="1:131" s="230" customFormat="1" ht="26.25" customHeight="1" thickTop="1" x14ac:dyDescent="0.15">
      <c r="A68" s="241">
        <v>1</v>
      </c>
      <c r="B68" s="1057" t="s">
        <v>580</v>
      </c>
      <c r="C68" s="1058"/>
      <c r="D68" s="1058"/>
      <c r="E68" s="1058"/>
      <c r="F68" s="1058"/>
      <c r="G68" s="1058"/>
      <c r="H68" s="1058"/>
      <c r="I68" s="1058"/>
      <c r="J68" s="1058"/>
      <c r="K68" s="1058"/>
      <c r="L68" s="1058"/>
      <c r="M68" s="1058"/>
      <c r="N68" s="1058"/>
      <c r="O68" s="1058"/>
      <c r="P68" s="1059"/>
      <c r="Q68" s="1060">
        <v>6009</v>
      </c>
      <c r="R68" s="1054"/>
      <c r="S68" s="1054"/>
      <c r="T68" s="1054"/>
      <c r="U68" s="1054"/>
      <c r="V68" s="1054">
        <v>5997</v>
      </c>
      <c r="W68" s="1054"/>
      <c r="X68" s="1054"/>
      <c r="Y68" s="1054"/>
      <c r="Z68" s="1054"/>
      <c r="AA68" s="1054">
        <v>12</v>
      </c>
      <c r="AB68" s="1054"/>
      <c r="AC68" s="1054"/>
      <c r="AD68" s="1054"/>
      <c r="AE68" s="1054"/>
      <c r="AF68" s="1054">
        <v>12</v>
      </c>
      <c r="AG68" s="1054"/>
      <c r="AH68" s="1054"/>
      <c r="AI68" s="1054"/>
      <c r="AJ68" s="1054"/>
      <c r="AK68" s="1054">
        <v>4</v>
      </c>
      <c r="AL68" s="1054"/>
      <c r="AM68" s="1054"/>
      <c r="AN68" s="1054"/>
      <c r="AO68" s="1054"/>
      <c r="AP68" s="1054" t="s">
        <v>583</v>
      </c>
      <c r="AQ68" s="1054"/>
      <c r="AR68" s="1054"/>
      <c r="AS68" s="1054"/>
      <c r="AT68" s="1054"/>
      <c r="AU68" s="1054"/>
      <c r="AV68" s="1054"/>
      <c r="AW68" s="1054"/>
      <c r="AX68" s="1054"/>
      <c r="AY68" s="1054"/>
      <c r="AZ68" s="1055"/>
      <c r="BA68" s="1055"/>
      <c r="BB68" s="1055"/>
      <c r="BC68" s="1055"/>
      <c r="BD68" s="1056"/>
      <c r="BE68" s="248"/>
      <c r="BF68" s="248"/>
      <c r="BG68" s="248"/>
      <c r="BH68" s="248"/>
      <c r="BI68" s="248"/>
      <c r="BJ68" s="248"/>
      <c r="BK68" s="248"/>
      <c r="BL68" s="248"/>
      <c r="BM68" s="248"/>
      <c r="BN68" s="248"/>
      <c r="BO68" s="248"/>
      <c r="BP68" s="248"/>
      <c r="BQ68" s="245">
        <v>62</v>
      </c>
      <c r="BR68" s="250"/>
      <c r="BS68" s="1025"/>
      <c r="BT68" s="1026"/>
      <c r="BU68" s="1026"/>
      <c r="BV68" s="1026"/>
      <c r="BW68" s="1026"/>
      <c r="BX68" s="1026"/>
      <c r="BY68" s="1026"/>
      <c r="BZ68" s="1026"/>
      <c r="CA68" s="1026"/>
      <c r="CB68" s="1026"/>
      <c r="CC68" s="1026"/>
      <c r="CD68" s="1026"/>
      <c r="CE68" s="1026"/>
      <c r="CF68" s="1026"/>
      <c r="CG68" s="1027"/>
      <c r="CH68" s="1028"/>
      <c r="CI68" s="1029"/>
      <c r="CJ68" s="1029"/>
      <c r="CK68" s="1029"/>
      <c r="CL68" s="1030"/>
      <c r="CM68" s="1028"/>
      <c r="CN68" s="1029"/>
      <c r="CO68" s="1029"/>
      <c r="CP68" s="1029"/>
      <c r="CQ68" s="1030"/>
      <c r="CR68" s="1028"/>
      <c r="CS68" s="1029"/>
      <c r="CT68" s="1029"/>
      <c r="CU68" s="1029"/>
      <c r="CV68" s="1030"/>
      <c r="CW68" s="1028"/>
      <c r="CX68" s="1029"/>
      <c r="CY68" s="1029"/>
      <c r="CZ68" s="1029"/>
      <c r="DA68" s="1030"/>
      <c r="DB68" s="1028"/>
      <c r="DC68" s="1029"/>
      <c r="DD68" s="1029"/>
      <c r="DE68" s="1029"/>
      <c r="DF68" s="1030"/>
      <c r="DG68" s="1028"/>
      <c r="DH68" s="1029"/>
      <c r="DI68" s="1029"/>
      <c r="DJ68" s="1029"/>
      <c r="DK68" s="1030"/>
      <c r="DL68" s="1028"/>
      <c r="DM68" s="1029"/>
      <c r="DN68" s="1029"/>
      <c r="DO68" s="1029"/>
      <c r="DP68" s="1030"/>
      <c r="DQ68" s="1028"/>
      <c r="DR68" s="1029"/>
      <c r="DS68" s="1029"/>
      <c r="DT68" s="1029"/>
      <c r="DU68" s="1030"/>
      <c r="DV68" s="1013"/>
      <c r="DW68" s="1014"/>
      <c r="DX68" s="1014"/>
      <c r="DY68" s="1014"/>
      <c r="DZ68" s="1015"/>
      <c r="EA68" s="229"/>
    </row>
    <row r="69" spans="1:131" s="230" customFormat="1" ht="26.25" customHeight="1" x14ac:dyDescent="0.15">
      <c r="A69" s="244">
        <v>2</v>
      </c>
      <c r="B69" s="1046" t="s">
        <v>581</v>
      </c>
      <c r="C69" s="1047"/>
      <c r="D69" s="1047"/>
      <c r="E69" s="1047"/>
      <c r="F69" s="1047"/>
      <c r="G69" s="1047"/>
      <c r="H69" s="1047"/>
      <c r="I69" s="1047"/>
      <c r="J69" s="1047"/>
      <c r="K69" s="1047"/>
      <c r="L69" s="1047"/>
      <c r="M69" s="1047"/>
      <c r="N69" s="1047"/>
      <c r="O69" s="1047"/>
      <c r="P69" s="1048"/>
      <c r="Q69" s="1049">
        <v>234</v>
      </c>
      <c r="R69" s="1043"/>
      <c r="S69" s="1043"/>
      <c r="T69" s="1043"/>
      <c r="U69" s="1043"/>
      <c r="V69" s="1043">
        <v>203</v>
      </c>
      <c r="W69" s="1043"/>
      <c r="X69" s="1043"/>
      <c r="Y69" s="1043"/>
      <c r="Z69" s="1043"/>
      <c r="AA69" s="1043">
        <v>30</v>
      </c>
      <c r="AB69" s="1043"/>
      <c r="AC69" s="1043"/>
      <c r="AD69" s="1043"/>
      <c r="AE69" s="1043"/>
      <c r="AF69" s="1043">
        <v>30</v>
      </c>
      <c r="AG69" s="1043"/>
      <c r="AH69" s="1043"/>
      <c r="AI69" s="1043"/>
      <c r="AJ69" s="1043"/>
      <c r="AK69" s="1043">
        <v>24</v>
      </c>
      <c r="AL69" s="1043"/>
      <c r="AM69" s="1043"/>
      <c r="AN69" s="1043"/>
      <c r="AO69" s="1043"/>
      <c r="AP69" s="1043" t="s">
        <v>584</v>
      </c>
      <c r="AQ69" s="1043"/>
      <c r="AR69" s="1043"/>
      <c r="AS69" s="1043"/>
      <c r="AT69" s="1043"/>
      <c r="AU69" s="1043"/>
      <c r="AV69" s="1043"/>
      <c r="AW69" s="1043"/>
      <c r="AX69" s="1043"/>
      <c r="AY69" s="1043"/>
      <c r="AZ69" s="1044"/>
      <c r="BA69" s="1044"/>
      <c r="BB69" s="1044"/>
      <c r="BC69" s="1044"/>
      <c r="BD69" s="1045"/>
      <c r="BE69" s="248"/>
      <c r="BF69" s="248"/>
      <c r="BG69" s="248"/>
      <c r="BH69" s="248"/>
      <c r="BI69" s="248"/>
      <c r="BJ69" s="248"/>
      <c r="BK69" s="248"/>
      <c r="BL69" s="248"/>
      <c r="BM69" s="248"/>
      <c r="BN69" s="248"/>
      <c r="BO69" s="248"/>
      <c r="BP69" s="248"/>
      <c r="BQ69" s="245">
        <v>63</v>
      </c>
      <c r="BR69" s="250"/>
      <c r="BS69" s="1025"/>
      <c r="BT69" s="1026"/>
      <c r="BU69" s="1026"/>
      <c r="BV69" s="1026"/>
      <c r="BW69" s="1026"/>
      <c r="BX69" s="1026"/>
      <c r="BY69" s="1026"/>
      <c r="BZ69" s="1026"/>
      <c r="CA69" s="1026"/>
      <c r="CB69" s="1026"/>
      <c r="CC69" s="1026"/>
      <c r="CD69" s="1026"/>
      <c r="CE69" s="1026"/>
      <c r="CF69" s="1026"/>
      <c r="CG69" s="1027"/>
      <c r="CH69" s="1028"/>
      <c r="CI69" s="1029"/>
      <c r="CJ69" s="1029"/>
      <c r="CK69" s="1029"/>
      <c r="CL69" s="1030"/>
      <c r="CM69" s="1028"/>
      <c r="CN69" s="1029"/>
      <c r="CO69" s="1029"/>
      <c r="CP69" s="1029"/>
      <c r="CQ69" s="1030"/>
      <c r="CR69" s="1028"/>
      <c r="CS69" s="1029"/>
      <c r="CT69" s="1029"/>
      <c r="CU69" s="1029"/>
      <c r="CV69" s="1030"/>
      <c r="CW69" s="1028"/>
      <c r="CX69" s="1029"/>
      <c r="CY69" s="1029"/>
      <c r="CZ69" s="1029"/>
      <c r="DA69" s="1030"/>
      <c r="DB69" s="1028"/>
      <c r="DC69" s="1029"/>
      <c r="DD69" s="1029"/>
      <c r="DE69" s="1029"/>
      <c r="DF69" s="1030"/>
      <c r="DG69" s="1028"/>
      <c r="DH69" s="1029"/>
      <c r="DI69" s="1029"/>
      <c r="DJ69" s="1029"/>
      <c r="DK69" s="1030"/>
      <c r="DL69" s="1028"/>
      <c r="DM69" s="1029"/>
      <c r="DN69" s="1029"/>
      <c r="DO69" s="1029"/>
      <c r="DP69" s="1030"/>
      <c r="DQ69" s="1028"/>
      <c r="DR69" s="1029"/>
      <c r="DS69" s="1029"/>
      <c r="DT69" s="1029"/>
      <c r="DU69" s="1030"/>
      <c r="DV69" s="1013"/>
      <c r="DW69" s="1014"/>
      <c r="DX69" s="1014"/>
      <c r="DY69" s="1014"/>
      <c r="DZ69" s="1015"/>
      <c r="EA69" s="229"/>
    </row>
    <row r="70" spans="1:131" s="230" customFormat="1" ht="26.25" customHeight="1" x14ac:dyDescent="0.15">
      <c r="A70" s="244">
        <v>3</v>
      </c>
      <c r="B70" s="1046" t="s">
        <v>582</v>
      </c>
      <c r="C70" s="1047"/>
      <c r="D70" s="1047"/>
      <c r="E70" s="1047"/>
      <c r="F70" s="1047"/>
      <c r="G70" s="1047"/>
      <c r="H70" s="1047"/>
      <c r="I70" s="1047"/>
      <c r="J70" s="1047"/>
      <c r="K70" s="1047"/>
      <c r="L70" s="1047"/>
      <c r="M70" s="1047"/>
      <c r="N70" s="1047"/>
      <c r="O70" s="1047"/>
      <c r="P70" s="1048"/>
      <c r="Q70" s="1049">
        <v>112628</v>
      </c>
      <c r="R70" s="1043"/>
      <c r="S70" s="1043"/>
      <c r="T70" s="1043"/>
      <c r="U70" s="1043"/>
      <c r="V70" s="1043">
        <v>110221</v>
      </c>
      <c r="W70" s="1043"/>
      <c r="X70" s="1043"/>
      <c r="Y70" s="1043"/>
      <c r="Z70" s="1043"/>
      <c r="AA70" s="1043">
        <v>2408</v>
      </c>
      <c r="AB70" s="1043"/>
      <c r="AC70" s="1043"/>
      <c r="AD70" s="1043"/>
      <c r="AE70" s="1043"/>
      <c r="AF70" s="1043">
        <v>2408</v>
      </c>
      <c r="AG70" s="1043"/>
      <c r="AH70" s="1043"/>
      <c r="AI70" s="1043"/>
      <c r="AJ70" s="1043"/>
      <c r="AK70" s="1043">
        <v>1</v>
      </c>
      <c r="AL70" s="1043"/>
      <c r="AM70" s="1043"/>
      <c r="AN70" s="1043"/>
      <c r="AO70" s="1043"/>
      <c r="AP70" s="1043" t="s">
        <v>584</v>
      </c>
      <c r="AQ70" s="1043"/>
      <c r="AR70" s="1043"/>
      <c r="AS70" s="1043"/>
      <c r="AT70" s="1043"/>
      <c r="AU70" s="1043"/>
      <c r="AV70" s="1043"/>
      <c r="AW70" s="1043"/>
      <c r="AX70" s="1043"/>
      <c r="AY70" s="1043"/>
      <c r="AZ70" s="1044"/>
      <c r="BA70" s="1044"/>
      <c r="BB70" s="1044"/>
      <c r="BC70" s="1044"/>
      <c r="BD70" s="1045"/>
      <c r="BE70" s="248"/>
      <c r="BF70" s="248"/>
      <c r="BG70" s="248"/>
      <c r="BH70" s="248"/>
      <c r="BI70" s="248"/>
      <c r="BJ70" s="248"/>
      <c r="BK70" s="248"/>
      <c r="BL70" s="248"/>
      <c r="BM70" s="248"/>
      <c r="BN70" s="248"/>
      <c r="BO70" s="248"/>
      <c r="BP70" s="248"/>
      <c r="BQ70" s="245">
        <v>64</v>
      </c>
      <c r="BR70" s="250"/>
      <c r="BS70" s="1025"/>
      <c r="BT70" s="1026"/>
      <c r="BU70" s="1026"/>
      <c r="BV70" s="1026"/>
      <c r="BW70" s="1026"/>
      <c r="BX70" s="1026"/>
      <c r="BY70" s="1026"/>
      <c r="BZ70" s="1026"/>
      <c r="CA70" s="1026"/>
      <c r="CB70" s="1026"/>
      <c r="CC70" s="1026"/>
      <c r="CD70" s="1026"/>
      <c r="CE70" s="1026"/>
      <c r="CF70" s="1026"/>
      <c r="CG70" s="1027"/>
      <c r="CH70" s="1028"/>
      <c r="CI70" s="1029"/>
      <c r="CJ70" s="1029"/>
      <c r="CK70" s="1029"/>
      <c r="CL70" s="1030"/>
      <c r="CM70" s="1028"/>
      <c r="CN70" s="1029"/>
      <c r="CO70" s="1029"/>
      <c r="CP70" s="1029"/>
      <c r="CQ70" s="1030"/>
      <c r="CR70" s="1028"/>
      <c r="CS70" s="1029"/>
      <c r="CT70" s="1029"/>
      <c r="CU70" s="1029"/>
      <c r="CV70" s="1030"/>
      <c r="CW70" s="1028"/>
      <c r="CX70" s="1029"/>
      <c r="CY70" s="1029"/>
      <c r="CZ70" s="1029"/>
      <c r="DA70" s="1030"/>
      <c r="DB70" s="1028"/>
      <c r="DC70" s="1029"/>
      <c r="DD70" s="1029"/>
      <c r="DE70" s="1029"/>
      <c r="DF70" s="1030"/>
      <c r="DG70" s="1028"/>
      <c r="DH70" s="1029"/>
      <c r="DI70" s="1029"/>
      <c r="DJ70" s="1029"/>
      <c r="DK70" s="1030"/>
      <c r="DL70" s="1028"/>
      <c r="DM70" s="1029"/>
      <c r="DN70" s="1029"/>
      <c r="DO70" s="1029"/>
      <c r="DP70" s="1030"/>
      <c r="DQ70" s="1028"/>
      <c r="DR70" s="1029"/>
      <c r="DS70" s="1029"/>
      <c r="DT70" s="1029"/>
      <c r="DU70" s="1030"/>
      <c r="DV70" s="1013"/>
      <c r="DW70" s="1014"/>
      <c r="DX70" s="1014"/>
      <c r="DY70" s="1014"/>
      <c r="DZ70" s="1015"/>
      <c r="EA70" s="229"/>
    </row>
    <row r="71" spans="1:131" s="230" customFormat="1" ht="26.25" customHeight="1" x14ac:dyDescent="0.15">
      <c r="A71" s="244">
        <v>4</v>
      </c>
      <c r="B71" s="1046"/>
      <c r="C71" s="1047"/>
      <c r="D71" s="1047"/>
      <c r="E71" s="1047"/>
      <c r="F71" s="1047"/>
      <c r="G71" s="1047"/>
      <c r="H71" s="1047"/>
      <c r="I71" s="1047"/>
      <c r="J71" s="1047"/>
      <c r="K71" s="1047"/>
      <c r="L71" s="1047"/>
      <c r="M71" s="1047"/>
      <c r="N71" s="1047"/>
      <c r="O71" s="1047"/>
      <c r="P71" s="1048"/>
      <c r="Q71" s="1049"/>
      <c r="R71" s="1043"/>
      <c r="S71" s="1043"/>
      <c r="T71" s="1043"/>
      <c r="U71" s="1043"/>
      <c r="V71" s="1043"/>
      <c r="W71" s="1043"/>
      <c r="X71" s="1043"/>
      <c r="Y71" s="1043"/>
      <c r="Z71" s="1043"/>
      <c r="AA71" s="1043"/>
      <c r="AB71" s="1043"/>
      <c r="AC71" s="1043"/>
      <c r="AD71" s="1043"/>
      <c r="AE71" s="1043"/>
      <c r="AF71" s="1043"/>
      <c r="AG71" s="1043"/>
      <c r="AH71" s="1043"/>
      <c r="AI71" s="1043"/>
      <c r="AJ71" s="1043"/>
      <c r="AK71" s="1043"/>
      <c r="AL71" s="1043"/>
      <c r="AM71" s="1043"/>
      <c r="AN71" s="1043"/>
      <c r="AO71" s="1043"/>
      <c r="AP71" s="1043"/>
      <c r="AQ71" s="1043"/>
      <c r="AR71" s="1043"/>
      <c r="AS71" s="1043"/>
      <c r="AT71" s="1043"/>
      <c r="AU71" s="1043"/>
      <c r="AV71" s="1043"/>
      <c r="AW71" s="1043"/>
      <c r="AX71" s="1043"/>
      <c r="AY71" s="1043"/>
      <c r="AZ71" s="1044"/>
      <c r="BA71" s="1044"/>
      <c r="BB71" s="1044"/>
      <c r="BC71" s="1044"/>
      <c r="BD71" s="1045"/>
      <c r="BE71" s="248"/>
      <c r="BF71" s="248"/>
      <c r="BG71" s="248"/>
      <c r="BH71" s="248"/>
      <c r="BI71" s="248"/>
      <c r="BJ71" s="248"/>
      <c r="BK71" s="248"/>
      <c r="BL71" s="248"/>
      <c r="BM71" s="248"/>
      <c r="BN71" s="248"/>
      <c r="BO71" s="248"/>
      <c r="BP71" s="248"/>
      <c r="BQ71" s="245">
        <v>65</v>
      </c>
      <c r="BR71" s="250"/>
      <c r="BS71" s="1025"/>
      <c r="BT71" s="1026"/>
      <c r="BU71" s="1026"/>
      <c r="BV71" s="1026"/>
      <c r="BW71" s="1026"/>
      <c r="BX71" s="1026"/>
      <c r="BY71" s="1026"/>
      <c r="BZ71" s="1026"/>
      <c r="CA71" s="1026"/>
      <c r="CB71" s="1026"/>
      <c r="CC71" s="1026"/>
      <c r="CD71" s="1026"/>
      <c r="CE71" s="1026"/>
      <c r="CF71" s="1026"/>
      <c r="CG71" s="1027"/>
      <c r="CH71" s="1028"/>
      <c r="CI71" s="1029"/>
      <c r="CJ71" s="1029"/>
      <c r="CK71" s="1029"/>
      <c r="CL71" s="1030"/>
      <c r="CM71" s="1028"/>
      <c r="CN71" s="1029"/>
      <c r="CO71" s="1029"/>
      <c r="CP71" s="1029"/>
      <c r="CQ71" s="1030"/>
      <c r="CR71" s="1028"/>
      <c r="CS71" s="1029"/>
      <c r="CT71" s="1029"/>
      <c r="CU71" s="1029"/>
      <c r="CV71" s="1030"/>
      <c r="CW71" s="1028"/>
      <c r="CX71" s="1029"/>
      <c r="CY71" s="1029"/>
      <c r="CZ71" s="1029"/>
      <c r="DA71" s="1030"/>
      <c r="DB71" s="1028"/>
      <c r="DC71" s="1029"/>
      <c r="DD71" s="1029"/>
      <c r="DE71" s="1029"/>
      <c r="DF71" s="1030"/>
      <c r="DG71" s="1028"/>
      <c r="DH71" s="1029"/>
      <c r="DI71" s="1029"/>
      <c r="DJ71" s="1029"/>
      <c r="DK71" s="1030"/>
      <c r="DL71" s="1028"/>
      <c r="DM71" s="1029"/>
      <c r="DN71" s="1029"/>
      <c r="DO71" s="1029"/>
      <c r="DP71" s="1030"/>
      <c r="DQ71" s="1028"/>
      <c r="DR71" s="1029"/>
      <c r="DS71" s="1029"/>
      <c r="DT71" s="1029"/>
      <c r="DU71" s="1030"/>
      <c r="DV71" s="1013"/>
      <c r="DW71" s="1014"/>
      <c r="DX71" s="1014"/>
      <c r="DY71" s="1014"/>
      <c r="DZ71" s="1015"/>
      <c r="EA71" s="229"/>
    </row>
    <row r="72" spans="1:131" s="230" customFormat="1" ht="26.25" customHeight="1" x14ac:dyDescent="0.15">
      <c r="A72" s="244">
        <v>5</v>
      </c>
      <c r="B72" s="1046"/>
      <c r="C72" s="1047"/>
      <c r="D72" s="1047"/>
      <c r="E72" s="1047"/>
      <c r="F72" s="1047"/>
      <c r="G72" s="1047"/>
      <c r="H72" s="1047"/>
      <c r="I72" s="1047"/>
      <c r="J72" s="1047"/>
      <c r="K72" s="1047"/>
      <c r="L72" s="1047"/>
      <c r="M72" s="1047"/>
      <c r="N72" s="1047"/>
      <c r="O72" s="1047"/>
      <c r="P72" s="1048"/>
      <c r="Q72" s="1049"/>
      <c r="R72" s="1043"/>
      <c r="S72" s="1043"/>
      <c r="T72" s="1043"/>
      <c r="U72" s="1043"/>
      <c r="V72" s="1043"/>
      <c r="W72" s="1043"/>
      <c r="X72" s="1043"/>
      <c r="Y72" s="1043"/>
      <c r="Z72" s="1043"/>
      <c r="AA72" s="1043"/>
      <c r="AB72" s="1043"/>
      <c r="AC72" s="1043"/>
      <c r="AD72" s="1043"/>
      <c r="AE72" s="1043"/>
      <c r="AF72" s="1043"/>
      <c r="AG72" s="1043"/>
      <c r="AH72" s="1043"/>
      <c r="AI72" s="1043"/>
      <c r="AJ72" s="1043"/>
      <c r="AK72" s="1043"/>
      <c r="AL72" s="1043"/>
      <c r="AM72" s="1043"/>
      <c r="AN72" s="1043"/>
      <c r="AO72" s="1043"/>
      <c r="AP72" s="1043"/>
      <c r="AQ72" s="1043"/>
      <c r="AR72" s="1043"/>
      <c r="AS72" s="1043"/>
      <c r="AT72" s="1043"/>
      <c r="AU72" s="1043"/>
      <c r="AV72" s="1043"/>
      <c r="AW72" s="1043"/>
      <c r="AX72" s="1043"/>
      <c r="AY72" s="1043"/>
      <c r="AZ72" s="1044"/>
      <c r="BA72" s="1044"/>
      <c r="BB72" s="1044"/>
      <c r="BC72" s="1044"/>
      <c r="BD72" s="1045"/>
      <c r="BE72" s="248"/>
      <c r="BF72" s="248"/>
      <c r="BG72" s="248"/>
      <c r="BH72" s="248"/>
      <c r="BI72" s="248"/>
      <c r="BJ72" s="248"/>
      <c r="BK72" s="248"/>
      <c r="BL72" s="248"/>
      <c r="BM72" s="248"/>
      <c r="BN72" s="248"/>
      <c r="BO72" s="248"/>
      <c r="BP72" s="248"/>
      <c r="BQ72" s="245">
        <v>66</v>
      </c>
      <c r="BR72" s="250"/>
      <c r="BS72" s="1025"/>
      <c r="BT72" s="1026"/>
      <c r="BU72" s="1026"/>
      <c r="BV72" s="1026"/>
      <c r="BW72" s="1026"/>
      <c r="BX72" s="1026"/>
      <c r="BY72" s="1026"/>
      <c r="BZ72" s="1026"/>
      <c r="CA72" s="1026"/>
      <c r="CB72" s="1026"/>
      <c r="CC72" s="1026"/>
      <c r="CD72" s="1026"/>
      <c r="CE72" s="1026"/>
      <c r="CF72" s="1026"/>
      <c r="CG72" s="1027"/>
      <c r="CH72" s="1028"/>
      <c r="CI72" s="1029"/>
      <c r="CJ72" s="1029"/>
      <c r="CK72" s="1029"/>
      <c r="CL72" s="1030"/>
      <c r="CM72" s="1028"/>
      <c r="CN72" s="1029"/>
      <c r="CO72" s="1029"/>
      <c r="CP72" s="1029"/>
      <c r="CQ72" s="1030"/>
      <c r="CR72" s="1028"/>
      <c r="CS72" s="1029"/>
      <c r="CT72" s="1029"/>
      <c r="CU72" s="1029"/>
      <c r="CV72" s="1030"/>
      <c r="CW72" s="1028"/>
      <c r="CX72" s="1029"/>
      <c r="CY72" s="1029"/>
      <c r="CZ72" s="1029"/>
      <c r="DA72" s="1030"/>
      <c r="DB72" s="1028"/>
      <c r="DC72" s="1029"/>
      <c r="DD72" s="1029"/>
      <c r="DE72" s="1029"/>
      <c r="DF72" s="1030"/>
      <c r="DG72" s="1028"/>
      <c r="DH72" s="1029"/>
      <c r="DI72" s="1029"/>
      <c r="DJ72" s="1029"/>
      <c r="DK72" s="1030"/>
      <c r="DL72" s="1028"/>
      <c r="DM72" s="1029"/>
      <c r="DN72" s="1029"/>
      <c r="DO72" s="1029"/>
      <c r="DP72" s="1030"/>
      <c r="DQ72" s="1028"/>
      <c r="DR72" s="1029"/>
      <c r="DS72" s="1029"/>
      <c r="DT72" s="1029"/>
      <c r="DU72" s="1030"/>
      <c r="DV72" s="1013"/>
      <c r="DW72" s="1014"/>
      <c r="DX72" s="1014"/>
      <c r="DY72" s="1014"/>
      <c r="DZ72" s="1015"/>
      <c r="EA72" s="229"/>
    </row>
    <row r="73" spans="1:131" s="230" customFormat="1" ht="26.25" customHeight="1" x14ac:dyDescent="0.15">
      <c r="A73" s="244">
        <v>6</v>
      </c>
      <c r="B73" s="1046"/>
      <c r="C73" s="1047"/>
      <c r="D73" s="1047"/>
      <c r="E73" s="1047"/>
      <c r="F73" s="1047"/>
      <c r="G73" s="1047"/>
      <c r="H73" s="1047"/>
      <c r="I73" s="1047"/>
      <c r="J73" s="1047"/>
      <c r="K73" s="1047"/>
      <c r="L73" s="1047"/>
      <c r="M73" s="1047"/>
      <c r="N73" s="1047"/>
      <c r="O73" s="1047"/>
      <c r="P73" s="1048"/>
      <c r="Q73" s="1049"/>
      <c r="R73" s="1043"/>
      <c r="S73" s="1043"/>
      <c r="T73" s="1043"/>
      <c r="U73" s="1043"/>
      <c r="V73" s="1043"/>
      <c r="W73" s="1043"/>
      <c r="X73" s="1043"/>
      <c r="Y73" s="1043"/>
      <c r="Z73" s="1043"/>
      <c r="AA73" s="1043"/>
      <c r="AB73" s="1043"/>
      <c r="AC73" s="1043"/>
      <c r="AD73" s="1043"/>
      <c r="AE73" s="1043"/>
      <c r="AF73" s="1043"/>
      <c r="AG73" s="1043"/>
      <c r="AH73" s="1043"/>
      <c r="AI73" s="1043"/>
      <c r="AJ73" s="1043"/>
      <c r="AK73" s="1043"/>
      <c r="AL73" s="1043"/>
      <c r="AM73" s="1043"/>
      <c r="AN73" s="1043"/>
      <c r="AO73" s="1043"/>
      <c r="AP73" s="1043"/>
      <c r="AQ73" s="1043"/>
      <c r="AR73" s="1043"/>
      <c r="AS73" s="1043"/>
      <c r="AT73" s="1043"/>
      <c r="AU73" s="1043"/>
      <c r="AV73" s="1043"/>
      <c r="AW73" s="1043"/>
      <c r="AX73" s="1043"/>
      <c r="AY73" s="1043"/>
      <c r="AZ73" s="1044"/>
      <c r="BA73" s="1044"/>
      <c r="BB73" s="1044"/>
      <c r="BC73" s="1044"/>
      <c r="BD73" s="1045"/>
      <c r="BE73" s="248"/>
      <c r="BF73" s="248"/>
      <c r="BG73" s="248"/>
      <c r="BH73" s="248"/>
      <c r="BI73" s="248"/>
      <c r="BJ73" s="248"/>
      <c r="BK73" s="248"/>
      <c r="BL73" s="248"/>
      <c r="BM73" s="248"/>
      <c r="BN73" s="248"/>
      <c r="BO73" s="248"/>
      <c r="BP73" s="248"/>
      <c r="BQ73" s="245">
        <v>67</v>
      </c>
      <c r="BR73" s="250"/>
      <c r="BS73" s="1025"/>
      <c r="BT73" s="1026"/>
      <c r="BU73" s="1026"/>
      <c r="BV73" s="1026"/>
      <c r="BW73" s="1026"/>
      <c r="BX73" s="1026"/>
      <c r="BY73" s="1026"/>
      <c r="BZ73" s="1026"/>
      <c r="CA73" s="1026"/>
      <c r="CB73" s="1026"/>
      <c r="CC73" s="1026"/>
      <c r="CD73" s="1026"/>
      <c r="CE73" s="1026"/>
      <c r="CF73" s="1026"/>
      <c r="CG73" s="1027"/>
      <c r="CH73" s="1028"/>
      <c r="CI73" s="1029"/>
      <c r="CJ73" s="1029"/>
      <c r="CK73" s="1029"/>
      <c r="CL73" s="1030"/>
      <c r="CM73" s="1028"/>
      <c r="CN73" s="1029"/>
      <c r="CO73" s="1029"/>
      <c r="CP73" s="1029"/>
      <c r="CQ73" s="1030"/>
      <c r="CR73" s="1028"/>
      <c r="CS73" s="1029"/>
      <c r="CT73" s="1029"/>
      <c r="CU73" s="1029"/>
      <c r="CV73" s="1030"/>
      <c r="CW73" s="1028"/>
      <c r="CX73" s="1029"/>
      <c r="CY73" s="1029"/>
      <c r="CZ73" s="1029"/>
      <c r="DA73" s="1030"/>
      <c r="DB73" s="1028"/>
      <c r="DC73" s="1029"/>
      <c r="DD73" s="1029"/>
      <c r="DE73" s="1029"/>
      <c r="DF73" s="1030"/>
      <c r="DG73" s="1028"/>
      <c r="DH73" s="1029"/>
      <c r="DI73" s="1029"/>
      <c r="DJ73" s="1029"/>
      <c r="DK73" s="1030"/>
      <c r="DL73" s="1028"/>
      <c r="DM73" s="1029"/>
      <c r="DN73" s="1029"/>
      <c r="DO73" s="1029"/>
      <c r="DP73" s="1030"/>
      <c r="DQ73" s="1028"/>
      <c r="DR73" s="1029"/>
      <c r="DS73" s="1029"/>
      <c r="DT73" s="1029"/>
      <c r="DU73" s="1030"/>
      <c r="DV73" s="1013"/>
      <c r="DW73" s="1014"/>
      <c r="DX73" s="1014"/>
      <c r="DY73" s="1014"/>
      <c r="DZ73" s="1015"/>
      <c r="EA73" s="229"/>
    </row>
    <row r="74" spans="1:131" s="230" customFormat="1" ht="26.25" customHeight="1" x14ac:dyDescent="0.15">
      <c r="A74" s="244">
        <v>7</v>
      </c>
      <c r="B74" s="1046"/>
      <c r="C74" s="1047"/>
      <c r="D74" s="1047"/>
      <c r="E74" s="1047"/>
      <c r="F74" s="1047"/>
      <c r="G74" s="1047"/>
      <c r="H74" s="1047"/>
      <c r="I74" s="1047"/>
      <c r="J74" s="1047"/>
      <c r="K74" s="1047"/>
      <c r="L74" s="1047"/>
      <c r="M74" s="1047"/>
      <c r="N74" s="1047"/>
      <c r="O74" s="1047"/>
      <c r="P74" s="1048"/>
      <c r="Q74" s="1049"/>
      <c r="R74" s="1043"/>
      <c r="S74" s="1043"/>
      <c r="T74" s="1043"/>
      <c r="U74" s="1043"/>
      <c r="V74" s="1043"/>
      <c r="W74" s="1043"/>
      <c r="X74" s="1043"/>
      <c r="Y74" s="1043"/>
      <c r="Z74" s="1043"/>
      <c r="AA74" s="1043"/>
      <c r="AB74" s="1043"/>
      <c r="AC74" s="1043"/>
      <c r="AD74" s="1043"/>
      <c r="AE74" s="1043"/>
      <c r="AF74" s="1043"/>
      <c r="AG74" s="1043"/>
      <c r="AH74" s="1043"/>
      <c r="AI74" s="1043"/>
      <c r="AJ74" s="1043"/>
      <c r="AK74" s="1043"/>
      <c r="AL74" s="1043"/>
      <c r="AM74" s="1043"/>
      <c r="AN74" s="1043"/>
      <c r="AO74" s="1043"/>
      <c r="AP74" s="1043"/>
      <c r="AQ74" s="1043"/>
      <c r="AR74" s="1043"/>
      <c r="AS74" s="1043"/>
      <c r="AT74" s="1043"/>
      <c r="AU74" s="1043"/>
      <c r="AV74" s="1043"/>
      <c r="AW74" s="1043"/>
      <c r="AX74" s="1043"/>
      <c r="AY74" s="1043"/>
      <c r="AZ74" s="1044"/>
      <c r="BA74" s="1044"/>
      <c r="BB74" s="1044"/>
      <c r="BC74" s="1044"/>
      <c r="BD74" s="1045"/>
      <c r="BE74" s="248"/>
      <c r="BF74" s="248"/>
      <c r="BG74" s="248"/>
      <c r="BH74" s="248"/>
      <c r="BI74" s="248"/>
      <c r="BJ74" s="248"/>
      <c r="BK74" s="248"/>
      <c r="BL74" s="248"/>
      <c r="BM74" s="248"/>
      <c r="BN74" s="248"/>
      <c r="BO74" s="248"/>
      <c r="BP74" s="248"/>
      <c r="BQ74" s="245">
        <v>68</v>
      </c>
      <c r="BR74" s="250"/>
      <c r="BS74" s="1025"/>
      <c r="BT74" s="1026"/>
      <c r="BU74" s="1026"/>
      <c r="BV74" s="1026"/>
      <c r="BW74" s="1026"/>
      <c r="BX74" s="1026"/>
      <c r="BY74" s="1026"/>
      <c r="BZ74" s="1026"/>
      <c r="CA74" s="1026"/>
      <c r="CB74" s="1026"/>
      <c r="CC74" s="1026"/>
      <c r="CD74" s="1026"/>
      <c r="CE74" s="1026"/>
      <c r="CF74" s="1026"/>
      <c r="CG74" s="1027"/>
      <c r="CH74" s="1028"/>
      <c r="CI74" s="1029"/>
      <c r="CJ74" s="1029"/>
      <c r="CK74" s="1029"/>
      <c r="CL74" s="1030"/>
      <c r="CM74" s="1028"/>
      <c r="CN74" s="1029"/>
      <c r="CO74" s="1029"/>
      <c r="CP74" s="1029"/>
      <c r="CQ74" s="1030"/>
      <c r="CR74" s="1028"/>
      <c r="CS74" s="1029"/>
      <c r="CT74" s="1029"/>
      <c r="CU74" s="1029"/>
      <c r="CV74" s="1030"/>
      <c r="CW74" s="1028"/>
      <c r="CX74" s="1029"/>
      <c r="CY74" s="1029"/>
      <c r="CZ74" s="1029"/>
      <c r="DA74" s="1030"/>
      <c r="DB74" s="1028"/>
      <c r="DC74" s="1029"/>
      <c r="DD74" s="1029"/>
      <c r="DE74" s="1029"/>
      <c r="DF74" s="1030"/>
      <c r="DG74" s="1028"/>
      <c r="DH74" s="1029"/>
      <c r="DI74" s="1029"/>
      <c r="DJ74" s="1029"/>
      <c r="DK74" s="1030"/>
      <c r="DL74" s="1028"/>
      <c r="DM74" s="1029"/>
      <c r="DN74" s="1029"/>
      <c r="DO74" s="1029"/>
      <c r="DP74" s="1030"/>
      <c r="DQ74" s="1028"/>
      <c r="DR74" s="1029"/>
      <c r="DS74" s="1029"/>
      <c r="DT74" s="1029"/>
      <c r="DU74" s="1030"/>
      <c r="DV74" s="1013"/>
      <c r="DW74" s="1014"/>
      <c r="DX74" s="1014"/>
      <c r="DY74" s="1014"/>
      <c r="DZ74" s="1015"/>
      <c r="EA74" s="229"/>
    </row>
    <row r="75" spans="1:131" s="230" customFormat="1" ht="26.25" customHeight="1" x14ac:dyDescent="0.15">
      <c r="A75" s="244">
        <v>8</v>
      </c>
      <c r="B75" s="1046"/>
      <c r="C75" s="1047"/>
      <c r="D75" s="1047"/>
      <c r="E75" s="1047"/>
      <c r="F75" s="1047"/>
      <c r="G75" s="1047"/>
      <c r="H75" s="1047"/>
      <c r="I75" s="1047"/>
      <c r="J75" s="1047"/>
      <c r="K75" s="1047"/>
      <c r="L75" s="1047"/>
      <c r="M75" s="1047"/>
      <c r="N75" s="1047"/>
      <c r="O75" s="1047"/>
      <c r="P75" s="1048"/>
      <c r="Q75" s="1050"/>
      <c r="R75" s="1051"/>
      <c r="S75" s="1051"/>
      <c r="T75" s="1051"/>
      <c r="U75" s="1052"/>
      <c r="V75" s="1053"/>
      <c r="W75" s="1051"/>
      <c r="X75" s="1051"/>
      <c r="Y75" s="1051"/>
      <c r="Z75" s="1052"/>
      <c r="AA75" s="1053"/>
      <c r="AB75" s="1051"/>
      <c r="AC75" s="1051"/>
      <c r="AD75" s="1051"/>
      <c r="AE75" s="1052"/>
      <c r="AF75" s="1053"/>
      <c r="AG75" s="1051"/>
      <c r="AH75" s="1051"/>
      <c r="AI75" s="1051"/>
      <c r="AJ75" s="1052"/>
      <c r="AK75" s="1053"/>
      <c r="AL75" s="1051"/>
      <c r="AM75" s="1051"/>
      <c r="AN75" s="1051"/>
      <c r="AO75" s="1052"/>
      <c r="AP75" s="1053"/>
      <c r="AQ75" s="1051"/>
      <c r="AR75" s="1051"/>
      <c r="AS75" s="1051"/>
      <c r="AT75" s="1052"/>
      <c r="AU75" s="1053"/>
      <c r="AV75" s="1051"/>
      <c r="AW75" s="1051"/>
      <c r="AX75" s="1051"/>
      <c r="AY75" s="1052"/>
      <c r="AZ75" s="1044"/>
      <c r="BA75" s="1044"/>
      <c r="BB75" s="1044"/>
      <c r="BC75" s="1044"/>
      <c r="BD75" s="1045"/>
      <c r="BE75" s="248"/>
      <c r="BF75" s="248"/>
      <c r="BG75" s="248"/>
      <c r="BH75" s="248"/>
      <c r="BI75" s="248"/>
      <c r="BJ75" s="248"/>
      <c r="BK75" s="248"/>
      <c r="BL75" s="248"/>
      <c r="BM75" s="248"/>
      <c r="BN75" s="248"/>
      <c r="BO75" s="248"/>
      <c r="BP75" s="248"/>
      <c r="BQ75" s="245">
        <v>69</v>
      </c>
      <c r="BR75" s="250"/>
      <c r="BS75" s="1025"/>
      <c r="BT75" s="1026"/>
      <c r="BU75" s="1026"/>
      <c r="BV75" s="1026"/>
      <c r="BW75" s="1026"/>
      <c r="BX75" s="1026"/>
      <c r="BY75" s="1026"/>
      <c r="BZ75" s="1026"/>
      <c r="CA75" s="1026"/>
      <c r="CB75" s="1026"/>
      <c r="CC75" s="1026"/>
      <c r="CD75" s="1026"/>
      <c r="CE75" s="1026"/>
      <c r="CF75" s="1026"/>
      <c r="CG75" s="1027"/>
      <c r="CH75" s="1028"/>
      <c r="CI75" s="1029"/>
      <c r="CJ75" s="1029"/>
      <c r="CK75" s="1029"/>
      <c r="CL75" s="1030"/>
      <c r="CM75" s="1028"/>
      <c r="CN75" s="1029"/>
      <c r="CO75" s="1029"/>
      <c r="CP75" s="1029"/>
      <c r="CQ75" s="1030"/>
      <c r="CR75" s="1028"/>
      <c r="CS75" s="1029"/>
      <c r="CT75" s="1029"/>
      <c r="CU75" s="1029"/>
      <c r="CV75" s="1030"/>
      <c r="CW75" s="1028"/>
      <c r="CX75" s="1029"/>
      <c r="CY75" s="1029"/>
      <c r="CZ75" s="1029"/>
      <c r="DA75" s="1030"/>
      <c r="DB75" s="1028"/>
      <c r="DC75" s="1029"/>
      <c r="DD75" s="1029"/>
      <c r="DE75" s="1029"/>
      <c r="DF75" s="1030"/>
      <c r="DG75" s="1028"/>
      <c r="DH75" s="1029"/>
      <c r="DI75" s="1029"/>
      <c r="DJ75" s="1029"/>
      <c r="DK75" s="1030"/>
      <c r="DL75" s="1028"/>
      <c r="DM75" s="1029"/>
      <c r="DN75" s="1029"/>
      <c r="DO75" s="1029"/>
      <c r="DP75" s="1030"/>
      <c r="DQ75" s="1028"/>
      <c r="DR75" s="1029"/>
      <c r="DS75" s="1029"/>
      <c r="DT75" s="1029"/>
      <c r="DU75" s="1030"/>
      <c r="DV75" s="1013"/>
      <c r="DW75" s="1014"/>
      <c r="DX75" s="1014"/>
      <c r="DY75" s="1014"/>
      <c r="DZ75" s="1015"/>
      <c r="EA75" s="229"/>
    </row>
    <row r="76" spans="1:131" s="230" customFormat="1" ht="26.25" customHeight="1" x14ac:dyDescent="0.15">
      <c r="A76" s="244">
        <v>9</v>
      </c>
      <c r="B76" s="1046"/>
      <c r="C76" s="1047"/>
      <c r="D76" s="1047"/>
      <c r="E76" s="1047"/>
      <c r="F76" s="1047"/>
      <c r="G76" s="1047"/>
      <c r="H76" s="1047"/>
      <c r="I76" s="1047"/>
      <c r="J76" s="1047"/>
      <c r="K76" s="1047"/>
      <c r="L76" s="1047"/>
      <c r="M76" s="1047"/>
      <c r="N76" s="1047"/>
      <c r="O76" s="1047"/>
      <c r="P76" s="1048"/>
      <c r="Q76" s="1050"/>
      <c r="R76" s="1051"/>
      <c r="S76" s="1051"/>
      <c r="T76" s="1051"/>
      <c r="U76" s="1052"/>
      <c r="V76" s="1053"/>
      <c r="W76" s="1051"/>
      <c r="X76" s="1051"/>
      <c r="Y76" s="1051"/>
      <c r="Z76" s="1052"/>
      <c r="AA76" s="1053"/>
      <c r="AB76" s="1051"/>
      <c r="AC76" s="1051"/>
      <c r="AD76" s="1051"/>
      <c r="AE76" s="1052"/>
      <c r="AF76" s="1053"/>
      <c r="AG76" s="1051"/>
      <c r="AH76" s="1051"/>
      <c r="AI76" s="1051"/>
      <c r="AJ76" s="1052"/>
      <c r="AK76" s="1053"/>
      <c r="AL76" s="1051"/>
      <c r="AM76" s="1051"/>
      <c r="AN76" s="1051"/>
      <c r="AO76" s="1052"/>
      <c r="AP76" s="1053"/>
      <c r="AQ76" s="1051"/>
      <c r="AR76" s="1051"/>
      <c r="AS76" s="1051"/>
      <c r="AT76" s="1052"/>
      <c r="AU76" s="1053"/>
      <c r="AV76" s="1051"/>
      <c r="AW76" s="1051"/>
      <c r="AX76" s="1051"/>
      <c r="AY76" s="1052"/>
      <c r="AZ76" s="1044"/>
      <c r="BA76" s="1044"/>
      <c r="BB76" s="1044"/>
      <c r="BC76" s="1044"/>
      <c r="BD76" s="1045"/>
      <c r="BE76" s="248"/>
      <c r="BF76" s="248"/>
      <c r="BG76" s="248"/>
      <c r="BH76" s="248"/>
      <c r="BI76" s="248"/>
      <c r="BJ76" s="248"/>
      <c r="BK76" s="248"/>
      <c r="BL76" s="248"/>
      <c r="BM76" s="248"/>
      <c r="BN76" s="248"/>
      <c r="BO76" s="248"/>
      <c r="BP76" s="248"/>
      <c r="BQ76" s="245">
        <v>70</v>
      </c>
      <c r="BR76" s="250"/>
      <c r="BS76" s="1025"/>
      <c r="BT76" s="1026"/>
      <c r="BU76" s="1026"/>
      <c r="BV76" s="1026"/>
      <c r="BW76" s="1026"/>
      <c r="BX76" s="1026"/>
      <c r="BY76" s="1026"/>
      <c r="BZ76" s="1026"/>
      <c r="CA76" s="1026"/>
      <c r="CB76" s="1026"/>
      <c r="CC76" s="1026"/>
      <c r="CD76" s="1026"/>
      <c r="CE76" s="1026"/>
      <c r="CF76" s="1026"/>
      <c r="CG76" s="1027"/>
      <c r="CH76" s="1028"/>
      <c r="CI76" s="1029"/>
      <c r="CJ76" s="1029"/>
      <c r="CK76" s="1029"/>
      <c r="CL76" s="1030"/>
      <c r="CM76" s="1028"/>
      <c r="CN76" s="1029"/>
      <c r="CO76" s="1029"/>
      <c r="CP76" s="1029"/>
      <c r="CQ76" s="1030"/>
      <c r="CR76" s="1028"/>
      <c r="CS76" s="1029"/>
      <c r="CT76" s="1029"/>
      <c r="CU76" s="1029"/>
      <c r="CV76" s="1030"/>
      <c r="CW76" s="1028"/>
      <c r="CX76" s="1029"/>
      <c r="CY76" s="1029"/>
      <c r="CZ76" s="1029"/>
      <c r="DA76" s="1030"/>
      <c r="DB76" s="1028"/>
      <c r="DC76" s="1029"/>
      <c r="DD76" s="1029"/>
      <c r="DE76" s="1029"/>
      <c r="DF76" s="1030"/>
      <c r="DG76" s="1028"/>
      <c r="DH76" s="1029"/>
      <c r="DI76" s="1029"/>
      <c r="DJ76" s="1029"/>
      <c r="DK76" s="1030"/>
      <c r="DL76" s="1028"/>
      <c r="DM76" s="1029"/>
      <c r="DN76" s="1029"/>
      <c r="DO76" s="1029"/>
      <c r="DP76" s="1030"/>
      <c r="DQ76" s="1028"/>
      <c r="DR76" s="1029"/>
      <c r="DS76" s="1029"/>
      <c r="DT76" s="1029"/>
      <c r="DU76" s="1030"/>
      <c r="DV76" s="1013"/>
      <c r="DW76" s="1014"/>
      <c r="DX76" s="1014"/>
      <c r="DY76" s="1014"/>
      <c r="DZ76" s="1015"/>
      <c r="EA76" s="229"/>
    </row>
    <row r="77" spans="1:131" s="230" customFormat="1" ht="26.25" customHeight="1" x14ac:dyDescent="0.15">
      <c r="A77" s="244">
        <v>10</v>
      </c>
      <c r="B77" s="1046"/>
      <c r="C77" s="1047"/>
      <c r="D77" s="1047"/>
      <c r="E77" s="1047"/>
      <c r="F77" s="1047"/>
      <c r="G77" s="1047"/>
      <c r="H77" s="1047"/>
      <c r="I77" s="1047"/>
      <c r="J77" s="1047"/>
      <c r="K77" s="1047"/>
      <c r="L77" s="1047"/>
      <c r="M77" s="1047"/>
      <c r="N77" s="1047"/>
      <c r="O77" s="1047"/>
      <c r="P77" s="1048"/>
      <c r="Q77" s="1050"/>
      <c r="R77" s="1051"/>
      <c r="S77" s="1051"/>
      <c r="T77" s="1051"/>
      <c r="U77" s="1052"/>
      <c r="V77" s="1053"/>
      <c r="W77" s="1051"/>
      <c r="X77" s="1051"/>
      <c r="Y77" s="1051"/>
      <c r="Z77" s="1052"/>
      <c r="AA77" s="1053"/>
      <c r="AB77" s="1051"/>
      <c r="AC77" s="1051"/>
      <c r="AD77" s="1051"/>
      <c r="AE77" s="1052"/>
      <c r="AF77" s="1053"/>
      <c r="AG77" s="1051"/>
      <c r="AH77" s="1051"/>
      <c r="AI77" s="1051"/>
      <c r="AJ77" s="1052"/>
      <c r="AK77" s="1053"/>
      <c r="AL77" s="1051"/>
      <c r="AM77" s="1051"/>
      <c r="AN77" s="1051"/>
      <c r="AO77" s="1052"/>
      <c r="AP77" s="1053"/>
      <c r="AQ77" s="1051"/>
      <c r="AR77" s="1051"/>
      <c r="AS77" s="1051"/>
      <c r="AT77" s="1052"/>
      <c r="AU77" s="1053"/>
      <c r="AV77" s="1051"/>
      <c r="AW77" s="1051"/>
      <c r="AX77" s="1051"/>
      <c r="AY77" s="1052"/>
      <c r="AZ77" s="1044"/>
      <c r="BA77" s="1044"/>
      <c r="BB77" s="1044"/>
      <c r="BC77" s="1044"/>
      <c r="BD77" s="1045"/>
      <c r="BE77" s="248"/>
      <c r="BF77" s="248"/>
      <c r="BG77" s="248"/>
      <c r="BH77" s="248"/>
      <c r="BI77" s="248"/>
      <c r="BJ77" s="248"/>
      <c r="BK77" s="248"/>
      <c r="BL77" s="248"/>
      <c r="BM77" s="248"/>
      <c r="BN77" s="248"/>
      <c r="BO77" s="248"/>
      <c r="BP77" s="248"/>
      <c r="BQ77" s="245">
        <v>71</v>
      </c>
      <c r="BR77" s="250"/>
      <c r="BS77" s="1025"/>
      <c r="BT77" s="1026"/>
      <c r="BU77" s="1026"/>
      <c r="BV77" s="1026"/>
      <c r="BW77" s="1026"/>
      <c r="BX77" s="1026"/>
      <c r="BY77" s="1026"/>
      <c r="BZ77" s="1026"/>
      <c r="CA77" s="1026"/>
      <c r="CB77" s="1026"/>
      <c r="CC77" s="1026"/>
      <c r="CD77" s="1026"/>
      <c r="CE77" s="1026"/>
      <c r="CF77" s="1026"/>
      <c r="CG77" s="1027"/>
      <c r="CH77" s="1028"/>
      <c r="CI77" s="1029"/>
      <c r="CJ77" s="1029"/>
      <c r="CK77" s="1029"/>
      <c r="CL77" s="1030"/>
      <c r="CM77" s="1028"/>
      <c r="CN77" s="1029"/>
      <c r="CO77" s="1029"/>
      <c r="CP77" s="1029"/>
      <c r="CQ77" s="1030"/>
      <c r="CR77" s="1028"/>
      <c r="CS77" s="1029"/>
      <c r="CT77" s="1029"/>
      <c r="CU77" s="1029"/>
      <c r="CV77" s="1030"/>
      <c r="CW77" s="1028"/>
      <c r="CX77" s="1029"/>
      <c r="CY77" s="1029"/>
      <c r="CZ77" s="1029"/>
      <c r="DA77" s="1030"/>
      <c r="DB77" s="1028"/>
      <c r="DC77" s="1029"/>
      <c r="DD77" s="1029"/>
      <c r="DE77" s="1029"/>
      <c r="DF77" s="1030"/>
      <c r="DG77" s="1028"/>
      <c r="DH77" s="1029"/>
      <c r="DI77" s="1029"/>
      <c r="DJ77" s="1029"/>
      <c r="DK77" s="1030"/>
      <c r="DL77" s="1028"/>
      <c r="DM77" s="1029"/>
      <c r="DN77" s="1029"/>
      <c r="DO77" s="1029"/>
      <c r="DP77" s="1030"/>
      <c r="DQ77" s="1028"/>
      <c r="DR77" s="1029"/>
      <c r="DS77" s="1029"/>
      <c r="DT77" s="1029"/>
      <c r="DU77" s="1030"/>
      <c r="DV77" s="1013"/>
      <c r="DW77" s="1014"/>
      <c r="DX77" s="1014"/>
      <c r="DY77" s="1014"/>
      <c r="DZ77" s="1015"/>
      <c r="EA77" s="229"/>
    </row>
    <row r="78" spans="1:131" s="230" customFormat="1" ht="26.25" customHeight="1" x14ac:dyDescent="0.15">
      <c r="A78" s="244">
        <v>11</v>
      </c>
      <c r="B78" s="1046"/>
      <c r="C78" s="1047"/>
      <c r="D78" s="1047"/>
      <c r="E78" s="1047"/>
      <c r="F78" s="1047"/>
      <c r="G78" s="1047"/>
      <c r="H78" s="1047"/>
      <c r="I78" s="1047"/>
      <c r="J78" s="1047"/>
      <c r="K78" s="1047"/>
      <c r="L78" s="1047"/>
      <c r="M78" s="1047"/>
      <c r="N78" s="1047"/>
      <c r="O78" s="1047"/>
      <c r="P78" s="1048"/>
      <c r="Q78" s="1049"/>
      <c r="R78" s="1043"/>
      <c r="S78" s="1043"/>
      <c r="T78" s="1043"/>
      <c r="U78" s="1043"/>
      <c r="V78" s="1043"/>
      <c r="W78" s="1043"/>
      <c r="X78" s="1043"/>
      <c r="Y78" s="1043"/>
      <c r="Z78" s="1043"/>
      <c r="AA78" s="1043"/>
      <c r="AB78" s="1043"/>
      <c r="AC78" s="1043"/>
      <c r="AD78" s="1043"/>
      <c r="AE78" s="1043"/>
      <c r="AF78" s="1043"/>
      <c r="AG78" s="1043"/>
      <c r="AH78" s="1043"/>
      <c r="AI78" s="1043"/>
      <c r="AJ78" s="1043"/>
      <c r="AK78" s="1043"/>
      <c r="AL78" s="1043"/>
      <c r="AM78" s="1043"/>
      <c r="AN78" s="1043"/>
      <c r="AO78" s="1043"/>
      <c r="AP78" s="1043"/>
      <c r="AQ78" s="1043"/>
      <c r="AR78" s="1043"/>
      <c r="AS78" s="1043"/>
      <c r="AT78" s="1043"/>
      <c r="AU78" s="1043"/>
      <c r="AV78" s="1043"/>
      <c r="AW78" s="1043"/>
      <c r="AX78" s="1043"/>
      <c r="AY78" s="1043"/>
      <c r="AZ78" s="1044"/>
      <c r="BA78" s="1044"/>
      <c r="BB78" s="1044"/>
      <c r="BC78" s="1044"/>
      <c r="BD78" s="1045"/>
      <c r="BE78" s="248"/>
      <c r="BF78" s="248"/>
      <c r="BG78" s="248"/>
      <c r="BH78" s="248"/>
      <c r="BI78" s="248"/>
      <c r="BJ78" s="251"/>
      <c r="BK78" s="251"/>
      <c r="BL78" s="251"/>
      <c r="BM78" s="251"/>
      <c r="BN78" s="251"/>
      <c r="BO78" s="248"/>
      <c r="BP78" s="248"/>
      <c r="BQ78" s="245">
        <v>72</v>
      </c>
      <c r="BR78" s="250"/>
      <c r="BS78" s="1025"/>
      <c r="BT78" s="1026"/>
      <c r="BU78" s="1026"/>
      <c r="BV78" s="1026"/>
      <c r="BW78" s="1026"/>
      <c r="BX78" s="1026"/>
      <c r="BY78" s="1026"/>
      <c r="BZ78" s="1026"/>
      <c r="CA78" s="1026"/>
      <c r="CB78" s="1026"/>
      <c r="CC78" s="1026"/>
      <c r="CD78" s="1026"/>
      <c r="CE78" s="1026"/>
      <c r="CF78" s="1026"/>
      <c r="CG78" s="1027"/>
      <c r="CH78" s="1028"/>
      <c r="CI78" s="1029"/>
      <c r="CJ78" s="1029"/>
      <c r="CK78" s="1029"/>
      <c r="CL78" s="1030"/>
      <c r="CM78" s="1028"/>
      <c r="CN78" s="1029"/>
      <c r="CO78" s="1029"/>
      <c r="CP78" s="1029"/>
      <c r="CQ78" s="1030"/>
      <c r="CR78" s="1028"/>
      <c r="CS78" s="1029"/>
      <c r="CT78" s="1029"/>
      <c r="CU78" s="1029"/>
      <c r="CV78" s="1030"/>
      <c r="CW78" s="1028"/>
      <c r="CX78" s="1029"/>
      <c r="CY78" s="1029"/>
      <c r="CZ78" s="1029"/>
      <c r="DA78" s="1030"/>
      <c r="DB78" s="1028"/>
      <c r="DC78" s="1029"/>
      <c r="DD78" s="1029"/>
      <c r="DE78" s="1029"/>
      <c r="DF78" s="1030"/>
      <c r="DG78" s="1028"/>
      <c r="DH78" s="1029"/>
      <c r="DI78" s="1029"/>
      <c r="DJ78" s="1029"/>
      <c r="DK78" s="1030"/>
      <c r="DL78" s="1028"/>
      <c r="DM78" s="1029"/>
      <c r="DN78" s="1029"/>
      <c r="DO78" s="1029"/>
      <c r="DP78" s="1030"/>
      <c r="DQ78" s="1028"/>
      <c r="DR78" s="1029"/>
      <c r="DS78" s="1029"/>
      <c r="DT78" s="1029"/>
      <c r="DU78" s="1030"/>
      <c r="DV78" s="1013"/>
      <c r="DW78" s="1014"/>
      <c r="DX78" s="1014"/>
      <c r="DY78" s="1014"/>
      <c r="DZ78" s="1015"/>
      <c r="EA78" s="229"/>
    </row>
    <row r="79" spans="1:131" s="230" customFormat="1" ht="26.25" customHeight="1" x14ac:dyDescent="0.15">
      <c r="A79" s="244">
        <v>12</v>
      </c>
      <c r="B79" s="1046"/>
      <c r="C79" s="1047"/>
      <c r="D79" s="1047"/>
      <c r="E79" s="1047"/>
      <c r="F79" s="1047"/>
      <c r="G79" s="1047"/>
      <c r="H79" s="1047"/>
      <c r="I79" s="1047"/>
      <c r="J79" s="1047"/>
      <c r="K79" s="1047"/>
      <c r="L79" s="1047"/>
      <c r="M79" s="1047"/>
      <c r="N79" s="1047"/>
      <c r="O79" s="1047"/>
      <c r="P79" s="1048"/>
      <c r="Q79" s="1049"/>
      <c r="R79" s="1043"/>
      <c r="S79" s="1043"/>
      <c r="T79" s="1043"/>
      <c r="U79" s="1043"/>
      <c r="V79" s="1043"/>
      <c r="W79" s="1043"/>
      <c r="X79" s="1043"/>
      <c r="Y79" s="1043"/>
      <c r="Z79" s="1043"/>
      <c r="AA79" s="1043"/>
      <c r="AB79" s="1043"/>
      <c r="AC79" s="1043"/>
      <c r="AD79" s="1043"/>
      <c r="AE79" s="1043"/>
      <c r="AF79" s="1043"/>
      <c r="AG79" s="1043"/>
      <c r="AH79" s="1043"/>
      <c r="AI79" s="1043"/>
      <c r="AJ79" s="1043"/>
      <c r="AK79" s="1043"/>
      <c r="AL79" s="1043"/>
      <c r="AM79" s="1043"/>
      <c r="AN79" s="1043"/>
      <c r="AO79" s="1043"/>
      <c r="AP79" s="1043"/>
      <c r="AQ79" s="1043"/>
      <c r="AR79" s="1043"/>
      <c r="AS79" s="1043"/>
      <c r="AT79" s="1043"/>
      <c r="AU79" s="1043"/>
      <c r="AV79" s="1043"/>
      <c r="AW79" s="1043"/>
      <c r="AX79" s="1043"/>
      <c r="AY79" s="1043"/>
      <c r="AZ79" s="1044"/>
      <c r="BA79" s="1044"/>
      <c r="BB79" s="1044"/>
      <c r="BC79" s="1044"/>
      <c r="BD79" s="1045"/>
      <c r="BE79" s="248"/>
      <c r="BF79" s="248"/>
      <c r="BG79" s="248"/>
      <c r="BH79" s="248"/>
      <c r="BI79" s="248"/>
      <c r="BJ79" s="251"/>
      <c r="BK79" s="251"/>
      <c r="BL79" s="251"/>
      <c r="BM79" s="251"/>
      <c r="BN79" s="251"/>
      <c r="BO79" s="248"/>
      <c r="BP79" s="248"/>
      <c r="BQ79" s="245">
        <v>73</v>
      </c>
      <c r="BR79" s="250"/>
      <c r="BS79" s="1025"/>
      <c r="BT79" s="1026"/>
      <c r="BU79" s="1026"/>
      <c r="BV79" s="1026"/>
      <c r="BW79" s="1026"/>
      <c r="BX79" s="1026"/>
      <c r="BY79" s="1026"/>
      <c r="BZ79" s="1026"/>
      <c r="CA79" s="1026"/>
      <c r="CB79" s="1026"/>
      <c r="CC79" s="1026"/>
      <c r="CD79" s="1026"/>
      <c r="CE79" s="1026"/>
      <c r="CF79" s="1026"/>
      <c r="CG79" s="1027"/>
      <c r="CH79" s="1028"/>
      <c r="CI79" s="1029"/>
      <c r="CJ79" s="1029"/>
      <c r="CK79" s="1029"/>
      <c r="CL79" s="1030"/>
      <c r="CM79" s="1028"/>
      <c r="CN79" s="1029"/>
      <c r="CO79" s="1029"/>
      <c r="CP79" s="1029"/>
      <c r="CQ79" s="1030"/>
      <c r="CR79" s="1028"/>
      <c r="CS79" s="1029"/>
      <c r="CT79" s="1029"/>
      <c r="CU79" s="1029"/>
      <c r="CV79" s="1030"/>
      <c r="CW79" s="1028"/>
      <c r="CX79" s="1029"/>
      <c r="CY79" s="1029"/>
      <c r="CZ79" s="1029"/>
      <c r="DA79" s="1030"/>
      <c r="DB79" s="1028"/>
      <c r="DC79" s="1029"/>
      <c r="DD79" s="1029"/>
      <c r="DE79" s="1029"/>
      <c r="DF79" s="1030"/>
      <c r="DG79" s="1028"/>
      <c r="DH79" s="1029"/>
      <c r="DI79" s="1029"/>
      <c r="DJ79" s="1029"/>
      <c r="DK79" s="1030"/>
      <c r="DL79" s="1028"/>
      <c r="DM79" s="1029"/>
      <c r="DN79" s="1029"/>
      <c r="DO79" s="1029"/>
      <c r="DP79" s="1030"/>
      <c r="DQ79" s="1028"/>
      <c r="DR79" s="1029"/>
      <c r="DS79" s="1029"/>
      <c r="DT79" s="1029"/>
      <c r="DU79" s="1030"/>
      <c r="DV79" s="1013"/>
      <c r="DW79" s="1014"/>
      <c r="DX79" s="1014"/>
      <c r="DY79" s="1014"/>
      <c r="DZ79" s="1015"/>
      <c r="EA79" s="229"/>
    </row>
    <row r="80" spans="1:131" s="230" customFormat="1" ht="26.25" customHeight="1" x14ac:dyDescent="0.15">
      <c r="A80" s="244">
        <v>13</v>
      </c>
      <c r="B80" s="1046"/>
      <c r="C80" s="1047"/>
      <c r="D80" s="1047"/>
      <c r="E80" s="1047"/>
      <c r="F80" s="1047"/>
      <c r="G80" s="1047"/>
      <c r="H80" s="1047"/>
      <c r="I80" s="1047"/>
      <c r="J80" s="1047"/>
      <c r="K80" s="1047"/>
      <c r="L80" s="1047"/>
      <c r="M80" s="1047"/>
      <c r="N80" s="1047"/>
      <c r="O80" s="1047"/>
      <c r="P80" s="1048"/>
      <c r="Q80" s="1049"/>
      <c r="R80" s="1043"/>
      <c r="S80" s="1043"/>
      <c r="T80" s="1043"/>
      <c r="U80" s="1043"/>
      <c r="V80" s="1043"/>
      <c r="W80" s="1043"/>
      <c r="X80" s="1043"/>
      <c r="Y80" s="1043"/>
      <c r="Z80" s="1043"/>
      <c r="AA80" s="1043"/>
      <c r="AB80" s="1043"/>
      <c r="AC80" s="1043"/>
      <c r="AD80" s="1043"/>
      <c r="AE80" s="1043"/>
      <c r="AF80" s="1043"/>
      <c r="AG80" s="1043"/>
      <c r="AH80" s="1043"/>
      <c r="AI80" s="1043"/>
      <c r="AJ80" s="1043"/>
      <c r="AK80" s="1043"/>
      <c r="AL80" s="1043"/>
      <c r="AM80" s="1043"/>
      <c r="AN80" s="1043"/>
      <c r="AO80" s="1043"/>
      <c r="AP80" s="1043"/>
      <c r="AQ80" s="1043"/>
      <c r="AR80" s="1043"/>
      <c r="AS80" s="1043"/>
      <c r="AT80" s="1043"/>
      <c r="AU80" s="1043"/>
      <c r="AV80" s="1043"/>
      <c r="AW80" s="1043"/>
      <c r="AX80" s="1043"/>
      <c r="AY80" s="1043"/>
      <c r="AZ80" s="1044"/>
      <c r="BA80" s="1044"/>
      <c r="BB80" s="1044"/>
      <c r="BC80" s="1044"/>
      <c r="BD80" s="1045"/>
      <c r="BE80" s="248"/>
      <c r="BF80" s="248"/>
      <c r="BG80" s="248"/>
      <c r="BH80" s="248"/>
      <c r="BI80" s="248"/>
      <c r="BJ80" s="248"/>
      <c r="BK80" s="248"/>
      <c r="BL80" s="248"/>
      <c r="BM80" s="248"/>
      <c r="BN80" s="248"/>
      <c r="BO80" s="248"/>
      <c r="BP80" s="248"/>
      <c r="BQ80" s="245">
        <v>74</v>
      </c>
      <c r="BR80" s="250"/>
      <c r="BS80" s="1025"/>
      <c r="BT80" s="1026"/>
      <c r="BU80" s="1026"/>
      <c r="BV80" s="1026"/>
      <c r="BW80" s="1026"/>
      <c r="BX80" s="1026"/>
      <c r="BY80" s="1026"/>
      <c r="BZ80" s="1026"/>
      <c r="CA80" s="1026"/>
      <c r="CB80" s="1026"/>
      <c r="CC80" s="1026"/>
      <c r="CD80" s="1026"/>
      <c r="CE80" s="1026"/>
      <c r="CF80" s="1026"/>
      <c r="CG80" s="1027"/>
      <c r="CH80" s="1028"/>
      <c r="CI80" s="1029"/>
      <c r="CJ80" s="1029"/>
      <c r="CK80" s="1029"/>
      <c r="CL80" s="1030"/>
      <c r="CM80" s="1028"/>
      <c r="CN80" s="1029"/>
      <c r="CO80" s="1029"/>
      <c r="CP80" s="1029"/>
      <c r="CQ80" s="1030"/>
      <c r="CR80" s="1028"/>
      <c r="CS80" s="1029"/>
      <c r="CT80" s="1029"/>
      <c r="CU80" s="1029"/>
      <c r="CV80" s="1030"/>
      <c r="CW80" s="1028"/>
      <c r="CX80" s="1029"/>
      <c r="CY80" s="1029"/>
      <c r="CZ80" s="1029"/>
      <c r="DA80" s="1030"/>
      <c r="DB80" s="1028"/>
      <c r="DC80" s="1029"/>
      <c r="DD80" s="1029"/>
      <c r="DE80" s="1029"/>
      <c r="DF80" s="1030"/>
      <c r="DG80" s="1028"/>
      <c r="DH80" s="1029"/>
      <c r="DI80" s="1029"/>
      <c r="DJ80" s="1029"/>
      <c r="DK80" s="1030"/>
      <c r="DL80" s="1028"/>
      <c r="DM80" s="1029"/>
      <c r="DN80" s="1029"/>
      <c r="DO80" s="1029"/>
      <c r="DP80" s="1030"/>
      <c r="DQ80" s="1028"/>
      <c r="DR80" s="1029"/>
      <c r="DS80" s="1029"/>
      <c r="DT80" s="1029"/>
      <c r="DU80" s="1030"/>
      <c r="DV80" s="1013"/>
      <c r="DW80" s="1014"/>
      <c r="DX80" s="1014"/>
      <c r="DY80" s="1014"/>
      <c r="DZ80" s="1015"/>
      <c r="EA80" s="229"/>
    </row>
    <row r="81" spans="1:131" s="230" customFormat="1" ht="26.25" customHeight="1" x14ac:dyDescent="0.15">
      <c r="A81" s="244">
        <v>14</v>
      </c>
      <c r="B81" s="1046"/>
      <c r="C81" s="1047"/>
      <c r="D81" s="1047"/>
      <c r="E81" s="1047"/>
      <c r="F81" s="1047"/>
      <c r="G81" s="1047"/>
      <c r="H81" s="1047"/>
      <c r="I81" s="1047"/>
      <c r="J81" s="1047"/>
      <c r="K81" s="1047"/>
      <c r="L81" s="1047"/>
      <c r="M81" s="1047"/>
      <c r="N81" s="1047"/>
      <c r="O81" s="1047"/>
      <c r="P81" s="1048"/>
      <c r="Q81" s="1049"/>
      <c r="R81" s="1043"/>
      <c r="S81" s="1043"/>
      <c r="T81" s="1043"/>
      <c r="U81" s="1043"/>
      <c r="V81" s="1043"/>
      <c r="W81" s="1043"/>
      <c r="X81" s="1043"/>
      <c r="Y81" s="1043"/>
      <c r="Z81" s="1043"/>
      <c r="AA81" s="1043"/>
      <c r="AB81" s="1043"/>
      <c r="AC81" s="1043"/>
      <c r="AD81" s="1043"/>
      <c r="AE81" s="1043"/>
      <c r="AF81" s="1043"/>
      <c r="AG81" s="1043"/>
      <c r="AH81" s="1043"/>
      <c r="AI81" s="1043"/>
      <c r="AJ81" s="1043"/>
      <c r="AK81" s="1043"/>
      <c r="AL81" s="1043"/>
      <c r="AM81" s="1043"/>
      <c r="AN81" s="1043"/>
      <c r="AO81" s="1043"/>
      <c r="AP81" s="1043"/>
      <c r="AQ81" s="1043"/>
      <c r="AR81" s="1043"/>
      <c r="AS81" s="1043"/>
      <c r="AT81" s="1043"/>
      <c r="AU81" s="1043"/>
      <c r="AV81" s="1043"/>
      <c r="AW81" s="1043"/>
      <c r="AX81" s="1043"/>
      <c r="AY81" s="1043"/>
      <c r="AZ81" s="1044"/>
      <c r="BA81" s="1044"/>
      <c r="BB81" s="1044"/>
      <c r="BC81" s="1044"/>
      <c r="BD81" s="1045"/>
      <c r="BE81" s="248"/>
      <c r="BF81" s="248"/>
      <c r="BG81" s="248"/>
      <c r="BH81" s="248"/>
      <c r="BI81" s="248"/>
      <c r="BJ81" s="248"/>
      <c r="BK81" s="248"/>
      <c r="BL81" s="248"/>
      <c r="BM81" s="248"/>
      <c r="BN81" s="248"/>
      <c r="BO81" s="248"/>
      <c r="BP81" s="248"/>
      <c r="BQ81" s="245">
        <v>75</v>
      </c>
      <c r="BR81" s="250"/>
      <c r="BS81" s="1025"/>
      <c r="BT81" s="1026"/>
      <c r="BU81" s="1026"/>
      <c r="BV81" s="1026"/>
      <c r="BW81" s="1026"/>
      <c r="BX81" s="1026"/>
      <c r="BY81" s="1026"/>
      <c r="BZ81" s="1026"/>
      <c r="CA81" s="1026"/>
      <c r="CB81" s="1026"/>
      <c r="CC81" s="1026"/>
      <c r="CD81" s="1026"/>
      <c r="CE81" s="1026"/>
      <c r="CF81" s="1026"/>
      <c r="CG81" s="1027"/>
      <c r="CH81" s="1028"/>
      <c r="CI81" s="1029"/>
      <c r="CJ81" s="1029"/>
      <c r="CK81" s="1029"/>
      <c r="CL81" s="1030"/>
      <c r="CM81" s="1028"/>
      <c r="CN81" s="1029"/>
      <c r="CO81" s="1029"/>
      <c r="CP81" s="1029"/>
      <c r="CQ81" s="1030"/>
      <c r="CR81" s="1028"/>
      <c r="CS81" s="1029"/>
      <c r="CT81" s="1029"/>
      <c r="CU81" s="1029"/>
      <c r="CV81" s="1030"/>
      <c r="CW81" s="1028"/>
      <c r="CX81" s="1029"/>
      <c r="CY81" s="1029"/>
      <c r="CZ81" s="1029"/>
      <c r="DA81" s="1030"/>
      <c r="DB81" s="1028"/>
      <c r="DC81" s="1029"/>
      <c r="DD81" s="1029"/>
      <c r="DE81" s="1029"/>
      <c r="DF81" s="1030"/>
      <c r="DG81" s="1028"/>
      <c r="DH81" s="1029"/>
      <c r="DI81" s="1029"/>
      <c r="DJ81" s="1029"/>
      <c r="DK81" s="1030"/>
      <c r="DL81" s="1028"/>
      <c r="DM81" s="1029"/>
      <c r="DN81" s="1029"/>
      <c r="DO81" s="1029"/>
      <c r="DP81" s="1030"/>
      <c r="DQ81" s="1028"/>
      <c r="DR81" s="1029"/>
      <c r="DS81" s="1029"/>
      <c r="DT81" s="1029"/>
      <c r="DU81" s="1030"/>
      <c r="DV81" s="1013"/>
      <c r="DW81" s="1014"/>
      <c r="DX81" s="1014"/>
      <c r="DY81" s="1014"/>
      <c r="DZ81" s="1015"/>
      <c r="EA81" s="229"/>
    </row>
    <row r="82" spans="1:131" s="230" customFormat="1" ht="26.25" customHeight="1" x14ac:dyDescent="0.15">
      <c r="A82" s="244">
        <v>15</v>
      </c>
      <c r="B82" s="1046"/>
      <c r="C82" s="1047"/>
      <c r="D82" s="1047"/>
      <c r="E82" s="1047"/>
      <c r="F82" s="1047"/>
      <c r="G82" s="1047"/>
      <c r="H82" s="1047"/>
      <c r="I82" s="1047"/>
      <c r="J82" s="1047"/>
      <c r="K82" s="1047"/>
      <c r="L82" s="1047"/>
      <c r="M82" s="1047"/>
      <c r="N82" s="1047"/>
      <c r="O82" s="1047"/>
      <c r="P82" s="1048"/>
      <c r="Q82" s="1049"/>
      <c r="R82" s="1043"/>
      <c r="S82" s="1043"/>
      <c r="T82" s="1043"/>
      <c r="U82" s="1043"/>
      <c r="V82" s="1043"/>
      <c r="W82" s="1043"/>
      <c r="X82" s="1043"/>
      <c r="Y82" s="1043"/>
      <c r="Z82" s="1043"/>
      <c r="AA82" s="1043"/>
      <c r="AB82" s="1043"/>
      <c r="AC82" s="1043"/>
      <c r="AD82" s="1043"/>
      <c r="AE82" s="1043"/>
      <c r="AF82" s="1043"/>
      <c r="AG82" s="1043"/>
      <c r="AH82" s="1043"/>
      <c r="AI82" s="1043"/>
      <c r="AJ82" s="1043"/>
      <c r="AK82" s="1043"/>
      <c r="AL82" s="1043"/>
      <c r="AM82" s="1043"/>
      <c r="AN82" s="1043"/>
      <c r="AO82" s="1043"/>
      <c r="AP82" s="1043"/>
      <c r="AQ82" s="1043"/>
      <c r="AR82" s="1043"/>
      <c r="AS82" s="1043"/>
      <c r="AT82" s="1043"/>
      <c r="AU82" s="1043"/>
      <c r="AV82" s="1043"/>
      <c r="AW82" s="1043"/>
      <c r="AX82" s="1043"/>
      <c r="AY82" s="1043"/>
      <c r="AZ82" s="1044"/>
      <c r="BA82" s="1044"/>
      <c r="BB82" s="1044"/>
      <c r="BC82" s="1044"/>
      <c r="BD82" s="1045"/>
      <c r="BE82" s="248"/>
      <c r="BF82" s="248"/>
      <c r="BG82" s="248"/>
      <c r="BH82" s="248"/>
      <c r="BI82" s="248"/>
      <c r="BJ82" s="248"/>
      <c r="BK82" s="248"/>
      <c r="BL82" s="248"/>
      <c r="BM82" s="248"/>
      <c r="BN82" s="248"/>
      <c r="BO82" s="248"/>
      <c r="BP82" s="248"/>
      <c r="BQ82" s="245">
        <v>76</v>
      </c>
      <c r="BR82" s="250"/>
      <c r="BS82" s="1025"/>
      <c r="BT82" s="1026"/>
      <c r="BU82" s="1026"/>
      <c r="BV82" s="1026"/>
      <c r="BW82" s="1026"/>
      <c r="BX82" s="1026"/>
      <c r="BY82" s="1026"/>
      <c r="BZ82" s="1026"/>
      <c r="CA82" s="1026"/>
      <c r="CB82" s="1026"/>
      <c r="CC82" s="1026"/>
      <c r="CD82" s="1026"/>
      <c r="CE82" s="1026"/>
      <c r="CF82" s="1026"/>
      <c r="CG82" s="1027"/>
      <c r="CH82" s="1028"/>
      <c r="CI82" s="1029"/>
      <c r="CJ82" s="1029"/>
      <c r="CK82" s="1029"/>
      <c r="CL82" s="1030"/>
      <c r="CM82" s="1028"/>
      <c r="CN82" s="1029"/>
      <c r="CO82" s="1029"/>
      <c r="CP82" s="1029"/>
      <c r="CQ82" s="1030"/>
      <c r="CR82" s="1028"/>
      <c r="CS82" s="1029"/>
      <c r="CT82" s="1029"/>
      <c r="CU82" s="1029"/>
      <c r="CV82" s="1030"/>
      <c r="CW82" s="1028"/>
      <c r="CX82" s="1029"/>
      <c r="CY82" s="1029"/>
      <c r="CZ82" s="1029"/>
      <c r="DA82" s="1030"/>
      <c r="DB82" s="1028"/>
      <c r="DC82" s="1029"/>
      <c r="DD82" s="1029"/>
      <c r="DE82" s="1029"/>
      <c r="DF82" s="1030"/>
      <c r="DG82" s="1028"/>
      <c r="DH82" s="1029"/>
      <c r="DI82" s="1029"/>
      <c r="DJ82" s="1029"/>
      <c r="DK82" s="1030"/>
      <c r="DL82" s="1028"/>
      <c r="DM82" s="1029"/>
      <c r="DN82" s="1029"/>
      <c r="DO82" s="1029"/>
      <c r="DP82" s="1030"/>
      <c r="DQ82" s="1028"/>
      <c r="DR82" s="1029"/>
      <c r="DS82" s="1029"/>
      <c r="DT82" s="1029"/>
      <c r="DU82" s="1030"/>
      <c r="DV82" s="1013"/>
      <c r="DW82" s="1014"/>
      <c r="DX82" s="1014"/>
      <c r="DY82" s="1014"/>
      <c r="DZ82" s="1015"/>
      <c r="EA82" s="229"/>
    </row>
    <row r="83" spans="1:131" s="230" customFormat="1" ht="26.25" customHeight="1" x14ac:dyDescent="0.15">
      <c r="A83" s="244">
        <v>16</v>
      </c>
      <c r="B83" s="1046"/>
      <c r="C83" s="1047"/>
      <c r="D83" s="1047"/>
      <c r="E83" s="1047"/>
      <c r="F83" s="1047"/>
      <c r="G83" s="1047"/>
      <c r="H83" s="1047"/>
      <c r="I83" s="1047"/>
      <c r="J83" s="1047"/>
      <c r="K83" s="1047"/>
      <c r="L83" s="1047"/>
      <c r="M83" s="1047"/>
      <c r="N83" s="1047"/>
      <c r="O83" s="1047"/>
      <c r="P83" s="1048"/>
      <c r="Q83" s="1049"/>
      <c r="R83" s="1043"/>
      <c r="S83" s="1043"/>
      <c r="T83" s="1043"/>
      <c r="U83" s="1043"/>
      <c r="V83" s="1043"/>
      <c r="W83" s="1043"/>
      <c r="X83" s="1043"/>
      <c r="Y83" s="1043"/>
      <c r="Z83" s="1043"/>
      <c r="AA83" s="1043"/>
      <c r="AB83" s="1043"/>
      <c r="AC83" s="1043"/>
      <c r="AD83" s="1043"/>
      <c r="AE83" s="1043"/>
      <c r="AF83" s="1043"/>
      <c r="AG83" s="1043"/>
      <c r="AH83" s="1043"/>
      <c r="AI83" s="1043"/>
      <c r="AJ83" s="1043"/>
      <c r="AK83" s="1043"/>
      <c r="AL83" s="1043"/>
      <c r="AM83" s="1043"/>
      <c r="AN83" s="1043"/>
      <c r="AO83" s="1043"/>
      <c r="AP83" s="1043"/>
      <c r="AQ83" s="1043"/>
      <c r="AR83" s="1043"/>
      <c r="AS83" s="1043"/>
      <c r="AT83" s="1043"/>
      <c r="AU83" s="1043"/>
      <c r="AV83" s="1043"/>
      <c r="AW83" s="1043"/>
      <c r="AX83" s="1043"/>
      <c r="AY83" s="1043"/>
      <c r="AZ83" s="1044"/>
      <c r="BA83" s="1044"/>
      <c r="BB83" s="1044"/>
      <c r="BC83" s="1044"/>
      <c r="BD83" s="1045"/>
      <c r="BE83" s="248"/>
      <c r="BF83" s="248"/>
      <c r="BG83" s="248"/>
      <c r="BH83" s="248"/>
      <c r="BI83" s="248"/>
      <c r="BJ83" s="248"/>
      <c r="BK83" s="248"/>
      <c r="BL83" s="248"/>
      <c r="BM83" s="248"/>
      <c r="BN83" s="248"/>
      <c r="BO83" s="248"/>
      <c r="BP83" s="248"/>
      <c r="BQ83" s="245">
        <v>77</v>
      </c>
      <c r="BR83" s="250"/>
      <c r="BS83" s="1025"/>
      <c r="BT83" s="1026"/>
      <c r="BU83" s="1026"/>
      <c r="BV83" s="1026"/>
      <c r="BW83" s="1026"/>
      <c r="BX83" s="1026"/>
      <c r="BY83" s="1026"/>
      <c r="BZ83" s="1026"/>
      <c r="CA83" s="1026"/>
      <c r="CB83" s="1026"/>
      <c r="CC83" s="1026"/>
      <c r="CD83" s="1026"/>
      <c r="CE83" s="1026"/>
      <c r="CF83" s="1026"/>
      <c r="CG83" s="1027"/>
      <c r="CH83" s="1028"/>
      <c r="CI83" s="1029"/>
      <c r="CJ83" s="1029"/>
      <c r="CK83" s="1029"/>
      <c r="CL83" s="1030"/>
      <c r="CM83" s="1028"/>
      <c r="CN83" s="1029"/>
      <c r="CO83" s="1029"/>
      <c r="CP83" s="1029"/>
      <c r="CQ83" s="1030"/>
      <c r="CR83" s="1028"/>
      <c r="CS83" s="1029"/>
      <c r="CT83" s="1029"/>
      <c r="CU83" s="1029"/>
      <c r="CV83" s="1030"/>
      <c r="CW83" s="1028"/>
      <c r="CX83" s="1029"/>
      <c r="CY83" s="1029"/>
      <c r="CZ83" s="1029"/>
      <c r="DA83" s="1030"/>
      <c r="DB83" s="1028"/>
      <c r="DC83" s="1029"/>
      <c r="DD83" s="1029"/>
      <c r="DE83" s="1029"/>
      <c r="DF83" s="1030"/>
      <c r="DG83" s="1028"/>
      <c r="DH83" s="1029"/>
      <c r="DI83" s="1029"/>
      <c r="DJ83" s="1029"/>
      <c r="DK83" s="1030"/>
      <c r="DL83" s="1028"/>
      <c r="DM83" s="1029"/>
      <c r="DN83" s="1029"/>
      <c r="DO83" s="1029"/>
      <c r="DP83" s="1030"/>
      <c r="DQ83" s="1028"/>
      <c r="DR83" s="1029"/>
      <c r="DS83" s="1029"/>
      <c r="DT83" s="1029"/>
      <c r="DU83" s="1030"/>
      <c r="DV83" s="1013"/>
      <c r="DW83" s="1014"/>
      <c r="DX83" s="1014"/>
      <c r="DY83" s="1014"/>
      <c r="DZ83" s="1015"/>
      <c r="EA83" s="229"/>
    </row>
    <row r="84" spans="1:131" s="230" customFormat="1" ht="26.25" customHeight="1" x14ac:dyDescent="0.15">
      <c r="A84" s="244">
        <v>17</v>
      </c>
      <c r="B84" s="1046"/>
      <c r="C84" s="1047"/>
      <c r="D84" s="1047"/>
      <c r="E84" s="1047"/>
      <c r="F84" s="1047"/>
      <c r="G84" s="1047"/>
      <c r="H84" s="1047"/>
      <c r="I84" s="1047"/>
      <c r="J84" s="1047"/>
      <c r="K84" s="1047"/>
      <c r="L84" s="1047"/>
      <c r="M84" s="1047"/>
      <c r="N84" s="1047"/>
      <c r="O84" s="1047"/>
      <c r="P84" s="1048"/>
      <c r="Q84" s="1049"/>
      <c r="R84" s="1043"/>
      <c r="S84" s="1043"/>
      <c r="T84" s="1043"/>
      <c r="U84" s="1043"/>
      <c r="V84" s="1043"/>
      <c r="W84" s="1043"/>
      <c r="X84" s="1043"/>
      <c r="Y84" s="1043"/>
      <c r="Z84" s="1043"/>
      <c r="AA84" s="1043"/>
      <c r="AB84" s="1043"/>
      <c r="AC84" s="1043"/>
      <c r="AD84" s="1043"/>
      <c r="AE84" s="1043"/>
      <c r="AF84" s="1043"/>
      <c r="AG84" s="1043"/>
      <c r="AH84" s="1043"/>
      <c r="AI84" s="1043"/>
      <c r="AJ84" s="1043"/>
      <c r="AK84" s="1043"/>
      <c r="AL84" s="1043"/>
      <c r="AM84" s="1043"/>
      <c r="AN84" s="1043"/>
      <c r="AO84" s="1043"/>
      <c r="AP84" s="1043"/>
      <c r="AQ84" s="1043"/>
      <c r="AR84" s="1043"/>
      <c r="AS84" s="1043"/>
      <c r="AT84" s="1043"/>
      <c r="AU84" s="1043"/>
      <c r="AV84" s="1043"/>
      <c r="AW84" s="1043"/>
      <c r="AX84" s="1043"/>
      <c r="AY84" s="1043"/>
      <c r="AZ84" s="1044"/>
      <c r="BA84" s="1044"/>
      <c r="BB84" s="1044"/>
      <c r="BC84" s="1044"/>
      <c r="BD84" s="1045"/>
      <c r="BE84" s="248"/>
      <c r="BF84" s="248"/>
      <c r="BG84" s="248"/>
      <c r="BH84" s="248"/>
      <c r="BI84" s="248"/>
      <c r="BJ84" s="248"/>
      <c r="BK84" s="248"/>
      <c r="BL84" s="248"/>
      <c r="BM84" s="248"/>
      <c r="BN84" s="248"/>
      <c r="BO84" s="248"/>
      <c r="BP84" s="248"/>
      <c r="BQ84" s="245">
        <v>78</v>
      </c>
      <c r="BR84" s="250"/>
      <c r="BS84" s="1025"/>
      <c r="BT84" s="1026"/>
      <c r="BU84" s="1026"/>
      <c r="BV84" s="1026"/>
      <c r="BW84" s="1026"/>
      <c r="BX84" s="1026"/>
      <c r="BY84" s="1026"/>
      <c r="BZ84" s="1026"/>
      <c r="CA84" s="1026"/>
      <c r="CB84" s="1026"/>
      <c r="CC84" s="1026"/>
      <c r="CD84" s="1026"/>
      <c r="CE84" s="1026"/>
      <c r="CF84" s="1026"/>
      <c r="CG84" s="1027"/>
      <c r="CH84" s="1028"/>
      <c r="CI84" s="1029"/>
      <c r="CJ84" s="1029"/>
      <c r="CK84" s="1029"/>
      <c r="CL84" s="1030"/>
      <c r="CM84" s="1028"/>
      <c r="CN84" s="1029"/>
      <c r="CO84" s="1029"/>
      <c r="CP84" s="1029"/>
      <c r="CQ84" s="1030"/>
      <c r="CR84" s="1028"/>
      <c r="CS84" s="1029"/>
      <c r="CT84" s="1029"/>
      <c r="CU84" s="1029"/>
      <c r="CV84" s="1030"/>
      <c r="CW84" s="1028"/>
      <c r="CX84" s="1029"/>
      <c r="CY84" s="1029"/>
      <c r="CZ84" s="1029"/>
      <c r="DA84" s="1030"/>
      <c r="DB84" s="1028"/>
      <c r="DC84" s="1029"/>
      <c r="DD84" s="1029"/>
      <c r="DE84" s="1029"/>
      <c r="DF84" s="1030"/>
      <c r="DG84" s="1028"/>
      <c r="DH84" s="1029"/>
      <c r="DI84" s="1029"/>
      <c r="DJ84" s="1029"/>
      <c r="DK84" s="1030"/>
      <c r="DL84" s="1028"/>
      <c r="DM84" s="1029"/>
      <c r="DN84" s="1029"/>
      <c r="DO84" s="1029"/>
      <c r="DP84" s="1030"/>
      <c r="DQ84" s="1028"/>
      <c r="DR84" s="1029"/>
      <c r="DS84" s="1029"/>
      <c r="DT84" s="1029"/>
      <c r="DU84" s="1030"/>
      <c r="DV84" s="1013"/>
      <c r="DW84" s="1014"/>
      <c r="DX84" s="1014"/>
      <c r="DY84" s="1014"/>
      <c r="DZ84" s="1015"/>
      <c r="EA84" s="229"/>
    </row>
    <row r="85" spans="1:131" s="230" customFormat="1" ht="26.25" customHeight="1" x14ac:dyDescent="0.15">
      <c r="A85" s="244">
        <v>18</v>
      </c>
      <c r="B85" s="1046"/>
      <c r="C85" s="1047"/>
      <c r="D85" s="1047"/>
      <c r="E85" s="1047"/>
      <c r="F85" s="1047"/>
      <c r="G85" s="1047"/>
      <c r="H85" s="1047"/>
      <c r="I85" s="1047"/>
      <c r="J85" s="1047"/>
      <c r="K85" s="1047"/>
      <c r="L85" s="1047"/>
      <c r="M85" s="1047"/>
      <c r="N85" s="1047"/>
      <c r="O85" s="1047"/>
      <c r="P85" s="1048"/>
      <c r="Q85" s="1049"/>
      <c r="R85" s="1043"/>
      <c r="S85" s="1043"/>
      <c r="T85" s="1043"/>
      <c r="U85" s="1043"/>
      <c r="V85" s="1043"/>
      <c r="W85" s="1043"/>
      <c r="X85" s="1043"/>
      <c r="Y85" s="1043"/>
      <c r="Z85" s="1043"/>
      <c r="AA85" s="1043"/>
      <c r="AB85" s="1043"/>
      <c r="AC85" s="1043"/>
      <c r="AD85" s="1043"/>
      <c r="AE85" s="1043"/>
      <c r="AF85" s="1043"/>
      <c r="AG85" s="1043"/>
      <c r="AH85" s="1043"/>
      <c r="AI85" s="1043"/>
      <c r="AJ85" s="1043"/>
      <c r="AK85" s="1043"/>
      <c r="AL85" s="1043"/>
      <c r="AM85" s="1043"/>
      <c r="AN85" s="1043"/>
      <c r="AO85" s="1043"/>
      <c r="AP85" s="1043"/>
      <c r="AQ85" s="1043"/>
      <c r="AR85" s="1043"/>
      <c r="AS85" s="1043"/>
      <c r="AT85" s="1043"/>
      <c r="AU85" s="1043"/>
      <c r="AV85" s="1043"/>
      <c r="AW85" s="1043"/>
      <c r="AX85" s="1043"/>
      <c r="AY85" s="1043"/>
      <c r="AZ85" s="1044"/>
      <c r="BA85" s="1044"/>
      <c r="BB85" s="1044"/>
      <c r="BC85" s="1044"/>
      <c r="BD85" s="1045"/>
      <c r="BE85" s="248"/>
      <c r="BF85" s="248"/>
      <c r="BG85" s="248"/>
      <c r="BH85" s="248"/>
      <c r="BI85" s="248"/>
      <c r="BJ85" s="248"/>
      <c r="BK85" s="248"/>
      <c r="BL85" s="248"/>
      <c r="BM85" s="248"/>
      <c r="BN85" s="248"/>
      <c r="BO85" s="248"/>
      <c r="BP85" s="248"/>
      <c r="BQ85" s="245">
        <v>79</v>
      </c>
      <c r="BR85" s="250"/>
      <c r="BS85" s="1025"/>
      <c r="BT85" s="1026"/>
      <c r="BU85" s="1026"/>
      <c r="BV85" s="1026"/>
      <c r="BW85" s="1026"/>
      <c r="BX85" s="1026"/>
      <c r="BY85" s="1026"/>
      <c r="BZ85" s="1026"/>
      <c r="CA85" s="1026"/>
      <c r="CB85" s="1026"/>
      <c r="CC85" s="1026"/>
      <c r="CD85" s="1026"/>
      <c r="CE85" s="1026"/>
      <c r="CF85" s="1026"/>
      <c r="CG85" s="1027"/>
      <c r="CH85" s="1028"/>
      <c r="CI85" s="1029"/>
      <c r="CJ85" s="1029"/>
      <c r="CK85" s="1029"/>
      <c r="CL85" s="1030"/>
      <c r="CM85" s="1028"/>
      <c r="CN85" s="1029"/>
      <c r="CO85" s="1029"/>
      <c r="CP85" s="1029"/>
      <c r="CQ85" s="1030"/>
      <c r="CR85" s="1028"/>
      <c r="CS85" s="1029"/>
      <c r="CT85" s="1029"/>
      <c r="CU85" s="1029"/>
      <c r="CV85" s="1030"/>
      <c r="CW85" s="1028"/>
      <c r="CX85" s="1029"/>
      <c r="CY85" s="1029"/>
      <c r="CZ85" s="1029"/>
      <c r="DA85" s="1030"/>
      <c r="DB85" s="1028"/>
      <c r="DC85" s="1029"/>
      <c r="DD85" s="1029"/>
      <c r="DE85" s="1029"/>
      <c r="DF85" s="1030"/>
      <c r="DG85" s="1028"/>
      <c r="DH85" s="1029"/>
      <c r="DI85" s="1029"/>
      <c r="DJ85" s="1029"/>
      <c r="DK85" s="1030"/>
      <c r="DL85" s="1028"/>
      <c r="DM85" s="1029"/>
      <c r="DN85" s="1029"/>
      <c r="DO85" s="1029"/>
      <c r="DP85" s="1030"/>
      <c r="DQ85" s="1028"/>
      <c r="DR85" s="1029"/>
      <c r="DS85" s="1029"/>
      <c r="DT85" s="1029"/>
      <c r="DU85" s="1030"/>
      <c r="DV85" s="1013"/>
      <c r="DW85" s="1014"/>
      <c r="DX85" s="1014"/>
      <c r="DY85" s="1014"/>
      <c r="DZ85" s="1015"/>
      <c r="EA85" s="229"/>
    </row>
    <row r="86" spans="1:131" s="230" customFormat="1" ht="26.25" customHeight="1" x14ac:dyDescent="0.15">
      <c r="A86" s="244">
        <v>19</v>
      </c>
      <c r="B86" s="1046"/>
      <c r="C86" s="1047"/>
      <c r="D86" s="1047"/>
      <c r="E86" s="1047"/>
      <c r="F86" s="1047"/>
      <c r="G86" s="1047"/>
      <c r="H86" s="1047"/>
      <c r="I86" s="1047"/>
      <c r="J86" s="1047"/>
      <c r="K86" s="1047"/>
      <c r="L86" s="1047"/>
      <c r="M86" s="1047"/>
      <c r="N86" s="1047"/>
      <c r="O86" s="1047"/>
      <c r="P86" s="1048"/>
      <c r="Q86" s="1049"/>
      <c r="R86" s="1043"/>
      <c r="S86" s="1043"/>
      <c r="T86" s="1043"/>
      <c r="U86" s="1043"/>
      <c r="V86" s="1043"/>
      <c r="W86" s="1043"/>
      <c r="X86" s="1043"/>
      <c r="Y86" s="1043"/>
      <c r="Z86" s="1043"/>
      <c r="AA86" s="1043"/>
      <c r="AB86" s="1043"/>
      <c r="AC86" s="1043"/>
      <c r="AD86" s="1043"/>
      <c r="AE86" s="1043"/>
      <c r="AF86" s="1043"/>
      <c r="AG86" s="1043"/>
      <c r="AH86" s="1043"/>
      <c r="AI86" s="1043"/>
      <c r="AJ86" s="1043"/>
      <c r="AK86" s="1043"/>
      <c r="AL86" s="1043"/>
      <c r="AM86" s="1043"/>
      <c r="AN86" s="1043"/>
      <c r="AO86" s="1043"/>
      <c r="AP86" s="1043"/>
      <c r="AQ86" s="1043"/>
      <c r="AR86" s="1043"/>
      <c r="AS86" s="1043"/>
      <c r="AT86" s="1043"/>
      <c r="AU86" s="1043"/>
      <c r="AV86" s="1043"/>
      <c r="AW86" s="1043"/>
      <c r="AX86" s="1043"/>
      <c r="AY86" s="1043"/>
      <c r="AZ86" s="1044"/>
      <c r="BA86" s="1044"/>
      <c r="BB86" s="1044"/>
      <c r="BC86" s="1044"/>
      <c r="BD86" s="1045"/>
      <c r="BE86" s="248"/>
      <c r="BF86" s="248"/>
      <c r="BG86" s="248"/>
      <c r="BH86" s="248"/>
      <c r="BI86" s="248"/>
      <c r="BJ86" s="248"/>
      <c r="BK86" s="248"/>
      <c r="BL86" s="248"/>
      <c r="BM86" s="248"/>
      <c r="BN86" s="248"/>
      <c r="BO86" s="248"/>
      <c r="BP86" s="248"/>
      <c r="BQ86" s="245">
        <v>80</v>
      </c>
      <c r="BR86" s="250"/>
      <c r="BS86" s="1025"/>
      <c r="BT86" s="1026"/>
      <c r="BU86" s="1026"/>
      <c r="BV86" s="1026"/>
      <c r="BW86" s="1026"/>
      <c r="BX86" s="1026"/>
      <c r="BY86" s="1026"/>
      <c r="BZ86" s="1026"/>
      <c r="CA86" s="1026"/>
      <c r="CB86" s="1026"/>
      <c r="CC86" s="1026"/>
      <c r="CD86" s="1026"/>
      <c r="CE86" s="1026"/>
      <c r="CF86" s="1026"/>
      <c r="CG86" s="1027"/>
      <c r="CH86" s="1028"/>
      <c r="CI86" s="1029"/>
      <c r="CJ86" s="1029"/>
      <c r="CK86" s="1029"/>
      <c r="CL86" s="1030"/>
      <c r="CM86" s="1028"/>
      <c r="CN86" s="1029"/>
      <c r="CO86" s="1029"/>
      <c r="CP86" s="1029"/>
      <c r="CQ86" s="1030"/>
      <c r="CR86" s="1028"/>
      <c r="CS86" s="1029"/>
      <c r="CT86" s="1029"/>
      <c r="CU86" s="1029"/>
      <c r="CV86" s="1030"/>
      <c r="CW86" s="1028"/>
      <c r="CX86" s="1029"/>
      <c r="CY86" s="1029"/>
      <c r="CZ86" s="1029"/>
      <c r="DA86" s="1030"/>
      <c r="DB86" s="1028"/>
      <c r="DC86" s="1029"/>
      <c r="DD86" s="1029"/>
      <c r="DE86" s="1029"/>
      <c r="DF86" s="1030"/>
      <c r="DG86" s="1028"/>
      <c r="DH86" s="1029"/>
      <c r="DI86" s="1029"/>
      <c r="DJ86" s="1029"/>
      <c r="DK86" s="1030"/>
      <c r="DL86" s="1028"/>
      <c r="DM86" s="1029"/>
      <c r="DN86" s="1029"/>
      <c r="DO86" s="1029"/>
      <c r="DP86" s="1030"/>
      <c r="DQ86" s="1028"/>
      <c r="DR86" s="1029"/>
      <c r="DS86" s="1029"/>
      <c r="DT86" s="1029"/>
      <c r="DU86" s="1030"/>
      <c r="DV86" s="1013"/>
      <c r="DW86" s="1014"/>
      <c r="DX86" s="1014"/>
      <c r="DY86" s="1014"/>
      <c r="DZ86" s="1015"/>
      <c r="EA86" s="229"/>
    </row>
    <row r="87" spans="1:131" s="230" customFormat="1" ht="26.25" customHeight="1" x14ac:dyDescent="0.15">
      <c r="A87" s="252">
        <v>20</v>
      </c>
      <c r="B87" s="1036"/>
      <c r="C87" s="1037"/>
      <c r="D87" s="1037"/>
      <c r="E87" s="1037"/>
      <c r="F87" s="1037"/>
      <c r="G87" s="1037"/>
      <c r="H87" s="1037"/>
      <c r="I87" s="1037"/>
      <c r="J87" s="1037"/>
      <c r="K87" s="1037"/>
      <c r="L87" s="1037"/>
      <c r="M87" s="1037"/>
      <c r="N87" s="1037"/>
      <c r="O87" s="1037"/>
      <c r="P87" s="1038"/>
      <c r="Q87" s="1039"/>
      <c r="R87" s="1040"/>
      <c r="S87" s="1040"/>
      <c r="T87" s="1040"/>
      <c r="U87" s="1040"/>
      <c r="V87" s="1040"/>
      <c r="W87" s="1040"/>
      <c r="X87" s="1040"/>
      <c r="Y87" s="1040"/>
      <c r="Z87" s="1040"/>
      <c r="AA87" s="1040"/>
      <c r="AB87" s="1040"/>
      <c r="AC87" s="1040"/>
      <c r="AD87" s="1040"/>
      <c r="AE87" s="1040"/>
      <c r="AF87" s="1040"/>
      <c r="AG87" s="1040"/>
      <c r="AH87" s="1040"/>
      <c r="AI87" s="1040"/>
      <c r="AJ87" s="1040"/>
      <c r="AK87" s="1040"/>
      <c r="AL87" s="1040"/>
      <c r="AM87" s="1040"/>
      <c r="AN87" s="1040"/>
      <c r="AO87" s="1040"/>
      <c r="AP87" s="1040"/>
      <c r="AQ87" s="1040"/>
      <c r="AR87" s="1040"/>
      <c r="AS87" s="1040"/>
      <c r="AT87" s="1040"/>
      <c r="AU87" s="1040"/>
      <c r="AV87" s="1040"/>
      <c r="AW87" s="1040"/>
      <c r="AX87" s="1040"/>
      <c r="AY87" s="1040"/>
      <c r="AZ87" s="1041"/>
      <c r="BA87" s="1041"/>
      <c r="BB87" s="1041"/>
      <c r="BC87" s="1041"/>
      <c r="BD87" s="1042"/>
      <c r="BE87" s="248"/>
      <c r="BF87" s="248"/>
      <c r="BG87" s="248"/>
      <c r="BH87" s="248"/>
      <c r="BI87" s="248"/>
      <c r="BJ87" s="248"/>
      <c r="BK87" s="248"/>
      <c r="BL87" s="248"/>
      <c r="BM87" s="248"/>
      <c r="BN87" s="248"/>
      <c r="BO87" s="248"/>
      <c r="BP87" s="248"/>
      <c r="BQ87" s="245">
        <v>81</v>
      </c>
      <c r="BR87" s="250"/>
      <c r="BS87" s="1025"/>
      <c r="BT87" s="1026"/>
      <c r="BU87" s="1026"/>
      <c r="BV87" s="1026"/>
      <c r="BW87" s="1026"/>
      <c r="BX87" s="1026"/>
      <c r="BY87" s="1026"/>
      <c r="BZ87" s="1026"/>
      <c r="CA87" s="1026"/>
      <c r="CB87" s="1026"/>
      <c r="CC87" s="1026"/>
      <c r="CD87" s="1026"/>
      <c r="CE87" s="1026"/>
      <c r="CF87" s="1026"/>
      <c r="CG87" s="1027"/>
      <c r="CH87" s="1028"/>
      <c r="CI87" s="1029"/>
      <c r="CJ87" s="1029"/>
      <c r="CK87" s="1029"/>
      <c r="CL87" s="1030"/>
      <c r="CM87" s="1028"/>
      <c r="CN87" s="1029"/>
      <c r="CO87" s="1029"/>
      <c r="CP87" s="1029"/>
      <c r="CQ87" s="1030"/>
      <c r="CR87" s="1028"/>
      <c r="CS87" s="1029"/>
      <c r="CT87" s="1029"/>
      <c r="CU87" s="1029"/>
      <c r="CV87" s="1030"/>
      <c r="CW87" s="1028"/>
      <c r="CX87" s="1029"/>
      <c r="CY87" s="1029"/>
      <c r="CZ87" s="1029"/>
      <c r="DA87" s="1030"/>
      <c r="DB87" s="1028"/>
      <c r="DC87" s="1029"/>
      <c r="DD87" s="1029"/>
      <c r="DE87" s="1029"/>
      <c r="DF87" s="1030"/>
      <c r="DG87" s="1028"/>
      <c r="DH87" s="1029"/>
      <c r="DI87" s="1029"/>
      <c r="DJ87" s="1029"/>
      <c r="DK87" s="1030"/>
      <c r="DL87" s="1028"/>
      <c r="DM87" s="1029"/>
      <c r="DN87" s="1029"/>
      <c r="DO87" s="1029"/>
      <c r="DP87" s="1030"/>
      <c r="DQ87" s="1028"/>
      <c r="DR87" s="1029"/>
      <c r="DS87" s="1029"/>
      <c r="DT87" s="1029"/>
      <c r="DU87" s="1030"/>
      <c r="DV87" s="1013"/>
      <c r="DW87" s="1014"/>
      <c r="DX87" s="1014"/>
      <c r="DY87" s="1014"/>
      <c r="DZ87" s="1015"/>
      <c r="EA87" s="229"/>
    </row>
    <row r="88" spans="1:131" s="230" customFormat="1" ht="26.25" customHeight="1" thickBot="1" x14ac:dyDescent="0.2">
      <c r="A88" s="247" t="s">
        <v>386</v>
      </c>
      <c r="B88" s="1016" t="s">
        <v>417</v>
      </c>
      <c r="C88" s="1017"/>
      <c r="D88" s="1017"/>
      <c r="E88" s="1017"/>
      <c r="F88" s="1017"/>
      <c r="G88" s="1017"/>
      <c r="H88" s="1017"/>
      <c r="I88" s="1017"/>
      <c r="J88" s="1017"/>
      <c r="K88" s="1017"/>
      <c r="L88" s="1017"/>
      <c r="M88" s="1017"/>
      <c r="N88" s="1017"/>
      <c r="O88" s="1017"/>
      <c r="P88" s="1018"/>
      <c r="Q88" s="1034"/>
      <c r="R88" s="1035"/>
      <c r="S88" s="1035"/>
      <c r="T88" s="1035"/>
      <c r="U88" s="1035"/>
      <c r="V88" s="1035"/>
      <c r="W88" s="1035"/>
      <c r="X88" s="1035"/>
      <c r="Y88" s="1035"/>
      <c r="Z88" s="1035"/>
      <c r="AA88" s="1035"/>
      <c r="AB88" s="1035"/>
      <c r="AC88" s="1035"/>
      <c r="AD88" s="1035"/>
      <c r="AE88" s="1035"/>
      <c r="AF88" s="1031"/>
      <c r="AG88" s="1031"/>
      <c r="AH88" s="1031"/>
      <c r="AI88" s="1031"/>
      <c r="AJ88" s="1031"/>
      <c r="AK88" s="1035"/>
      <c r="AL88" s="1035"/>
      <c r="AM88" s="1035"/>
      <c r="AN88" s="1035"/>
      <c r="AO88" s="1035"/>
      <c r="AP88" s="1031"/>
      <c r="AQ88" s="1031"/>
      <c r="AR88" s="1031"/>
      <c r="AS88" s="1031"/>
      <c r="AT88" s="1031"/>
      <c r="AU88" s="1031"/>
      <c r="AV88" s="1031"/>
      <c r="AW88" s="1031"/>
      <c r="AX88" s="1031"/>
      <c r="AY88" s="1031"/>
      <c r="AZ88" s="1032"/>
      <c r="BA88" s="1032"/>
      <c r="BB88" s="1032"/>
      <c r="BC88" s="1032"/>
      <c r="BD88" s="1033"/>
      <c r="BE88" s="248"/>
      <c r="BF88" s="248"/>
      <c r="BG88" s="248"/>
      <c r="BH88" s="248"/>
      <c r="BI88" s="248"/>
      <c r="BJ88" s="248"/>
      <c r="BK88" s="248"/>
      <c r="BL88" s="248"/>
      <c r="BM88" s="248"/>
      <c r="BN88" s="248"/>
      <c r="BO88" s="248"/>
      <c r="BP88" s="248"/>
      <c r="BQ88" s="245">
        <v>82</v>
      </c>
      <c r="BR88" s="250"/>
      <c r="BS88" s="1025"/>
      <c r="BT88" s="1026"/>
      <c r="BU88" s="1026"/>
      <c r="BV88" s="1026"/>
      <c r="BW88" s="1026"/>
      <c r="BX88" s="1026"/>
      <c r="BY88" s="1026"/>
      <c r="BZ88" s="1026"/>
      <c r="CA88" s="1026"/>
      <c r="CB88" s="1026"/>
      <c r="CC88" s="1026"/>
      <c r="CD88" s="1026"/>
      <c r="CE88" s="1026"/>
      <c r="CF88" s="1026"/>
      <c r="CG88" s="1027"/>
      <c r="CH88" s="1028"/>
      <c r="CI88" s="1029"/>
      <c r="CJ88" s="1029"/>
      <c r="CK88" s="1029"/>
      <c r="CL88" s="1030"/>
      <c r="CM88" s="1028"/>
      <c r="CN88" s="1029"/>
      <c r="CO88" s="1029"/>
      <c r="CP88" s="1029"/>
      <c r="CQ88" s="1030"/>
      <c r="CR88" s="1028"/>
      <c r="CS88" s="1029"/>
      <c r="CT88" s="1029"/>
      <c r="CU88" s="1029"/>
      <c r="CV88" s="1030"/>
      <c r="CW88" s="1028"/>
      <c r="CX88" s="1029"/>
      <c r="CY88" s="1029"/>
      <c r="CZ88" s="1029"/>
      <c r="DA88" s="1030"/>
      <c r="DB88" s="1028"/>
      <c r="DC88" s="1029"/>
      <c r="DD88" s="1029"/>
      <c r="DE88" s="1029"/>
      <c r="DF88" s="1030"/>
      <c r="DG88" s="1028"/>
      <c r="DH88" s="1029"/>
      <c r="DI88" s="1029"/>
      <c r="DJ88" s="1029"/>
      <c r="DK88" s="1030"/>
      <c r="DL88" s="1028"/>
      <c r="DM88" s="1029"/>
      <c r="DN88" s="1029"/>
      <c r="DO88" s="1029"/>
      <c r="DP88" s="1030"/>
      <c r="DQ88" s="1028"/>
      <c r="DR88" s="1029"/>
      <c r="DS88" s="1029"/>
      <c r="DT88" s="1029"/>
      <c r="DU88" s="1030"/>
      <c r="DV88" s="1013"/>
      <c r="DW88" s="1014"/>
      <c r="DX88" s="1014"/>
      <c r="DY88" s="1014"/>
      <c r="DZ88" s="1015"/>
      <c r="EA88" s="229"/>
    </row>
    <row r="89" spans="1:131" s="230" customFormat="1" ht="26.25" hidden="1" customHeight="1" x14ac:dyDescent="0.15">
      <c r="A89" s="253"/>
      <c r="B89" s="254"/>
      <c r="C89" s="254"/>
      <c r="D89" s="254"/>
      <c r="E89" s="254"/>
      <c r="F89" s="254"/>
      <c r="G89" s="254"/>
      <c r="H89" s="254"/>
      <c r="I89" s="254"/>
      <c r="J89" s="254"/>
      <c r="K89" s="254"/>
      <c r="L89" s="254"/>
      <c r="M89" s="254"/>
      <c r="N89" s="254"/>
      <c r="O89" s="254"/>
      <c r="P89" s="254"/>
      <c r="Q89" s="255"/>
      <c r="R89" s="255"/>
      <c r="S89" s="255"/>
      <c r="T89" s="255"/>
      <c r="U89" s="255"/>
      <c r="V89" s="255"/>
      <c r="W89" s="255"/>
      <c r="X89" s="255"/>
      <c r="Y89" s="255"/>
      <c r="Z89" s="255"/>
      <c r="AA89" s="255"/>
      <c r="AB89" s="255"/>
      <c r="AC89" s="255"/>
      <c r="AD89" s="255"/>
      <c r="AE89" s="255"/>
      <c r="AF89" s="255"/>
      <c r="AG89" s="255"/>
      <c r="AH89" s="255"/>
      <c r="AI89" s="255"/>
      <c r="AJ89" s="255"/>
      <c r="AK89" s="255"/>
      <c r="AL89" s="255"/>
      <c r="AM89" s="255"/>
      <c r="AN89" s="255"/>
      <c r="AO89" s="255"/>
      <c r="AP89" s="255"/>
      <c r="AQ89" s="255"/>
      <c r="AR89" s="255"/>
      <c r="AS89" s="255"/>
      <c r="AT89" s="255"/>
      <c r="AU89" s="255"/>
      <c r="AV89" s="255"/>
      <c r="AW89" s="255"/>
      <c r="AX89" s="255"/>
      <c r="AY89" s="255"/>
      <c r="AZ89" s="256"/>
      <c r="BA89" s="256"/>
      <c r="BB89" s="256"/>
      <c r="BC89" s="256"/>
      <c r="BD89" s="256"/>
      <c r="BE89" s="248"/>
      <c r="BF89" s="248"/>
      <c r="BG89" s="248"/>
      <c r="BH89" s="248"/>
      <c r="BI89" s="248"/>
      <c r="BJ89" s="248"/>
      <c r="BK89" s="248"/>
      <c r="BL89" s="248"/>
      <c r="BM89" s="248"/>
      <c r="BN89" s="248"/>
      <c r="BO89" s="248"/>
      <c r="BP89" s="248"/>
      <c r="BQ89" s="245">
        <v>83</v>
      </c>
      <c r="BR89" s="250"/>
      <c r="BS89" s="1025"/>
      <c r="BT89" s="1026"/>
      <c r="BU89" s="1026"/>
      <c r="BV89" s="1026"/>
      <c r="BW89" s="1026"/>
      <c r="BX89" s="1026"/>
      <c r="BY89" s="1026"/>
      <c r="BZ89" s="1026"/>
      <c r="CA89" s="1026"/>
      <c r="CB89" s="1026"/>
      <c r="CC89" s="1026"/>
      <c r="CD89" s="1026"/>
      <c r="CE89" s="1026"/>
      <c r="CF89" s="1026"/>
      <c r="CG89" s="1027"/>
      <c r="CH89" s="1028"/>
      <c r="CI89" s="1029"/>
      <c r="CJ89" s="1029"/>
      <c r="CK89" s="1029"/>
      <c r="CL89" s="1030"/>
      <c r="CM89" s="1028"/>
      <c r="CN89" s="1029"/>
      <c r="CO89" s="1029"/>
      <c r="CP89" s="1029"/>
      <c r="CQ89" s="1030"/>
      <c r="CR89" s="1028"/>
      <c r="CS89" s="1029"/>
      <c r="CT89" s="1029"/>
      <c r="CU89" s="1029"/>
      <c r="CV89" s="1030"/>
      <c r="CW89" s="1028"/>
      <c r="CX89" s="1029"/>
      <c r="CY89" s="1029"/>
      <c r="CZ89" s="1029"/>
      <c r="DA89" s="1030"/>
      <c r="DB89" s="1028"/>
      <c r="DC89" s="1029"/>
      <c r="DD89" s="1029"/>
      <c r="DE89" s="1029"/>
      <c r="DF89" s="1030"/>
      <c r="DG89" s="1028"/>
      <c r="DH89" s="1029"/>
      <c r="DI89" s="1029"/>
      <c r="DJ89" s="1029"/>
      <c r="DK89" s="1030"/>
      <c r="DL89" s="1028"/>
      <c r="DM89" s="1029"/>
      <c r="DN89" s="1029"/>
      <c r="DO89" s="1029"/>
      <c r="DP89" s="1030"/>
      <c r="DQ89" s="1028"/>
      <c r="DR89" s="1029"/>
      <c r="DS89" s="1029"/>
      <c r="DT89" s="1029"/>
      <c r="DU89" s="1030"/>
      <c r="DV89" s="1013"/>
      <c r="DW89" s="1014"/>
      <c r="DX89" s="1014"/>
      <c r="DY89" s="1014"/>
      <c r="DZ89" s="1015"/>
      <c r="EA89" s="229"/>
    </row>
    <row r="90" spans="1:131" s="230" customFormat="1" ht="26.25" hidden="1" customHeight="1" x14ac:dyDescent="0.15">
      <c r="A90" s="253"/>
      <c r="B90" s="254"/>
      <c r="C90" s="254"/>
      <c r="D90" s="254"/>
      <c r="E90" s="254"/>
      <c r="F90" s="254"/>
      <c r="G90" s="254"/>
      <c r="H90" s="254"/>
      <c r="I90" s="254"/>
      <c r="J90" s="254"/>
      <c r="K90" s="254"/>
      <c r="L90" s="254"/>
      <c r="M90" s="254"/>
      <c r="N90" s="254"/>
      <c r="O90" s="254"/>
      <c r="P90" s="254"/>
      <c r="Q90" s="255"/>
      <c r="R90" s="255"/>
      <c r="S90" s="255"/>
      <c r="T90" s="255"/>
      <c r="U90" s="255"/>
      <c r="V90" s="255"/>
      <c r="W90" s="255"/>
      <c r="X90" s="255"/>
      <c r="Y90" s="255"/>
      <c r="Z90" s="255"/>
      <c r="AA90" s="255"/>
      <c r="AB90" s="255"/>
      <c r="AC90" s="255"/>
      <c r="AD90" s="255"/>
      <c r="AE90" s="255"/>
      <c r="AF90" s="255"/>
      <c r="AG90" s="255"/>
      <c r="AH90" s="255"/>
      <c r="AI90" s="255"/>
      <c r="AJ90" s="255"/>
      <c r="AK90" s="255"/>
      <c r="AL90" s="255"/>
      <c r="AM90" s="255"/>
      <c r="AN90" s="255"/>
      <c r="AO90" s="255"/>
      <c r="AP90" s="255"/>
      <c r="AQ90" s="255"/>
      <c r="AR90" s="255"/>
      <c r="AS90" s="255"/>
      <c r="AT90" s="255"/>
      <c r="AU90" s="255"/>
      <c r="AV90" s="255"/>
      <c r="AW90" s="255"/>
      <c r="AX90" s="255"/>
      <c r="AY90" s="255"/>
      <c r="AZ90" s="256"/>
      <c r="BA90" s="256"/>
      <c r="BB90" s="256"/>
      <c r="BC90" s="256"/>
      <c r="BD90" s="256"/>
      <c r="BE90" s="248"/>
      <c r="BF90" s="248"/>
      <c r="BG90" s="248"/>
      <c r="BH90" s="248"/>
      <c r="BI90" s="248"/>
      <c r="BJ90" s="248"/>
      <c r="BK90" s="248"/>
      <c r="BL90" s="248"/>
      <c r="BM90" s="248"/>
      <c r="BN90" s="248"/>
      <c r="BO90" s="248"/>
      <c r="BP90" s="248"/>
      <c r="BQ90" s="245">
        <v>84</v>
      </c>
      <c r="BR90" s="250"/>
      <c r="BS90" s="1025"/>
      <c r="BT90" s="1026"/>
      <c r="BU90" s="1026"/>
      <c r="BV90" s="1026"/>
      <c r="BW90" s="1026"/>
      <c r="BX90" s="1026"/>
      <c r="BY90" s="1026"/>
      <c r="BZ90" s="1026"/>
      <c r="CA90" s="1026"/>
      <c r="CB90" s="1026"/>
      <c r="CC90" s="1026"/>
      <c r="CD90" s="1026"/>
      <c r="CE90" s="1026"/>
      <c r="CF90" s="1026"/>
      <c r="CG90" s="1027"/>
      <c r="CH90" s="1028"/>
      <c r="CI90" s="1029"/>
      <c r="CJ90" s="1029"/>
      <c r="CK90" s="1029"/>
      <c r="CL90" s="1030"/>
      <c r="CM90" s="1028"/>
      <c r="CN90" s="1029"/>
      <c r="CO90" s="1029"/>
      <c r="CP90" s="1029"/>
      <c r="CQ90" s="1030"/>
      <c r="CR90" s="1028"/>
      <c r="CS90" s="1029"/>
      <c r="CT90" s="1029"/>
      <c r="CU90" s="1029"/>
      <c r="CV90" s="1030"/>
      <c r="CW90" s="1028"/>
      <c r="CX90" s="1029"/>
      <c r="CY90" s="1029"/>
      <c r="CZ90" s="1029"/>
      <c r="DA90" s="1030"/>
      <c r="DB90" s="1028"/>
      <c r="DC90" s="1029"/>
      <c r="DD90" s="1029"/>
      <c r="DE90" s="1029"/>
      <c r="DF90" s="1030"/>
      <c r="DG90" s="1028"/>
      <c r="DH90" s="1029"/>
      <c r="DI90" s="1029"/>
      <c r="DJ90" s="1029"/>
      <c r="DK90" s="1030"/>
      <c r="DL90" s="1028"/>
      <c r="DM90" s="1029"/>
      <c r="DN90" s="1029"/>
      <c r="DO90" s="1029"/>
      <c r="DP90" s="1030"/>
      <c r="DQ90" s="1028"/>
      <c r="DR90" s="1029"/>
      <c r="DS90" s="1029"/>
      <c r="DT90" s="1029"/>
      <c r="DU90" s="1030"/>
      <c r="DV90" s="1013"/>
      <c r="DW90" s="1014"/>
      <c r="DX90" s="1014"/>
      <c r="DY90" s="1014"/>
      <c r="DZ90" s="1015"/>
      <c r="EA90" s="229"/>
    </row>
    <row r="91" spans="1:131" s="230" customFormat="1" ht="26.25" hidden="1" customHeight="1" x14ac:dyDescent="0.15">
      <c r="A91" s="253"/>
      <c r="B91" s="254"/>
      <c r="C91" s="254"/>
      <c r="D91" s="254"/>
      <c r="E91" s="254"/>
      <c r="F91" s="254"/>
      <c r="G91" s="254"/>
      <c r="H91" s="254"/>
      <c r="I91" s="254"/>
      <c r="J91" s="254"/>
      <c r="K91" s="254"/>
      <c r="L91" s="254"/>
      <c r="M91" s="254"/>
      <c r="N91" s="254"/>
      <c r="O91" s="254"/>
      <c r="P91" s="254"/>
      <c r="Q91" s="255"/>
      <c r="R91" s="255"/>
      <c r="S91" s="255"/>
      <c r="T91" s="255"/>
      <c r="U91" s="255"/>
      <c r="V91" s="255"/>
      <c r="W91" s="255"/>
      <c r="X91" s="255"/>
      <c r="Y91" s="255"/>
      <c r="Z91" s="255"/>
      <c r="AA91" s="255"/>
      <c r="AB91" s="255"/>
      <c r="AC91" s="255"/>
      <c r="AD91" s="255"/>
      <c r="AE91" s="255"/>
      <c r="AF91" s="255"/>
      <c r="AG91" s="255"/>
      <c r="AH91" s="255"/>
      <c r="AI91" s="255"/>
      <c r="AJ91" s="255"/>
      <c r="AK91" s="255"/>
      <c r="AL91" s="255"/>
      <c r="AM91" s="255"/>
      <c r="AN91" s="255"/>
      <c r="AO91" s="255"/>
      <c r="AP91" s="255"/>
      <c r="AQ91" s="255"/>
      <c r="AR91" s="255"/>
      <c r="AS91" s="255"/>
      <c r="AT91" s="255"/>
      <c r="AU91" s="255"/>
      <c r="AV91" s="255"/>
      <c r="AW91" s="255"/>
      <c r="AX91" s="255"/>
      <c r="AY91" s="255"/>
      <c r="AZ91" s="256"/>
      <c r="BA91" s="256"/>
      <c r="BB91" s="256"/>
      <c r="BC91" s="256"/>
      <c r="BD91" s="256"/>
      <c r="BE91" s="248"/>
      <c r="BF91" s="248"/>
      <c r="BG91" s="248"/>
      <c r="BH91" s="248"/>
      <c r="BI91" s="248"/>
      <c r="BJ91" s="248"/>
      <c r="BK91" s="248"/>
      <c r="BL91" s="248"/>
      <c r="BM91" s="248"/>
      <c r="BN91" s="248"/>
      <c r="BO91" s="248"/>
      <c r="BP91" s="248"/>
      <c r="BQ91" s="245">
        <v>85</v>
      </c>
      <c r="BR91" s="250"/>
      <c r="BS91" s="1025"/>
      <c r="BT91" s="1026"/>
      <c r="BU91" s="1026"/>
      <c r="BV91" s="1026"/>
      <c r="BW91" s="1026"/>
      <c r="BX91" s="1026"/>
      <c r="BY91" s="1026"/>
      <c r="BZ91" s="1026"/>
      <c r="CA91" s="1026"/>
      <c r="CB91" s="1026"/>
      <c r="CC91" s="1026"/>
      <c r="CD91" s="1026"/>
      <c r="CE91" s="1026"/>
      <c r="CF91" s="1026"/>
      <c r="CG91" s="1027"/>
      <c r="CH91" s="1028"/>
      <c r="CI91" s="1029"/>
      <c r="CJ91" s="1029"/>
      <c r="CK91" s="1029"/>
      <c r="CL91" s="1030"/>
      <c r="CM91" s="1028"/>
      <c r="CN91" s="1029"/>
      <c r="CO91" s="1029"/>
      <c r="CP91" s="1029"/>
      <c r="CQ91" s="1030"/>
      <c r="CR91" s="1028"/>
      <c r="CS91" s="1029"/>
      <c r="CT91" s="1029"/>
      <c r="CU91" s="1029"/>
      <c r="CV91" s="1030"/>
      <c r="CW91" s="1028"/>
      <c r="CX91" s="1029"/>
      <c r="CY91" s="1029"/>
      <c r="CZ91" s="1029"/>
      <c r="DA91" s="1030"/>
      <c r="DB91" s="1028"/>
      <c r="DC91" s="1029"/>
      <c r="DD91" s="1029"/>
      <c r="DE91" s="1029"/>
      <c r="DF91" s="1030"/>
      <c r="DG91" s="1028"/>
      <c r="DH91" s="1029"/>
      <c r="DI91" s="1029"/>
      <c r="DJ91" s="1029"/>
      <c r="DK91" s="1030"/>
      <c r="DL91" s="1028"/>
      <c r="DM91" s="1029"/>
      <c r="DN91" s="1029"/>
      <c r="DO91" s="1029"/>
      <c r="DP91" s="1030"/>
      <c r="DQ91" s="1028"/>
      <c r="DR91" s="1029"/>
      <c r="DS91" s="1029"/>
      <c r="DT91" s="1029"/>
      <c r="DU91" s="1030"/>
      <c r="DV91" s="1013"/>
      <c r="DW91" s="1014"/>
      <c r="DX91" s="1014"/>
      <c r="DY91" s="1014"/>
      <c r="DZ91" s="1015"/>
      <c r="EA91" s="229"/>
    </row>
    <row r="92" spans="1:131" s="230" customFormat="1" ht="26.25" hidden="1" customHeight="1" x14ac:dyDescent="0.15">
      <c r="A92" s="253"/>
      <c r="B92" s="254"/>
      <c r="C92" s="254"/>
      <c r="D92" s="254"/>
      <c r="E92" s="254"/>
      <c r="F92" s="254"/>
      <c r="G92" s="254"/>
      <c r="H92" s="254"/>
      <c r="I92" s="254"/>
      <c r="J92" s="254"/>
      <c r="K92" s="254"/>
      <c r="L92" s="254"/>
      <c r="M92" s="254"/>
      <c r="N92" s="254"/>
      <c r="O92" s="254"/>
      <c r="P92" s="254"/>
      <c r="Q92" s="255"/>
      <c r="R92" s="255"/>
      <c r="S92" s="255"/>
      <c r="T92" s="255"/>
      <c r="U92" s="255"/>
      <c r="V92" s="255"/>
      <c r="W92" s="255"/>
      <c r="X92" s="255"/>
      <c r="Y92" s="255"/>
      <c r="Z92" s="255"/>
      <c r="AA92" s="255"/>
      <c r="AB92" s="255"/>
      <c r="AC92" s="255"/>
      <c r="AD92" s="255"/>
      <c r="AE92" s="255"/>
      <c r="AF92" s="255"/>
      <c r="AG92" s="255"/>
      <c r="AH92" s="255"/>
      <c r="AI92" s="255"/>
      <c r="AJ92" s="255"/>
      <c r="AK92" s="255"/>
      <c r="AL92" s="255"/>
      <c r="AM92" s="255"/>
      <c r="AN92" s="255"/>
      <c r="AO92" s="255"/>
      <c r="AP92" s="255"/>
      <c r="AQ92" s="255"/>
      <c r="AR92" s="255"/>
      <c r="AS92" s="255"/>
      <c r="AT92" s="255"/>
      <c r="AU92" s="255"/>
      <c r="AV92" s="255"/>
      <c r="AW92" s="255"/>
      <c r="AX92" s="255"/>
      <c r="AY92" s="255"/>
      <c r="AZ92" s="256"/>
      <c r="BA92" s="256"/>
      <c r="BB92" s="256"/>
      <c r="BC92" s="256"/>
      <c r="BD92" s="256"/>
      <c r="BE92" s="248"/>
      <c r="BF92" s="248"/>
      <c r="BG92" s="248"/>
      <c r="BH92" s="248"/>
      <c r="BI92" s="248"/>
      <c r="BJ92" s="248"/>
      <c r="BK92" s="248"/>
      <c r="BL92" s="248"/>
      <c r="BM92" s="248"/>
      <c r="BN92" s="248"/>
      <c r="BO92" s="248"/>
      <c r="BP92" s="248"/>
      <c r="BQ92" s="245">
        <v>86</v>
      </c>
      <c r="BR92" s="250"/>
      <c r="BS92" s="1025"/>
      <c r="BT92" s="1026"/>
      <c r="BU92" s="1026"/>
      <c r="BV92" s="1026"/>
      <c r="BW92" s="1026"/>
      <c r="BX92" s="1026"/>
      <c r="BY92" s="1026"/>
      <c r="BZ92" s="1026"/>
      <c r="CA92" s="1026"/>
      <c r="CB92" s="1026"/>
      <c r="CC92" s="1026"/>
      <c r="CD92" s="1026"/>
      <c r="CE92" s="1026"/>
      <c r="CF92" s="1026"/>
      <c r="CG92" s="1027"/>
      <c r="CH92" s="1028"/>
      <c r="CI92" s="1029"/>
      <c r="CJ92" s="1029"/>
      <c r="CK92" s="1029"/>
      <c r="CL92" s="1030"/>
      <c r="CM92" s="1028"/>
      <c r="CN92" s="1029"/>
      <c r="CO92" s="1029"/>
      <c r="CP92" s="1029"/>
      <c r="CQ92" s="1030"/>
      <c r="CR92" s="1028"/>
      <c r="CS92" s="1029"/>
      <c r="CT92" s="1029"/>
      <c r="CU92" s="1029"/>
      <c r="CV92" s="1030"/>
      <c r="CW92" s="1028"/>
      <c r="CX92" s="1029"/>
      <c r="CY92" s="1029"/>
      <c r="CZ92" s="1029"/>
      <c r="DA92" s="1030"/>
      <c r="DB92" s="1028"/>
      <c r="DC92" s="1029"/>
      <c r="DD92" s="1029"/>
      <c r="DE92" s="1029"/>
      <c r="DF92" s="1030"/>
      <c r="DG92" s="1028"/>
      <c r="DH92" s="1029"/>
      <c r="DI92" s="1029"/>
      <c r="DJ92" s="1029"/>
      <c r="DK92" s="1030"/>
      <c r="DL92" s="1028"/>
      <c r="DM92" s="1029"/>
      <c r="DN92" s="1029"/>
      <c r="DO92" s="1029"/>
      <c r="DP92" s="1030"/>
      <c r="DQ92" s="1028"/>
      <c r="DR92" s="1029"/>
      <c r="DS92" s="1029"/>
      <c r="DT92" s="1029"/>
      <c r="DU92" s="1030"/>
      <c r="DV92" s="1013"/>
      <c r="DW92" s="1014"/>
      <c r="DX92" s="1014"/>
      <c r="DY92" s="1014"/>
      <c r="DZ92" s="1015"/>
      <c r="EA92" s="229"/>
    </row>
    <row r="93" spans="1:131" s="230" customFormat="1" ht="26.25" hidden="1" customHeight="1" x14ac:dyDescent="0.15">
      <c r="A93" s="253"/>
      <c r="B93" s="254"/>
      <c r="C93" s="254"/>
      <c r="D93" s="254"/>
      <c r="E93" s="254"/>
      <c r="F93" s="254"/>
      <c r="G93" s="254"/>
      <c r="H93" s="254"/>
      <c r="I93" s="254"/>
      <c r="J93" s="254"/>
      <c r="K93" s="254"/>
      <c r="L93" s="254"/>
      <c r="M93" s="254"/>
      <c r="N93" s="254"/>
      <c r="O93" s="254"/>
      <c r="P93" s="254"/>
      <c r="Q93" s="255"/>
      <c r="R93" s="255"/>
      <c r="S93" s="255"/>
      <c r="T93" s="255"/>
      <c r="U93" s="255"/>
      <c r="V93" s="255"/>
      <c r="W93" s="255"/>
      <c r="X93" s="255"/>
      <c r="Y93" s="255"/>
      <c r="Z93" s="255"/>
      <c r="AA93" s="255"/>
      <c r="AB93" s="255"/>
      <c r="AC93" s="255"/>
      <c r="AD93" s="255"/>
      <c r="AE93" s="255"/>
      <c r="AF93" s="255"/>
      <c r="AG93" s="255"/>
      <c r="AH93" s="255"/>
      <c r="AI93" s="255"/>
      <c r="AJ93" s="255"/>
      <c r="AK93" s="255"/>
      <c r="AL93" s="255"/>
      <c r="AM93" s="255"/>
      <c r="AN93" s="255"/>
      <c r="AO93" s="255"/>
      <c r="AP93" s="255"/>
      <c r="AQ93" s="255"/>
      <c r="AR93" s="255"/>
      <c r="AS93" s="255"/>
      <c r="AT93" s="255"/>
      <c r="AU93" s="255"/>
      <c r="AV93" s="255"/>
      <c r="AW93" s="255"/>
      <c r="AX93" s="255"/>
      <c r="AY93" s="255"/>
      <c r="AZ93" s="256"/>
      <c r="BA93" s="256"/>
      <c r="BB93" s="256"/>
      <c r="BC93" s="256"/>
      <c r="BD93" s="256"/>
      <c r="BE93" s="248"/>
      <c r="BF93" s="248"/>
      <c r="BG93" s="248"/>
      <c r="BH93" s="248"/>
      <c r="BI93" s="248"/>
      <c r="BJ93" s="248"/>
      <c r="BK93" s="248"/>
      <c r="BL93" s="248"/>
      <c r="BM93" s="248"/>
      <c r="BN93" s="248"/>
      <c r="BO93" s="248"/>
      <c r="BP93" s="248"/>
      <c r="BQ93" s="245">
        <v>87</v>
      </c>
      <c r="BR93" s="250"/>
      <c r="BS93" s="1025"/>
      <c r="BT93" s="1026"/>
      <c r="BU93" s="1026"/>
      <c r="BV93" s="1026"/>
      <c r="BW93" s="1026"/>
      <c r="BX93" s="1026"/>
      <c r="BY93" s="1026"/>
      <c r="BZ93" s="1026"/>
      <c r="CA93" s="1026"/>
      <c r="CB93" s="1026"/>
      <c r="CC93" s="1026"/>
      <c r="CD93" s="1026"/>
      <c r="CE93" s="1026"/>
      <c r="CF93" s="1026"/>
      <c r="CG93" s="1027"/>
      <c r="CH93" s="1028"/>
      <c r="CI93" s="1029"/>
      <c r="CJ93" s="1029"/>
      <c r="CK93" s="1029"/>
      <c r="CL93" s="1030"/>
      <c r="CM93" s="1028"/>
      <c r="CN93" s="1029"/>
      <c r="CO93" s="1029"/>
      <c r="CP93" s="1029"/>
      <c r="CQ93" s="1030"/>
      <c r="CR93" s="1028"/>
      <c r="CS93" s="1029"/>
      <c r="CT93" s="1029"/>
      <c r="CU93" s="1029"/>
      <c r="CV93" s="1030"/>
      <c r="CW93" s="1028"/>
      <c r="CX93" s="1029"/>
      <c r="CY93" s="1029"/>
      <c r="CZ93" s="1029"/>
      <c r="DA93" s="1030"/>
      <c r="DB93" s="1028"/>
      <c r="DC93" s="1029"/>
      <c r="DD93" s="1029"/>
      <c r="DE93" s="1029"/>
      <c r="DF93" s="1030"/>
      <c r="DG93" s="1028"/>
      <c r="DH93" s="1029"/>
      <c r="DI93" s="1029"/>
      <c r="DJ93" s="1029"/>
      <c r="DK93" s="1030"/>
      <c r="DL93" s="1028"/>
      <c r="DM93" s="1029"/>
      <c r="DN93" s="1029"/>
      <c r="DO93" s="1029"/>
      <c r="DP93" s="1030"/>
      <c r="DQ93" s="1028"/>
      <c r="DR93" s="1029"/>
      <c r="DS93" s="1029"/>
      <c r="DT93" s="1029"/>
      <c r="DU93" s="1030"/>
      <c r="DV93" s="1013"/>
      <c r="DW93" s="1014"/>
      <c r="DX93" s="1014"/>
      <c r="DY93" s="1014"/>
      <c r="DZ93" s="1015"/>
      <c r="EA93" s="229"/>
    </row>
    <row r="94" spans="1:131" s="230" customFormat="1" ht="26.25" hidden="1" customHeight="1" x14ac:dyDescent="0.15">
      <c r="A94" s="253"/>
      <c r="B94" s="254"/>
      <c r="C94" s="254"/>
      <c r="D94" s="254"/>
      <c r="E94" s="254"/>
      <c r="F94" s="254"/>
      <c r="G94" s="254"/>
      <c r="H94" s="254"/>
      <c r="I94" s="254"/>
      <c r="J94" s="254"/>
      <c r="K94" s="254"/>
      <c r="L94" s="254"/>
      <c r="M94" s="254"/>
      <c r="N94" s="254"/>
      <c r="O94" s="254"/>
      <c r="P94" s="254"/>
      <c r="Q94" s="255"/>
      <c r="R94" s="255"/>
      <c r="S94" s="255"/>
      <c r="T94" s="255"/>
      <c r="U94" s="255"/>
      <c r="V94" s="255"/>
      <c r="W94" s="255"/>
      <c r="X94" s="255"/>
      <c r="Y94" s="255"/>
      <c r="Z94" s="255"/>
      <c r="AA94" s="255"/>
      <c r="AB94" s="255"/>
      <c r="AC94" s="255"/>
      <c r="AD94" s="255"/>
      <c r="AE94" s="255"/>
      <c r="AF94" s="255"/>
      <c r="AG94" s="255"/>
      <c r="AH94" s="255"/>
      <c r="AI94" s="255"/>
      <c r="AJ94" s="255"/>
      <c r="AK94" s="255"/>
      <c r="AL94" s="255"/>
      <c r="AM94" s="255"/>
      <c r="AN94" s="255"/>
      <c r="AO94" s="255"/>
      <c r="AP94" s="255"/>
      <c r="AQ94" s="255"/>
      <c r="AR94" s="255"/>
      <c r="AS94" s="255"/>
      <c r="AT94" s="255"/>
      <c r="AU94" s="255"/>
      <c r="AV94" s="255"/>
      <c r="AW94" s="255"/>
      <c r="AX94" s="255"/>
      <c r="AY94" s="255"/>
      <c r="AZ94" s="256"/>
      <c r="BA94" s="256"/>
      <c r="BB94" s="256"/>
      <c r="BC94" s="256"/>
      <c r="BD94" s="256"/>
      <c r="BE94" s="248"/>
      <c r="BF94" s="248"/>
      <c r="BG94" s="248"/>
      <c r="BH94" s="248"/>
      <c r="BI94" s="248"/>
      <c r="BJ94" s="248"/>
      <c r="BK94" s="248"/>
      <c r="BL94" s="248"/>
      <c r="BM94" s="248"/>
      <c r="BN94" s="248"/>
      <c r="BO94" s="248"/>
      <c r="BP94" s="248"/>
      <c r="BQ94" s="245">
        <v>88</v>
      </c>
      <c r="BR94" s="250"/>
      <c r="BS94" s="1025"/>
      <c r="BT94" s="1026"/>
      <c r="BU94" s="1026"/>
      <c r="BV94" s="1026"/>
      <c r="BW94" s="1026"/>
      <c r="BX94" s="1026"/>
      <c r="BY94" s="1026"/>
      <c r="BZ94" s="1026"/>
      <c r="CA94" s="1026"/>
      <c r="CB94" s="1026"/>
      <c r="CC94" s="1026"/>
      <c r="CD94" s="1026"/>
      <c r="CE94" s="1026"/>
      <c r="CF94" s="1026"/>
      <c r="CG94" s="1027"/>
      <c r="CH94" s="1028"/>
      <c r="CI94" s="1029"/>
      <c r="CJ94" s="1029"/>
      <c r="CK94" s="1029"/>
      <c r="CL94" s="1030"/>
      <c r="CM94" s="1028"/>
      <c r="CN94" s="1029"/>
      <c r="CO94" s="1029"/>
      <c r="CP94" s="1029"/>
      <c r="CQ94" s="1030"/>
      <c r="CR94" s="1028"/>
      <c r="CS94" s="1029"/>
      <c r="CT94" s="1029"/>
      <c r="CU94" s="1029"/>
      <c r="CV94" s="1030"/>
      <c r="CW94" s="1028"/>
      <c r="CX94" s="1029"/>
      <c r="CY94" s="1029"/>
      <c r="CZ94" s="1029"/>
      <c r="DA94" s="1030"/>
      <c r="DB94" s="1028"/>
      <c r="DC94" s="1029"/>
      <c r="DD94" s="1029"/>
      <c r="DE94" s="1029"/>
      <c r="DF94" s="1030"/>
      <c r="DG94" s="1028"/>
      <c r="DH94" s="1029"/>
      <c r="DI94" s="1029"/>
      <c r="DJ94" s="1029"/>
      <c r="DK94" s="1030"/>
      <c r="DL94" s="1028"/>
      <c r="DM94" s="1029"/>
      <c r="DN94" s="1029"/>
      <c r="DO94" s="1029"/>
      <c r="DP94" s="1030"/>
      <c r="DQ94" s="1028"/>
      <c r="DR94" s="1029"/>
      <c r="DS94" s="1029"/>
      <c r="DT94" s="1029"/>
      <c r="DU94" s="1030"/>
      <c r="DV94" s="1013"/>
      <c r="DW94" s="1014"/>
      <c r="DX94" s="1014"/>
      <c r="DY94" s="1014"/>
      <c r="DZ94" s="1015"/>
      <c r="EA94" s="229"/>
    </row>
    <row r="95" spans="1:131" s="230" customFormat="1" ht="26.25" hidden="1" customHeight="1" x14ac:dyDescent="0.15">
      <c r="A95" s="253"/>
      <c r="B95" s="254"/>
      <c r="C95" s="254"/>
      <c r="D95" s="254"/>
      <c r="E95" s="254"/>
      <c r="F95" s="254"/>
      <c r="G95" s="254"/>
      <c r="H95" s="254"/>
      <c r="I95" s="254"/>
      <c r="J95" s="254"/>
      <c r="K95" s="254"/>
      <c r="L95" s="254"/>
      <c r="M95" s="254"/>
      <c r="N95" s="254"/>
      <c r="O95" s="254"/>
      <c r="P95" s="254"/>
      <c r="Q95" s="255"/>
      <c r="R95" s="255"/>
      <c r="S95" s="255"/>
      <c r="T95" s="255"/>
      <c r="U95" s="255"/>
      <c r="V95" s="255"/>
      <c r="W95" s="255"/>
      <c r="X95" s="255"/>
      <c r="Y95" s="255"/>
      <c r="Z95" s="255"/>
      <c r="AA95" s="255"/>
      <c r="AB95" s="255"/>
      <c r="AC95" s="255"/>
      <c r="AD95" s="255"/>
      <c r="AE95" s="255"/>
      <c r="AF95" s="255"/>
      <c r="AG95" s="255"/>
      <c r="AH95" s="255"/>
      <c r="AI95" s="255"/>
      <c r="AJ95" s="255"/>
      <c r="AK95" s="255"/>
      <c r="AL95" s="255"/>
      <c r="AM95" s="255"/>
      <c r="AN95" s="255"/>
      <c r="AO95" s="255"/>
      <c r="AP95" s="255"/>
      <c r="AQ95" s="255"/>
      <c r="AR95" s="255"/>
      <c r="AS95" s="255"/>
      <c r="AT95" s="255"/>
      <c r="AU95" s="255"/>
      <c r="AV95" s="255"/>
      <c r="AW95" s="255"/>
      <c r="AX95" s="255"/>
      <c r="AY95" s="255"/>
      <c r="AZ95" s="256"/>
      <c r="BA95" s="256"/>
      <c r="BB95" s="256"/>
      <c r="BC95" s="256"/>
      <c r="BD95" s="256"/>
      <c r="BE95" s="248"/>
      <c r="BF95" s="248"/>
      <c r="BG95" s="248"/>
      <c r="BH95" s="248"/>
      <c r="BI95" s="248"/>
      <c r="BJ95" s="248"/>
      <c r="BK95" s="248"/>
      <c r="BL95" s="248"/>
      <c r="BM95" s="248"/>
      <c r="BN95" s="248"/>
      <c r="BO95" s="248"/>
      <c r="BP95" s="248"/>
      <c r="BQ95" s="245">
        <v>89</v>
      </c>
      <c r="BR95" s="250"/>
      <c r="BS95" s="1025"/>
      <c r="BT95" s="1026"/>
      <c r="BU95" s="1026"/>
      <c r="BV95" s="1026"/>
      <c r="BW95" s="1026"/>
      <c r="BX95" s="1026"/>
      <c r="BY95" s="1026"/>
      <c r="BZ95" s="1026"/>
      <c r="CA95" s="1026"/>
      <c r="CB95" s="1026"/>
      <c r="CC95" s="1026"/>
      <c r="CD95" s="1026"/>
      <c r="CE95" s="1026"/>
      <c r="CF95" s="1026"/>
      <c r="CG95" s="1027"/>
      <c r="CH95" s="1028"/>
      <c r="CI95" s="1029"/>
      <c r="CJ95" s="1029"/>
      <c r="CK95" s="1029"/>
      <c r="CL95" s="1030"/>
      <c r="CM95" s="1028"/>
      <c r="CN95" s="1029"/>
      <c r="CO95" s="1029"/>
      <c r="CP95" s="1029"/>
      <c r="CQ95" s="1030"/>
      <c r="CR95" s="1028"/>
      <c r="CS95" s="1029"/>
      <c r="CT95" s="1029"/>
      <c r="CU95" s="1029"/>
      <c r="CV95" s="1030"/>
      <c r="CW95" s="1028"/>
      <c r="CX95" s="1029"/>
      <c r="CY95" s="1029"/>
      <c r="CZ95" s="1029"/>
      <c r="DA95" s="1030"/>
      <c r="DB95" s="1028"/>
      <c r="DC95" s="1029"/>
      <c r="DD95" s="1029"/>
      <c r="DE95" s="1029"/>
      <c r="DF95" s="1030"/>
      <c r="DG95" s="1028"/>
      <c r="DH95" s="1029"/>
      <c r="DI95" s="1029"/>
      <c r="DJ95" s="1029"/>
      <c r="DK95" s="1030"/>
      <c r="DL95" s="1028"/>
      <c r="DM95" s="1029"/>
      <c r="DN95" s="1029"/>
      <c r="DO95" s="1029"/>
      <c r="DP95" s="1030"/>
      <c r="DQ95" s="1028"/>
      <c r="DR95" s="1029"/>
      <c r="DS95" s="1029"/>
      <c r="DT95" s="1029"/>
      <c r="DU95" s="1030"/>
      <c r="DV95" s="1013"/>
      <c r="DW95" s="1014"/>
      <c r="DX95" s="1014"/>
      <c r="DY95" s="1014"/>
      <c r="DZ95" s="1015"/>
      <c r="EA95" s="229"/>
    </row>
    <row r="96" spans="1:131" s="230" customFormat="1" ht="26.25" hidden="1" customHeight="1" x14ac:dyDescent="0.15">
      <c r="A96" s="253"/>
      <c r="B96" s="254"/>
      <c r="C96" s="254"/>
      <c r="D96" s="254"/>
      <c r="E96" s="254"/>
      <c r="F96" s="254"/>
      <c r="G96" s="254"/>
      <c r="H96" s="254"/>
      <c r="I96" s="254"/>
      <c r="J96" s="254"/>
      <c r="K96" s="254"/>
      <c r="L96" s="254"/>
      <c r="M96" s="254"/>
      <c r="N96" s="254"/>
      <c r="O96" s="254"/>
      <c r="P96" s="254"/>
      <c r="Q96" s="255"/>
      <c r="R96" s="255"/>
      <c r="S96" s="255"/>
      <c r="T96" s="255"/>
      <c r="U96" s="255"/>
      <c r="V96" s="255"/>
      <c r="W96" s="255"/>
      <c r="X96" s="255"/>
      <c r="Y96" s="255"/>
      <c r="Z96" s="255"/>
      <c r="AA96" s="255"/>
      <c r="AB96" s="255"/>
      <c r="AC96" s="255"/>
      <c r="AD96" s="255"/>
      <c r="AE96" s="255"/>
      <c r="AF96" s="255"/>
      <c r="AG96" s="255"/>
      <c r="AH96" s="255"/>
      <c r="AI96" s="255"/>
      <c r="AJ96" s="255"/>
      <c r="AK96" s="255"/>
      <c r="AL96" s="255"/>
      <c r="AM96" s="255"/>
      <c r="AN96" s="255"/>
      <c r="AO96" s="255"/>
      <c r="AP96" s="255"/>
      <c r="AQ96" s="255"/>
      <c r="AR96" s="255"/>
      <c r="AS96" s="255"/>
      <c r="AT96" s="255"/>
      <c r="AU96" s="255"/>
      <c r="AV96" s="255"/>
      <c r="AW96" s="255"/>
      <c r="AX96" s="255"/>
      <c r="AY96" s="255"/>
      <c r="AZ96" s="256"/>
      <c r="BA96" s="256"/>
      <c r="BB96" s="256"/>
      <c r="BC96" s="256"/>
      <c r="BD96" s="256"/>
      <c r="BE96" s="248"/>
      <c r="BF96" s="248"/>
      <c r="BG96" s="248"/>
      <c r="BH96" s="248"/>
      <c r="BI96" s="248"/>
      <c r="BJ96" s="248"/>
      <c r="BK96" s="248"/>
      <c r="BL96" s="248"/>
      <c r="BM96" s="248"/>
      <c r="BN96" s="248"/>
      <c r="BO96" s="248"/>
      <c r="BP96" s="248"/>
      <c r="BQ96" s="245">
        <v>90</v>
      </c>
      <c r="BR96" s="250"/>
      <c r="BS96" s="1025"/>
      <c r="BT96" s="1026"/>
      <c r="BU96" s="1026"/>
      <c r="BV96" s="1026"/>
      <c r="BW96" s="1026"/>
      <c r="BX96" s="1026"/>
      <c r="BY96" s="1026"/>
      <c r="BZ96" s="1026"/>
      <c r="CA96" s="1026"/>
      <c r="CB96" s="1026"/>
      <c r="CC96" s="1026"/>
      <c r="CD96" s="1026"/>
      <c r="CE96" s="1026"/>
      <c r="CF96" s="1026"/>
      <c r="CG96" s="1027"/>
      <c r="CH96" s="1028"/>
      <c r="CI96" s="1029"/>
      <c r="CJ96" s="1029"/>
      <c r="CK96" s="1029"/>
      <c r="CL96" s="1030"/>
      <c r="CM96" s="1028"/>
      <c r="CN96" s="1029"/>
      <c r="CO96" s="1029"/>
      <c r="CP96" s="1029"/>
      <c r="CQ96" s="1030"/>
      <c r="CR96" s="1028"/>
      <c r="CS96" s="1029"/>
      <c r="CT96" s="1029"/>
      <c r="CU96" s="1029"/>
      <c r="CV96" s="1030"/>
      <c r="CW96" s="1028"/>
      <c r="CX96" s="1029"/>
      <c r="CY96" s="1029"/>
      <c r="CZ96" s="1029"/>
      <c r="DA96" s="1030"/>
      <c r="DB96" s="1028"/>
      <c r="DC96" s="1029"/>
      <c r="DD96" s="1029"/>
      <c r="DE96" s="1029"/>
      <c r="DF96" s="1030"/>
      <c r="DG96" s="1028"/>
      <c r="DH96" s="1029"/>
      <c r="DI96" s="1029"/>
      <c r="DJ96" s="1029"/>
      <c r="DK96" s="1030"/>
      <c r="DL96" s="1028"/>
      <c r="DM96" s="1029"/>
      <c r="DN96" s="1029"/>
      <c r="DO96" s="1029"/>
      <c r="DP96" s="1030"/>
      <c r="DQ96" s="1028"/>
      <c r="DR96" s="1029"/>
      <c r="DS96" s="1029"/>
      <c r="DT96" s="1029"/>
      <c r="DU96" s="1030"/>
      <c r="DV96" s="1013"/>
      <c r="DW96" s="1014"/>
      <c r="DX96" s="1014"/>
      <c r="DY96" s="1014"/>
      <c r="DZ96" s="1015"/>
      <c r="EA96" s="229"/>
    </row>
    <row r="97" spans="1:131" s="230" customFormat="1" ht="26.25" hidden="1" customHeight="1" x14ac:dyDescent="0.15">
      <c r="A97" s="253"/>
      <c r="B97" s="254"/>
      <c r="C97" s="254"/>
      <c r="D97" s="254"/>
      <c r="E97" s="254"/>
      <c r="F97" s="254"/>
      <c r="G97" s="254"/>
      <c r="H97" s="254"/>
      <c r="I97" s="254"/>
      <c r="J97" s="254"/>
      <c r="K97" s="254"/>
      <c r="L97" s="254"/>
      <c r="M97" s="254"/>
      <c r="N97" s="254"/>
      <c r="O97" s="254"/>
      <c r="P97" s="254"/>
      <c r="Q97" s="255"/>
      <c r="R97" s="255"/>
      <c r="S97" s="255"/>
      <c r="T97" s="255"/>
      <c r="U97" s="255"/>
      <c r="V97" s="255"/>
      <c r="W97" s="255"/>
      <c r="X97" s="255"/>
      <c r="Y97" s="255"/>
      <c r="Z97" s="255"/>
      <c r="AA97" s="255"/>
      <c r="AB97" s="255"/>
      <c r="AC97" s="255"/>
      <c r="AD97" s="255"/>
      <c r="AE97" s="255"/>
      <c r="AF97" s="255"/>
      <c r="AG97" s="255"/>
      <c r="AH97" s="255"/>
      <c r="AI97" s="255"/>
      <c r="AJ97" s="255"/>
      <c r="AK97" s="255"/>
      <c r="AL97" s="255"/>
      <c r="AM97" s="255"/>
      <c r="AN97" s="255"/>
      <c r="AO97" s="255"/>
      <c r="AP97" s="255"/>
      <c r="AQ97" s="255"/>
      <c r="AR97" s="255"/>
      <c r="AS97" s="255"/>
      <c r="AT97" s="255"/>
      <c r="AU97" s="255"/>
      <c r="AV97" s="255"/>
      <c r="AW97" s="255"/>
      <c r="AX97" s="255"/>
      <c r="AY97" s="255"/>
      <c r="AZ97" s="256"/>
      <c r="BA97" s="256"/>
      <c r="BB97" s="256"/>
      <c r="BC97" s="256"/>
      <c r="BD97" s="256"/>
      <c r="BE97" s="248"/>
      <c r="BF97" s="248"/>
      <c r="BG97" s="248"/>
      <c r="BH97" s="248"/>
      <c r="BI97" s="248"/>
      <c r="BJ97" s="248"/>
      <c r="BK97" s="248"/>
      <c r="BL97" s="248"/>
      <c r="BM97" s="248"/>
      <c r="BN97" s="248"/>
      <c r="BO97" s="248"/>
      <c r="BP97" s="248"/>
      <c r="BQ97" s="245">
        <v>91</v>
      </c>
      <c r="BR97" s="250"/>
      <c r="BS97" s="1025"/>
      <c r="BT97" s="1026"/>
      <c r="BU97" s="1026"/>
      <c r="BV97" s="1026"/>
      <c r="BW97" s="1026"/>
      <c r="BX97" s="1026"/>
      <c r="BY97" s="1026"/>
      <c r="BZ97" s="1026"/>
      <c r="CA97" s="1026"/>
      <c r="CB97" s="1026"/>
      <c r="CC97" s="1026"/>
      <c r="CD97" s="1026"/>
      <c r="CE97" s="1026"/>
      <c r="CF97" s="1026"/>
      <c r="CG97" s="1027"/>
      <c r="CH97" s="1028"/>
      <c r="CI97" s="1029"/>
      <c r="CJ97" s="1029"/>
      <c r="CK97" s="1029"/>
      <c r="CL97" s="1030"/>
      <c r="CM97" s="1028"/>
      <c r="CN97" s="1029"/>
      <c r="CO97" s="1029"/>
      <c r="CP97" s="1029"/>
      <c r="CQ97" s="1030"/>
      <c r="CR97" s="1028"/>
      <c r="CS97" s="1029"/>
      <c r="CT97" s="1029"/>
      <c r="CU97" s="1029"/>
      <c r="CV97" s="1030"/>
      <c r="CW97" s="1028"/>
      <c r="CX97" s="1029"/>
      <c r="CY97" s="1029"/>
      <c r="CZ97" s="1029"/>
      <c r="DA97" s="1030"/>
      <c r="DB97" s="1028"/>
      <c r="DC97" s="1029"/>
      <c r="DD97" s="1029"/>
      <c r="DE97" s="1029"/>
      <c r="DF97" s="1030"/>
      <c r="DG97" s="1028"/>
      <c r="DH97" s="1029"/>
      <c r="DI97" s="1029"/>
      <c r="DJ97" s="1029"/>
      <c r="DK97" s="1030"/>
      <c r="DL97" s="1028"/>
      <c r="DM97" s="1029"/>
      <c r="DN97" s="1029"/>
      <c r="DO97" s="1029"/>
      <c r="DP97" s="1030"/>
      <c r="DQ97" s="1028"/>
      <c r="DR97" s="1029"/>
      <c r="DS97" s="1029"/>
      <c r="DT97" s="1029"/>
      <c r="DU97" s="1030"/>
      <c r="DV97" s="1013"/>
      <c r="DW97" s="1014"/>
      <c r="DX97" s="1014"/>
      <c r="DY97" s="1014"/>
      <c r="DZ97" s="1015"/>
      <c r="EA97" s="229"/>
    </row>
    <row r="98" spans="1:131" s="230" customFormat="1" ht="26.25" hidden="1" customHeight="1" x14ac:dyDescent="0.15">
      <c r="A98" s="253"/>
      <c r="B98" s="254"/>
      <c r="C98" s="254"/>
      <c r="D98" s="254"/>
      <c r="E98" s="254"/>
      <c r="F98" s="254"/>
      <c r="G98" s="254"/>
      <c r="H98" s="254"/>
      <c r="I98" s="254"/>
      <c r="J98" s="254"/>
      <c r="K98" s="254"/>
      <c r="L98" s="254"/>
      <c r="M98" s="254"/>
      <c r="N98" s="254"/>
      <c r="O98" s="254"/>
      <c r="P98" s="254"/>
      <c r="Q98" s="255"/>
      <c r="R98" s="255"/>
      <c r="S98" s="255"/>
      <c r="T98" s="255"/>
      <c r="U98" s="255"/>
      <c r="V98" s="255"/>
      <c r="W98" s="255"/>
      <c r="X98" s="255"/>
      <c r="Y98" s="255"/>
      <c r="Z98" s="255"/>
      <c r="AA98" s="255"/>
      <c r="AB98" s="255"/>
      <c r="AC98" s="255"/>
      <c r="AD98" s="255"/>
      <c r="AE98" s="255"/>
      <c r="AF98" s="255"/>
      <c r="AG98" s="255"/>
      <c r="AH98" s="255"/>
      <c r="AI98" s="255"/>
      <c r="AJ98" s="255"/>
      <c r="AK98" s="255"/>
      <c r="AL98" s="255"/>
      <c r="AM98" s="255"/>
      <c r="AN98" s="255"/>
      <c r="AO98" s="255"/>
      <c r="AP98" s="255"/>
      <c r="AQ98" s="255"/>
      <c r="AR98" s="255"/>
      <c r="AS98" s="255"/>
      <c r="AT98" s="255"/>
      <c r="AU98" s="255"/>
      <c r="AV98" s="255"/>
      <c r="AW98" s="255"/>
      <c r="AX98" s="255"/>
      <c r="AY98" s="255"/>
      <c r="AZ98" s="256"/>
      <c r="BA98" s="256"/>
      <c r="BB98" s="256"/>
      <c r="BC98" s="256"/>
      <c r="BD98" s="256"/>
      <c r="BE98" s="248"/>
      <c r="BF98" s="248"/>
      <c r="BG98" s="248"/>
      <c r="BH98" s="248"/>
      <c r="BI98" s="248"/>
      <c r="BJ98" s="248"/>
      <c r="BK98" s="248"/>
      <c r="BL98" s="248"/>
      <c r="BM98" s="248"/>
      <c r="BN98" s="248"/>
      <c r="BO98" s="248"/>
      <c r="BP98" s="248"/>
      <c r="BQ98" s="245">
        <v>92</v>
      </c>
      <c r="BR98" s="250"/>
      <c r="BS98" s="1025"/>
      <c r="BT98" s="1026"/>
      <c r="BU98" s="1026"/>
      <c r="BV98" s="1026"/>
      <c r="BW98" s="1026"/>
      <c r="BX98" s="1026"/>
      <c r="BY98" s="1026"/>
      <c r="BZ98" s="1026"/>
      <c r="CA98" s="1026"/>
      <c r="CB98" s="1026"/>
      <c r="CC98" s="1026"/>
      <c r="CD98" s="1026"/>
      <c r="CE98" s="1026"/>
      <c r="CF98" s="1026"/>
      <c r="CG98" s="1027"/>
      <c r="CH98" s="1028"/>
      <c r="CI98" s="1029"/>
      <c r="CJ98" s="1029"/>
      <c r="CK98" s="1029"/>
      <c r="CL98" s="1030"/>
      <c r="CM98" s="1028"/>
      <c r="CN98" s="1029"/>
      <c r="CO98" s="1029"/>
      <c r="CP98" s="1029"/>
      <c r="CQ98" s="1030"/>
      <c r="CR98" s="1028"/>
      <c r="CS98" s="1029"/>
      <c r="CT98" s="1029"/>
      <c r="CU98" s="1029"/>
      <c r="CV98" s="1030"/>
      <c r="CW98" s="1028"/>
      <c r="CX98" s="1029"/>
      <c r="CY98" s="1029"/>
      <c r="CZ98" s="1029"/>
      <c r="DA98" s="1030"/>
      <c r="DB98" s="1028"/>
      <c r="DC98" s="1029"/>
      <c r="DD98" s="1029"/>
      <c r="DE98" s="1029"/>
      <c r="DF98" s="1030"/>
      <c r="DG98" s="1028"/>
      <c r="DH98" s="1029"/>
      <c r="DI98" s="1029"/>
      <c r="DJ98" s="1029"/>
      <c r="DK98" s="1030"/>
      <c r="DL98" s="1028"/>
      <c r="DM98" s="1029"/>
      <c r="DN98" s="1029"/>
      <c r="DO98" s="1029"/>
      <c r="DP98" s="1030"/>
      <c r="DQ98" s="1028"/>
      <c r="DR98" s="1029"/>
      <c r="DS98" s="1029"/>
      <c r="DT98" s="1029"/>
      <c r="DU98" s="1030"/>
      <c r="DV98" s="1013"/>
      <c r="DW98" s="1014"/>
      <c r="DX98" s="1014"/>
      <c r="DY98" s="1014"/>
      <c r="DZ98" s="1015"/>
      <c r="EA98" s="229"/>
    </row>
    <row r="99" spans="1:131" s="230" customFormat="1" ht="26.25" hidden="1" customHeight="1" x14ac:dyDescent="0.15">
      <c r="A99" s="253"/>
      <c r="B99" s="254"/>
      <c r="C99" s="254"/>
      <c r="D99" s="254"/>
      <c r="E99" s="254"/>
      <c r="F99" s="254"/>
      <c r="G99" s="254"/>
      <c r="H99" s="254"/>
      <c r="I99" s="254"/>
      <c r="J99" s="254"/>
      <c r="K99" s="254"/>
      <c r="L99" s="254"/>
      <c r="M99" s="254"/>
      <c r="N99" s="254"/>
      <c r="O99" s="254"/>
      <c r="P99" s="254"/>
      <c r="Q99" s="255"/>
      <c r="R99" s="255"/>
      <c r="S99" s="255"/>
      <c r="T99" s="255"/>
      <c r="U99" s="255"/>
      <c r="V99" s="255"/>
      <c r="W99" s="255"/>
      <c r="X99" s="255"/>
      <c r="Y99" s="255"/>
      <c r="Z99" s="255"/>
      <c r="AA99" s="255"/>
      <c r="AB99" s="255"/>
      <c r="AC99" s="255"/>
      <c r="AD99" s="255"/>
      <c r="AE99" s="255"/>
      <c r="AF99" s="255"/>
      <c r="AG99" s="255"/>
      <c r="AH99" s="255"/>
      <c r="AI99" s="255"/>
      <c r="AJ99" s="255"/>
      <c r="AK99" s="255"/>
      <c r="AL99" s="255"/>
      <c r="AM99" s="255"/>
      <c r="AN99" s="255"/>
      <c r="AO99" s="255"/>
      <c r="AP99" s="255"/>
      <c r="AQ99" s="255"/>
      <c r="AR99" s="255"/>
      <c r="AS99" s="255"/>
      <c r="AT99" s="255"/>
      <c r="AU99" s="255"/>
      <c r="AV99" s="255"/>
      <c r="AW99" s="255"/>
      <c r="AX99" s="255"/>
      <c r="AY99" s="255"/>
      <c r="AZ99" s="256"/>
      <c r="BA99" s="256"/>
      <c r="BB99" s="256"/>
      <c r="BC99" s="256"/>
      <c r="BD99" s="256"/>
      <c r="BE99" s="248"/>
      <c r="BF99" s="248"/>
      <c r="BG99" s="248"/>
      <c r="BH99" s="248"/>
      <c r="BI99" s="248"/>
      <c r="BJ99" s="248"/>
      <c r="BK99" s="248"/>
      <c r="BL99" s="248"/>
      <c r="BM99" s="248"/>
      <c r="BN99" s="248"/>
      <c r="BO99" s="248"/>
      <c r="BP99" s="248"/>
      <c r="BQ99" s="245">
        <v>93</v>
      </c>
      <c r="BR99" s="250"/>
      <c r="BS99" s="1025"/>
      <c r="BT99" s="1026"/>
      <c r="BU99" s="1026"/>
      <c r="BV99" s="1026"/>
      <c r="BW99" s="1026"/>
      <c r="BX99" s="1026"/>
      <c r="BY99" s="1026"/>
      <c r="BZ99" s="1026"/>
      <c r="CA99" s="1026"/>
      <c r="CB99" s="1026"/>
      <c r="CC99" s="1026"/>
      <c r="CD99" s="1026"/>
      <c r="CE99" s="1026"/>
      <c r="CF99" s="1026"/>
      <c r="CG99" s="1027"/>
      <c r="CH99" s="1028"/>
      <c r="CI99" s="1029"/>
      <c r="CJ99" s="1029"/>
      <c r="CK99" s="1029"/>
      <c r="CL99" s="1030"/>
      <c r="CM99" s="1028"/>
      <c r="CN99" s="1029"/>
      <c r="CO99" s="1029"/>
      <c r="CP99" s="1029"/>
      <c r="CQ99" s="1030"/>
      <c r="CR99" s="1028"/>
      <c r="CS99" s="1029"/>
      <c r="CT99" s="1029"/>
      <c r="CU99" s="1029"/>
      <c r="CV99" s="1030"/>
      <c r="CW99" s="1028"/>
      <c r="CX99" s="1029"/>
      <c r="CY99" s="1029"/>
      <c r="CZ99" s="1029"/>
      <c r="DA99" s="1030"/>
      <c r="DB99" s="1028"/>
      <c r="DC99" s="1029"/>
      <c r="DD99" s="1029"/>
      <c r="DE99" s="1029"/>
      <c r="DF99" s="1030"/>
      <c r="DG99" s="1028"/>
      <c r="DH99" s="1029"/>
      <c r="DI99" s="1029"/>
      <c r="DJ99" s="1029"/>
      <c r="DK99" s="1030"/>
      <c r="DL99" s="1028"/>
      <c r="DM99" s="1029"/>
      <c r="DN99" s="1029"/>
      <c r="DO99" s="1029"/>
      <c r="DP99" s="1030"/>
      <c r="DQ99" s="1028"/>
      <c r="DR99" s="1029"/>
      <c r="DS99" s="1029"/>
      <c r="DT99" s="1029"/>
      <c r="DU99" s="1030"/>
      <c r="DV99" s="1013"/>
      <c r="DW99" s="1014"/>
      <c r="DX99" s="1014"/>
      <c r="DY99" s="1014"/>
      <c r="DZ99" s="1015"/>
      <c r="EA99" s="229"/>
    </row>
    <row r="100" spans="1:131" s="230" customFormat="1" ht="26.25" hidden="1" customHeight="1" x14ac:dyDescent="0.15">
      <c r="A100" s="253"/>
      <c r="B100" s="254"/>
      <c r="C100" s="254"/>
      <c r="D100" s="254"/>
      <c r="E100" s="254"/>
      <c r="F100" s="254"/>
      <c r="G100" s="254"/>
      <c r="H100" s="254"/>
      <c r="I100" s="254"/>
      <c r="J100" s="254"/>
      <c r="K100" s="254"/>
      <c r="L100" s="254"/>
      <c r="M100" s="254"/>
      <c r="N100" s="254"/>
      <c r="O100" s="254"/>
      <c r="P100" s="254"/>
      <c r="Q100" s="255"/>
      <c r="R100" s="255"/>
      <c r="S100" s="255"/>
      <c r="T100" s="255"/>
      <c r="U100" s="255"/>
      <c r="V100" s="255"/>
      <c r="W100" s="255"/>
      <c r="X100" s="255"/>
      <c r="Y100" s="255"/>
      <c r="Z100" s="255"/>
      <c r="AA100" s="255"/>
      <c r="AB100" s="255"/>
      <c r="AC100" s="255"/>
      <c r="AD100" s="255"/>
      <c r="AE100" s="255"/>
      <c r="AF100" s="255"/>
      <c r="AG100" s="255"/>
      <c r="AH100" s="255"/>
      <c r="AI100" s="255"/>
      <c r="AJ100" s="255"/>
      <c r="AK100" s="255"/>
      <c r="AL100" s="255"/>
      <c r="AM100" s="255"/>
      <c r="AN100" s="255"/>
      <c r="AO100" s="255"/>
      <c r="AP100" s="255"/>
      <c r="AQ100" s="255"/>
      <c r="AR100" s="255"/>
      <c r="AS100" s="255"/>
      <c r="AT100" s="255"/>
      <c r="AU100" s="255"/>
      <c r="AV100" s="255"/>
      <c r="AW100" s="255"/>
      <c r="AX100" s="255"/>
      <c r="AY100" s="255"/>
      <c r="AZ100" s="256"/>
      <c r="BA100" s="256"/>
      <c r="BB100" s="256"/>
      <c r="BC100" s="256"/>
      <c r="BD100" s="256"/>
      <c r="BE100" s="248"/>
      <c r="BF100" s="248"/>
      <c r="BG100" s="248"/>
      <c r="BH100" s="248"/>
      <c r="BI100" s="248"/>
      <c r="BJ100" s="248"/>
      <c r="BK100" s="248"/>
      <c r="BL100" s="248"/>
      <c r="BM100" s="248"/>
      <c r="BN100" s="248"/>
      <c r="BO100" s="248"/>
      <c r="BP100" s="248"/>
      <c r="BQ100" s="245">
        <v>94</v>
      </c>
      <c r="BR100" s="250"/>
      <c r="BS100" s="1025"/>
      <c r="BT100" s="1026"/>
      <c r="BU100" s="1026"/>
      <c r="BV100" s="1026"/>
      <c r="BW100" s="1026"/>
      <c r="BX100" s="1026"/>
      <c r="BY100" s="1026"/>
      <c r="BZ100" s="1026"/>
      <c r="CA100" s="1026"/>
      <c r="CB100" s="1026"/>
      <c r="CC100" s="1026"/>
      <c r="CD100" s="1026"/>
      <c r="CE100" s="1026"/>
      <c r="CF100" s="1026"/>
      <c r="CG100" s="1027"/>
      <c r="CH100" s="1028"/>
      <c r="CI100" s="1029"/>
      <c r="CJ100" s="1029"/>
      <c r="CK100" s="1029"/>
      <c r="CL100" s="1030"/>
      <c r="CM100" s="1028"/>
      <c r="CN100" s="1029"/>
      <c r="CO100" s="1029"/>
      <c r="CP100" s="1029"/>
      <c r="CQ100" s="1030"/>
      <c r="CR100" s="1028"/>
      <c r="CS100" s="1029"/>
      <c r="CT100" s="1029"/>
      <c r="CU100" s="1029"/>
      <c r="CV100" s="1030"/>
      <c r="CW100" s="1028"/>
      <c r="CX100" s="1029"/>
      <c r="CY100" s="1029"/>
      <c r="CZ100" s="1029"/>
      <c r="DA100" s="1030"/>
      <c r="DB100" s="1028"/>
      <c r="DC100" s="1029"/>
      <c r="DD100" s="1029"/>
      <c r="DE100" s="1029"/>
      <c r="DF100" s="1030"/>
      <c r="DG100" s="1028"/>
      <c r="DH100" s="1029"/>
      <c r="DI100" s="1029"/>
      <c r="DJ100" s="1029"/>
      <c r="DK100" s="1030"/>
      <c r="DL100" s="1028"/>
      <c r="DM100" s="1029"/>
      <c r="DN100" s="1029"/>
      <c r="DO100" s="1029"/>
      <c r="DP100" s="1030"/>
      <c r="DQ100" s="1028"/>
      <c r="DR100" s="1029"/>
      <c r="DS100" s="1029"/>
      <c r="DT100" s="1029"/>
      <c r="DU100" s="1030"/>
      <c r="DV100" s="1013"/>
      <c r="DW100" s="1014"/>
      <c r="DX100" s="1014"/>
      <c r="DY100" s="1014"/>
      <c r="DZ100" s="1015"/>
      <c r="EA100" s="229"/>
    </row>
    <row r="101" spans="1:131" s="230" customFormat="1" ht="26.25" hidden="1" customHeight="1" x14ac:dyDescent="0.15">
      <c r="A101" s="253"/>
      <c r="B101" s="254"/>
      <c r="C101" s="254"/>
      <c r="D101" s="254"/>
      <c r="E101" s="254"/>
      <c r="F101" s="254"/>
      <c r="G101" s="254"/>
      <c r="H101" s="254"/>
      <c r="I101" s="254"/>
      <c r="J101" s="254"/>
      <c r="K101" s="254"/>
      <c r="L101" s="254"/>
      <c r="M101" s="254"/>
      <c r="N101" s="254"/>
      <c r="O101" s="254"/>
      <c r="P101" s="254"/>
      <c r="Q101" s="255"/>
      <c r="R101" s="255"/>
      <c r="S101" s="255"/>
      <c r="T101" s="255"/>
      <c r="U101" s="255"/>
      <c r="V101" s="255"/>
      <c r="W101" s="255"/>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6"/>
      <c r="BA101" s="256"/>
      <c r="BB101" s="256"/>
      <c r="BC101" s="256"/>
      <c r="BD101" s="256"/>
      <c r="BE101" s="248"/>
      <c r="BF101" s="248"/>
      <c r="BG101" s="248"/>
      <c r="BH101" s="248"/>
      <c r="BI101" s="248"/>
      <c r="BJ101" s="248"/>
      <c r="BK101" s="248"/>
      <c r="BL101" s="248"/>
      <c r="BM101" s="248"/>
      <c r="BN101" s="248"/>
      <c r="BO101" s="248"/>
      <c r="BP101" s="248"/>
      <c r="BQ101" s="245">
        <v>95</v>
      </c>
      <c r="BR101" s="250"/>
      <c r="BS101" s="1025"/>
      <c r="BT101" s="1026"/>
      <c r="BU101" s="1026"/>
      <c r="BV101" s="1026"/>
      <c r="BW101" s="1026"/>
      <c r="BX101" s="1026"/>
      <c r="BY101" s="1026"/>
      <c r="BZ101" s="1026"/>
      <c r="CA101" s="1026"/>
      <c r="CB101" s="1026"/>
      <c r="CC101" s="1026"/>
      <c r="CD101" s="1026"/>
      <c r="CE101" s="1026"/>
      <c r="CF101" s="1026"/>
      <c r="CG101" s="1027"/>
      <c r="CH101" s="1028"/>
      <c r="CI101" s="1029"/>
      <c r="CJ101" s="1029"/>
      <c r="CK101" s="1029"/>
      <c r="CL101" s="1030"/>
      <c r="CM101" s="1028"/>
      <c r="CN101" s="1029"/>
      <c r="CO101" s="1029"/>
      <c r="CP101" s="1029"/>
      <c r="CQ101" s="1030"/>
      <c r="CR101" s="1028"/>
      <c r="CS101" s="1029"/>
      <c r="CT101" s="1029"/>
      <c r="CU101" s="1029"/>
      <c r="CV101" s="1030"/>
      <c r="CW101" s="1028"/>
      <c r="CX101" s="1029"/>
      <c r="CY101" s="1029"/>
      <c r="CZ101" s="1029"/>
      <c r="DA101" s="1030"/>
      <c r="DB101" s="1028"/>
      <c r="DC101" s="1029"/>
      <c r="DD101" s="1029"/>
      <c r="DE101" s="1029"/>
      <c r="DF101" s="1030"/>
      <c r="DG101" s="1028"/>
      <c r="DH101" s="1029"/>
      <c r="DI101" s="1029"/>
      <c r="DJ101" s="1029"/>
      <c r="DK101" s="1030"/>
      <c r="DL101" s="1028"/>
      <c r="DM101" s="1029"/>
      <c r="DN101" s="1029"/>
      <c r="DO101" s="1029"/>
      <c r="DP101" s="1030"/>
      <c r="DQ101" s="1028"/>
      <c r="DR101" s="1029"/>
      <c r="DS101" s="1029"/>
      <c r="DT101" s="1029"/>
      <c r="DU101" s="1030"/>
      <c r="DV101" s="1013"/>
      <c r="DW101" s="1014"/>
      <c r="DX101" s="1014"/>
      <c r="DY101" s="1014"/>
      <c r="DZ101" s="1015"/>
      <c r="EA101" s="229"/>
    </row>
    <row r="102" spans="1:131" s="230" customFormat="1" ht="26.25" customHeight="1" thickBot="1" x14ac:dyDescent="0.2">
      <c r="A102" s="253"/>
      <c r="B102" s="254"/>
      <c r="C102" s="254"/>
      <c r="D102" s="254"/>
      <c r="E102" s="254"/>
      <c r="F102" s="254"/>
      <c r="G102" s="254"/>
      <c r="H102" s="254"/>
      <c r="I102" s="254"/>
      <c r="J102" s="254"/>
      <c r="K102" s="254"/>
      <c r="L102" s="254"/>
      <c r="M102" s="254"/>
      <c r="N102" s="254"/>
      <c r="O102" s="254"/>
      <c r="P102" s="254"/>
      <c r="Q102" s="255"/>
      <c r="R102" s="255"/>
      <c r="S102" s="255"/>
      <c r="T102" s="255"/>
      <c r="U102" s="255"/>
      <c r="V102" s="255"/>
      <c r="W102" s="255"/>
      <c r="X102" s="255"/>
      <c r="Y102" s="255"/>
      <c r="Z102" s="255"/>
      <c r="AA102" s="255"/>
      <c r="AB102" s="255"/>
      <c r="AC102" s="255"/>
      <c r="AD102" s="255"/>
      <c r="AE102" s="255"/>
      <c r="AF102" s="255"/>
      <c r="AG102" s="255"/>
      <c r="AH102" s="255"/>
      <c r="AI102" s="255"/>
      <c r="AJ102" s="255"/>
      <c r="AK102" s="255"/>
      <c r="AL102" s="255"/>
      <c r="AM102" s="255"/>
      <c r="AN102" s="255"/>
      <c r="AO102" s="255"/>
      <c r="AP102" s="255"/>
      <c r="AQ102" s="255"/>
      <c r="AR102" s="255"/>
      <c r="AS102" s="255"/>
      <c r="AT102" s="255"/>
      <c r="AU102" s="255"/>
      <c r="AV102" s="255"/>
      <c r="AW102" s="255"/>
      <c r="AX102" s="255"/>
      <c r="AY102" s="255"/>
      <c r="AZ102" s="256"/>
      <c r="BA102" s="256"/>
      <c r="BB102" s="256"/>
      <c r="BC102" s="256"/>
      <c r="BD102" s="256"/>
      <c r="BE102" s="248"/>
      <c r="BF102" s="248"/>
      <c r="BG102" s="248"/>
      <c r="BH102" s="248"/>
      <c r="BI102" s="248"/>
      <c r="BJ102" s="248"/>
      <c r="BK102" s="248"/>
      <c r="BL102" s="248"/>
      <c r="BM102" s="248"/>
      <c r="BN102" s="248"/>
      <c r="BO102" s="248"/>
      <c r="BP102" s="248"/>
      <c r="BQ102" s="247" t="s">
        <v>386</v>
      </c>
      <c r="BR102" s="1016" t="s">
        <v>418</v>
      </c>
      <c r="BS102" s="1017"/>
      <c r="BT102" s="1017"/>
      <c r="BU102" s="1017"/>
      <c r="BV102" s="1017"/>
      <c r="BW102" s="1017"/>
      <c r="BX102" s="1017"/>
      <c r="BY102" s="1017"/>
      <c r="BZ102" s="1017"/>
      <c r="CA102" s="1017"/>
      <c r="CB102" s="1017"/>
      <c r="CC102" s="1017"/>
      <c r="CD102" s="1017"/>
      <c r="CE102" s="1017"/>
      <c r="CF102" s="1017"/>
      <c r="CG102" s="1018"/>
      <c r="CH102" s="1019"/>
      <c r="CI102" s="1020"/>
      <c r="CJ102" s="1020"/>
      <c r="CK102" s="1020"/>
      <c r="CL102" s="1021"/>
      <c r="CM102" s="1019"/>
      <c r="CN102" s="1020"/>
      <c r="CO102" s="1020"/>
      <c r="CP102" s="1020"/>
      <c r="CQ102" s="1021"/>
      <c r="CR102" s="1022"/>
      <c r="CS102" s="1023"/>
      <c r="CT102" s="1023"/>
      <c r="CU102" s="1023"/>
      <c r="CV102" s="1024"/>
      <c r="CW102" s="1022"/>
      <c r="CX102" s="1023"/>
      <c r="CY102" s="1023"/>
      <c r="CZ102" s="1023"/>
      <c r="DA102" s="1024"/>
      <c r="DB102" s="1022"/>
      <c r="DC102" s="1023"/>
      <c r="DD102" s="1023"/>
      <c r="DE102" s="1023"/>
      <c r="DF102" s="1024"/>
      <c r="DG102" s="1022"/>
      <c r="DH102" s="1023"/>
      <c r="DI102" s="1023"/>
      <c r="DJ102" s="1023"/>
      <c r="DK102" s="1024"/>
      <c r="DL102" s="1022"/>
      <c r="DM102" s="1023"/>
      <c r="DN102" s="1023"/>
      <c r="DO102" s="1023"/>
      <c r="DP102" s="1024"/>
      <c r="DQ102" s="1022"/>
      <c r="DR102" s="1023"/>
      <c r="DS102" s="1023"/>
      <c r="DT102" s="1023"/>
      <c r="DU102" s="1024"/>
      <c r="DV102" s="1005"/>
      <c r="DW102" s="1006"/>
      <c r="DX102" s="1006"/>
      <c r="DY102" s="1006"/>
      <c r="DZ102" s="1007"/>
      <c r="EA102" s="229"/>
    </row>
    <row r="103" spans="1:131" s="230" customFormat="1" ht="26.25" customHeight="1" x14ac:dyDescent="0.15">
      <c r="A103" s="253"/>
      <c r="B103" s="254"/>
      <c r="C103" s="254"/>
      <c r="D103" s="254"/>
      <c r="E103" s="254"/>
      <c r="F103" s="254"/>
      <c r="G103" s="254"/>
      <c r="H103" s="254"/>
      <c r="I103" s="254"/>
      <c r="J103" s="254"/>
      <c r="K103" s="254"/>
      <c r="L103" s="254"/>
      <c r="M103" s="254"/>
      <c r="N103" s="254"/>
      <c r="O103" s="254"/>
      <c r="P103" s="254"/>
      <c r="Q103" s="255"/>
      <c r="R103" s="255"/>
      <c r="S103" s="255"/>
      <c r="T103" s="255"/>
      <c r="U103" s="255"/>
      <c r="V103" s="255"/>
      <c r="W103" s="255"/>
      <c r="X103" s="255"/>
      <c r="Y103" s="255"/>
      <c r="Z103" s="255"/>
      <c r="AA103" s="255"/>
      <c r="AB103" s="255"/>
      <c r="AC103" s="255"/>
      <c r="AD103" s="255"/>
      <c r="AE103" s="255"/>
      <c r="AF103" s="255"/>
      <c r="AG103" s="255"/>
      <c r="AH103" s="255"/>
      <c r="AI103" s="255"/>
      <c r="AJ103" s="255"/>
      <c r="AK103" s="255"/>
      <c r="AL103" s="255"/>
      <c r="AM103" s="255"/>
      <c r="AN103" s="255"/>
      <c r="AO103" s="255"/>
      <c r="AP103" s="255"/>
      <c r="AQ103" s="255"/>
      <c r="AR103" s="255"/>
      <c r="AS103" s="255"/>
      <c r="AT103" s="255"/>
      <c r="AU103" s="255"/>
      <c r="AV103" s="255"/>
      <c r="AW103" s="255"/>
      <c r="AX103" s="255"/>
      <c r="AY103" s="255"/>
      <c r="AZ103" s="256"/>
      <c r="BA103" s="256"/>
      <c r="BB103" s="256"/>
      <c r="BC103" s="256"/>
      <c r="BD103" s="256"/>
      <c r="BE103" s="248"/>
      <c r="BF103" s="248"/>
      <c r="BG103" s="248"/>
      <c r="BH103" s="248"/>
      <c r="BI103" s="248"/>
      <c r="BJ103" s="248"/>
      <c r="BK103" s="248"/>
      <c r="BL103" s="248"/>
      <c r="BM103" s="248"/>
      <c r="BN103" s="248"/>
      <c r="BO103" s="248"/>
      <c r="BP103" s="248"/>
      <c r="BQ103" s="1008" t="s">
        <v>419</v>
      </c>
      <c r="BR103" s="1008"/>
      <c r="BS103" s="1008"/>
      <c r="BT103" s="1008"/>
      <c r="BU103" s="1008"/>
      <c r="BV103" s="1008"/>
      <c r="BW103" s="1008"/>
      <c r="BX103" s="1008"/>
      <c r="BY103" s="1008"/>
      <c r="BZ103" s="1008"/>
      <c r="CA103" s="1008"/>
      <c r="CB103" s="1008"/>
      <c r="CC103" s="1008"/>
      <c r="CD103" s="1008"/>
      <c r="CE103" s="1008"/>
      <c r="CF103" s="1008"/>
      <c r="CG103" s="1008"/>
      <c r="CH103" s="1008"/>
      <c r="CI103" s="1008"/>
      <c r="CJ103" s="1008"/>
      <c r="CK103" s="1008"/>
      <c r="CL103" s="1008"/>
      <c r="CM103" s="1008"/>
      <c r="CN103" s="1008"/>
      <c r="CO103" s="1008"/>
      <c r="CP103" s="1008"/>
      <c r="CQ103" s="1008"/>
      <c r="CR103" s="1008"/>
      <c r="CS103" s="1008"/>
      <c r="CT103" s="1008"/>
      <c r="CU103" s="1008"/>
      <c r="CV103" s="1008"/>
      <c r="CW103" s="1008"/>
      <c r="CX103" s="1008"/>
      <c r="CY103" s="1008"/>
      <c r="CZ103" s="1008"/>
      <c r="DA103" s="1008"/>
      <c r="DB103" s="1008"/>
      <c r="DC103" s="1008"/>
      <c r="DD103" s="1008"/>
      <c r="DE103" s="1008"/>
      <c r="DF103" s="1008"/>
      <c r="DG103" s="1008"/>
      <c r="DH103" s="1008"/>
      <c r="DI103" s="1008"/>
      <c r="DJ103" s="1008"/>
      <c r="DK103" s="1008"/>
      <c r="DL103" s="1008"/>
      <c r="DM103" s="1008"/>
      <c r="DN103" s="1008"/>
      <c r="DO103" s="1008"/>
      <c r="DP103" s="1008"/>
      <c r="DQ103" s="1008"/>
      <c r="DR103" s="1008"/>
      <c r="DS103" s="1008"/>
      <c r="DT103" s="1008"/>
      <c r="DU103" s="1008"/>
      <c r="DV103" s="1008"/>
      <c r="DW103" s="1008"/>
      <c r="DX103" s="1008"/>
      <c r="DY103" s="1008"/>
      <c r="DZ103" s="1008"/>
      <c r="EA103" s="229"/>
    </row>
    <row r="104" spans="1:131" s="230" customFormat="1" ht="26.25" customHeight="1" x14ac:dyDescent="0.15">
      <c r="A104" s="253"/>
      <c r="B104" s="254"/>
      <c r="C104" s="254"/>
      <c r="D104" s="254"/>
      <c r="E104" s="254"/>
      <c r="F104" s="254"/>
      <c r="G104" s="254"/>
      <c r="H104" s="254"/>
      <c r="I104" s="254"/>
      <c r="J104" s="254"/>
      <c r="K104" s="254"/>
      <c r="L104" s="254"/>
      <c r="M104" s="254"/>
      <c r="N104" s="254"/>
      <c r="O104" s="254"/>
      <c r="P104" s="254"/>
      <c r="Q104" s="255"/>
      <c r="R104" s="255"/>
      <c r="S104" s="255"/>
      <c r="T104" s="255"/>
      <c r="U104" s="255"/>
      <c r="V104" s="255"/>
      <c r="W104" s="255"/>
      <c r="X104" s="255"/>
      <c r="Y104" s="255"/>
      <c r="Z104" s="255"/>
      <c r="AA104" s="255"/>
      <c r="AB104" s="255"/>
      <c r="AC104" s="255"/>
      <c r="AD104" s="255"/>
      <c r="AE104" s="255"/>
      <c r="AF104" s="255"/>
      <c r="AG104" s="255"/>
      <c r="AH104" s="255"/>
      <c r="AI104" s="255"/>
      <c r="AJ104" s="255"/>
      <c r="AK104" s="255"/>
      <c r="AL104" s="255"/>
      <c r="AM104" s="255"/>
      <c r="AN104" s="255"/>
      <c r="AO104" s="255"/>
      <c r="AP104" s="255"/>
      <c r="AQ104" s="255"/>
      <c r="AR104" s="255"/>
      <c r="AS104" s="255"/>
      <c r="AT104" s="255"/>
      <c r="AU104" s="255"/>
      <c r="AV104" s="255"/>
      <c r="AW104" s="255"/>
      <c r="AX104" s="255"/>
      <c r="AY104" s="255"/>
      <c r="AZ104" s="256"/>
      <c r="BA104" s="256"/>
      <c r="BB104" s="256"/>
      <c r="BC104" s="256"/>
      <c r="BD104" s="256"/>
      <c r="BE104" s="248"/>
      <c r="BF104" s="248"/>
      <c r="BG104" s="248"/>
      <c r="BH104" s="248"/>
      <c r="BI104" s="248"/>
      <c r="BJ104" s="248"/>
      <c r="BK104" s="248"/>
      <c r="BL104" s="248"/>
      <c r="BM104" s="248"/>
      <c r="BN104" s="248"/>
      <c r="BO104" s="248"/>
      <c r="BP104" s="248"/>
      <c r="BQ104" s="1009" t="s">
        <v>420</v>
      </c>
      <c r="BR104" s="1009"/>
      <c r="BS104" s="1009"/>
      <c r="BT104" s="1009"/>
      <c r="BU104" s="1009"/>
      <c r="BV104" s="1009"/>
      <c r="BW104" s="1009"/>
      <c r="BX104" s="1009"/>
      <c r="BY104" s="1009"/>
      <c r="BZ104" s="1009"/>
      <c r="CA104" s="1009"/>
      <c r="CB104" s="1009"/>
      <c r="CC104" s="1009"/>
      <c r="CD104" s="1009"/>
      <c r="CE104" s="1009"/>
      <c r="CF104" s="1009"/>
      <c r="CG104" s="1009"/>
      <c r="CH104" s="1009"/>
      <c r="CI104" s="1009"/>
      <c r="CJ104" s="1009"/>
      <c r="CK104" s="1009"/>
      <c r="CL104" s="1009"/>
      <c r="CM104" s="1009"/>
      <c r="CN104" s="1009"/>
      <c r="CO104" s="1009"/>
      <c r="CP104" s="1009"/>
      <c r="CQ104" s="1009"/>
      <c r="CR104" s="1009"/>
      <c r="CS104" s="1009"/>
      <c r="CT104" s="1009"/>
      <c r="CU104" s="1009"/>
      <c r="CV104" s="1009"/>
      <c r="CW104" s="1009"/>
      <c r="CX104" s="1009"/>
      <c r="CY104" s="1009"/>
      <c r="CZ104" s="1009"/>
      <c r="DA104" s="1009"/>
      <c r="DB104" s="1009"/>
      <c r="DC104" s="1009"/>
      <c r="DD104" s="1009"/>
      <c r="DE104" s="1009"/>
      <c r="DF104" s="1009"/>
      <c r="DG104" s="1009"/>
      <c r="DH104" s="1009"/>
      <c r="DI104" s="1009"/>
      <c r="DJ104" s="1009"/>
      <c r="DK104" s="1009"/>
      <c r="DL104" s="1009"/>
      <c r="DM104" s="1009"/>
      <c r="DN104" s="1009"/>
      <c r="DO104" s="1009"/>
      <c r="DP104" s="1009"/>
      <c r="DQ104" s="1009"/>
      <c r="DR104" s="1009"/>
      <c r="DS104" s="1009"/>
      <c r="DT104" s="1009"/>
      <c r="DU104" s="1009"/>
      <c r="DV104" s="1009"/>
      <c r="DW104" s="1009"/>
      <c r="DX104" s="1009"/>
      <c r="DY104" s="1009"/>
      <c r="DZ104" s="1009"/>
      <c r="EA104" s="229"/>
    </row>
    <row r="105" spans="1:131" s="230" customFormat="1" ht="11.25" customHeight="1" x14ac:dyDescent="0.15">
      <c r="A105" s="248"/>
      <c r="B105" s="248"/>
      <c r="C105" s="248"/>
      <c r="D105" s="248"/>
      <c r="E105" s="248"/>
      <c r="F105" s="248"/>
      <c r="G105" s="248"/>
      <c r="H105" s="248"/>
      <c r="I105" s="248"/>
      <c r="J105" s="248"/>
      <c r="K105" s="248"/>
      <c r="L105" s="248"/>
      <c r="M105" s="248"/>
      <c r="N105" s="248"/>
      <c r="O105" s="248"/>
      <c r="P105" s="248"/>
      <c r="Q105" s="248"/>
      <c r="R105" s="248"/>
      <c r="S105" s="248"/>
      <c r="T105" s="248"/>
      <c r="U105" s="248"/>
      <c r="V105" s="248"/>
      <c r="W105" s="248"/>
      <c r="X105" s="248"/>
      <c r="Y105" s="248"/>
      <c r="Z105" s="248"/>
      <c r="AA105" s="248"/>
      <c r="AB105" s="248"/>
      <c r="AC105" s="248"/>
      <c r="AD105" s="248"/>
      <c r="AE105" s="248"/>
      <c r="AF105" s="248"/>
      <c r="AG105" s="248"/>
      <c r="AH105" s="248"/>
      <c r="AI105" s="248"/>
      <c r="AJ105" s="248"/>
      <c r="AK105" s="248"/>
      <c r="AL105" s="248"/>
      <c r="AM105" s="248"/>
      <c r="AN105" s="248"/>
      <c r="AO105" s="248"/>
      <c r="AP105" s="248"/>
      <c r="AQ105" s="248"/>
      <c r="AR105" s="248"/>
      <c r="AS105" s="248"/>
      <c r="AT105" s="248"/>
      <c r="AU105" s="248"/>
      <c r="AV105" s="248"/>
      <c r="AW105" s="248"/>
      <c r="AX105" s="248"/>
      <c r="AY105" s="248"/>
      <c r="AZ105" s="248"/>
      <c r="BA105" s="248"/>
      <c r="BB105" s="248"/>
      <c r="BC105" s="248"/>
      <c r="BD105" s="248"/>
      <c r="BE105" s="248"/>
      <c r="BF105" s="248"/>
      <c r="BG105" s="248"/>
      <c r="BH105" s="248"/>
      <c r="BI105" s="248"/>
      <c r="BJ105" s="248"/>
      <c r="BK105" s="248"/>
      <c r="BL105" s="248"/>
      <c r="BM105" s="248"/>
      <c r="BN105" s="248"/>
      <c r="BO105" s="248"/>
      <c r="BP105" s="248"/>
      <c r="BQ105" s="251"/>
      <c r="BR105" s="251"/>
      <c r="BS105" s="251"/>
      <c r="BT105" s="251"/>
      <c r="BU105" s="251"/>
      <c r="BV105" s="251"/>
      <c r="BW105" s="251"/>
      <c r="BX105" s="251"/>
      <c r="BY105" s="251"/>
      <c r="BZ105" s="251"/>
      <c r="CA105" s="251"/>
      <c r="CB105" s="251"/>
      <c r="CC105" s="251"/>
      <c r="CD105" s="251"/>
      <c r="CE105" s="251"/>
      <c r="CF105" s="251"/>
      <c r="CG105" s="251"/>
      <c r="CH105" s="251"/>
      <c r="CI105" s="251"/>
      <c r="CJ105" s="251"/>
      <c r="CK105" s="251"/>
      <c r="CL105" s="251"/>
      <c r="CM105" s="251"/>
      <c r="CN105" s="251"/>
      <c r="CO105" s="251"/>
      <c r="CP105" s="251"/>
      <c r="CQ105" s="251"/>
      <c r="CR105" s="251"/>
      <c r="CS105" s="251"/>
      <c r="CT105" s="251"/>
      <c r="CU105" s="251"/>
      <c r="CV105" s="251"/>
      <c r="CW105" s="251"/>
      <c r="CX105" s="251"/>
      <c r="CY105" s="251"/>
      <c r="CZ105" s="251"/>
      <c r="DA105" s="251"/>
      <c r="DB105" s="251"/>
      <c r="DC105" s="251"/>
      <c r="DD105" s="251"/>
      <c r="DE105" s="251"/>
      <c r="DF105" s="251"/>
      <c r="DG105" s="251"/>
      <c r="DH105" s="251"/>
      <c r="DI105" s="251"/>
      <c r="DJ105" s="251"/>
      <c r="DK105" s="251"/>
      <c r="DL105" s="251"/>
      <c r="DM105" s="251"/>
      <c r="DN105" s="251"/>
      <c r="DO105" s="251"/>
      <c r="DP105" s="251"/>
      <c r="DQ105" s="251"/>
      <c r="DR105" s="251"/>
      <c r="DS105" s="251"/>
      <c r="DT105" s="251"/>
      <c r="DU105" s="251"/>
      <c r="DV105" s="251"/>
      <c r="DW105" s="251"/>
      <c r="DX105" s="251"/>
      <c r="DY105" s="251"/>
      <c r="DZ105" s="251"/>
      <c r="EA105" s="229"/>
    </row>
    <row r="106" spans="1:131" s="230" customFormat="1" ht="11.25" customHeight="1" x14ac:dyDescent="0.15">
      <c r="A106" s="257"/>
      <c r="B106" s="257"/>
      <c r="C106" s="257"/>
      <c r="D106" s="257"/>
      <c r="E106" s="257"/>
      <c r="F106" s="257"/>
      <c r="G106" s="257"/>
      <c r="H106" s="257"/>
      <c r="I106" s="257"/>
      <c r="J106" s="257"/>
      <c r="K106" s="257"/>
      <c r="L106" s="257"/>
      <c r="M106" s="257"/>
      <c r="N106" s="257"/>
      <c r="O106" s="257"/>
      <c r="P106" s="257"/>
      <c r="Q106" s="257"/>
      <c r="R106" s="257"/>
      <c r="S106" s="257"/>
      <c r="T106" s="257"/>
      <c r="U106" s="257"/>
      <c r="V106" s="257"/>
      <c r="W106" s="257"/>
      <c r="X106" s="257"/>
      <c r="Y106" s="257"/>
      <c r="Z106" s="257"/>
      <c r="AA106" s="257"/>
      <c r="AB106" s="257"/>
      <c r="AC106" s="257"/>
      <c r="AD106" s="257"/>
      <c r="AE106" s="257"/>
      <c r="AF106" s="257"/>
      <c r="AG106" s="257"/>
      <c r="AH106" s="257"/>
      <c r="AI106" s="257"/>
      <c r="AJ106" s="257"/>
      <c r="AK106" s="257"/>
      <c r="AL106" s="257"/>
      <c r="AM106" s="257"/>
      <c r="AN106" s="257"/>
      <c r="AO106" s="257"/>
      <c r="AP106" s="257"/>
      <c r="AQ106" s="257"/>
      <c r="AR106" s="257"/>
      <c r="AS106" s="257"/>
      <c r="AT106" s="257"/>
      <c r="AU106" s="257"/>
      <c r="AV106" s="257"/>
      <c r="AW106" s="257"/>
      <c r="AX106" s="257"/>
      <c r="AY106" s="257"/>
      <c r="AZ106" s="257"/>
      <c r="BA106" s="257"/>
      <c r="BB106" s="257"/>
      <c r="BC106" s="257"/>
      <c r="BD106" s="257"/>
      <c r="BE106" s="257"/>
      <c r="BF106" s="257"/>
      <c r="BG106" s="257"/>
      <c r="BH106" s="257"/>
      <c r="BI106" s="257"/>
      <c r="BJ106" s="257"/>
      <c r="BK106" s="257"/>
      <c r="BL106" s="257"/>
      <c r="BM106" s="257"/>
      <c r="BN106" s="257"/>
      <c r="BO106" s="257"/>
      <c r="BP106" s="257"/>
      <c r="BQ106" s="251"/>
      <c r="BR106" s="251"/>
      <c r="BS106" s="251"/>
      <c r="BT106" s="251"/>
      <c r="BU106" s="251"/>
      <c r="BV106" s="251"/>
      <c r="BW106" s="251"/>
      <c r="BX106" s="251"/>
      <c r="BY106" s="251"/>
      <c r="BZ106" s="251"/>
      <c r="CA106" s="251"/>
      <c r="CB106" s="251"/>
      <c r="CC106" s="251"/>
      <c r="CD106" s="251"/>
      <c r="CE106" s="251"/>
      <c r="CF106" s="251"/>
      <c r="CG106" s="251"/>
      <c r="CH106" s="251"/>
      <c r="CI106" s="251"/>
      <c r="CJ106" s="251"/>
      <c r="CK106" s="251"/>
      <c r="CL106" s="251"/>
      <c r="CM106" s="251"/>
      <c r="CN106" s="251"/>
      <c r="CO106" s="251"/>
      <c r="CP106" s="251"/>
      <c r="CQ106" s="251"/>
      <c r="CR106" s="251"/>
      <c r="CS106" s="251"/>
      <c r="CT106" s="251"/>
      <c r="CU106" s="251"/>
      <c r="CV106" s="251"/>
      <c r="CW106" s="251"/>
      <c r="CX106" s="251"/>
      <c r="CY106" s="251"/>
      <c r="CZ106" s="251"/>
      <c r="DA106" s="251"/>
      <c r="DB106" s="251"/>
      <c r="DC106" s="251"/>
      <c r="DD106" s="251"/>
      <c r="DE106" s="251"/>
      <c r="DF106" s="251"/>
      <c r="DG106" s="251"/>
      <c r="DH106" s="251"/>
      <c r="DI106" s="251"/>
      <c r="DJ106" s="251"/>
      <c r="DK106" s="251"/>
      <c r="DL106" s="251"/>
      <c r="DM106" s="251"/>
      <c r="DN106" s="251"/>
      <c r="DO106" s="251"/>
      <c r="DP106" s="251"/>
      <c r="DQ106" s="251"/>
      <c r="DR106" s="251"/>
      <c r="DS106" s="251"/>
      <c r="DT106" s="251"/>
      <c r="DU106" s="251"/>
      <c r="DV106" s="251"/>
      <c r="DW106" s="251"/>
      <c r="DX106" s="251"/>
      <c r="DY106" s="251"/>
      <c r="DZ106" s="251"/>
      <c r="EA106" s="229"/>
    </row>
    <row r="107" spans="1:131" s="229" customFormat="1" ht="26.25" customHeight="1" thickBot="1" x14ac:dyDescent="0.2">
      <c r="A107" s="258" t="s">
        <v>421</v>
      </c>
      <c r="B107" s="259"/>
      <c r="C107" s="259"/>
      <c r="D107" s="259"/>
      <c r="E107" s="259"/>
      <c r="F107" s="259"/>
      <c r="G107" s="259"/>
      <c r="H107" s="259"/>
      <c r="I107" s="259"/>
      <c r="J107" s="259"/>
      <c r="K107" s="259"/>
      <c r="L107" s="259"/>
      <c r="M107" s="259"/>
      <c r="N107" s="259"/>
      <c r="O107" s="259"/>
      <c r="P107" s="259"/>
      <c r="Q107" s="259"/>
      <c r="R107" s="259"/>
      <c r="S107" s="259"/>
      <c r="T107" s="259"/>
      <c r="U107" s="259"/>
      <c r="V107" s="259"/>
      <c r="W107" s="259"/>
      <c r="X107" s="259"/>
      <c r="Y107" s="259"/>
      <c r="Z107" s="259"/>
      <c r="AA107" s="259"/>
      <c r="AB107" s="259"/>
      <c r="AC107" s="259"/>
      <c r="AD107" s="259"/>
      <c r="AE107" s="259"/>
      <c r="AF107" s="259"/>
      <c r="AG107" s="259"/>
      <c r="AH107" s="259"/>
      <c r="AI107" s="259"/>
      <c r="AJ107" s="259"/>
      <c r="AK107" s="259"/>
      <c r="AL107" s="259"/>
      <c r="AM107" s="259"/>
      <c r="AN107" s="259"/>
      <c r="AO107" s="259"/>
      <c r="AP107" s="259"/>
      <c r="AQ107" s="259"/>
      <c r="AR107" s="259"/>
      <c r="AS107" s="259"/>
      <c r="AT107" s="259"/>
      <c r="AU107" s="258" t="s">
        <v>422</v>
      </c>
      <c r="AV107" s="259"/>
      <c r="AW107" s="259"/>
      <c r="AX107" s="259"/>
      <c r="AY107" s="259"/>
      <c r="AZ107" s="259"/>
      <c r="BA107" s="259"/>
      <c r="BB107" s="259"/>
      <c r="BC107" s="259"/>
      <c r="BD107" s="259"/>
      <c r="BE107" s="259"/>
      <c r="BF107" s="259"/>
      <c r="BG107" s="259"/>
      <c r="BH107" s="259"/>
      <c r="BI107" s="259"/>
      <c r="BJ107" s="259"/>
      <c r="BK107" s="259"/>
      <c r="BL107" s="259"/>
      <c r="BM107" s="259"/>
      <c r="BN107" s="259"/>
      <c r="BO107" s="259"/>
      <c r="BP107" s="259"/>
      <c r="BQ107" s="259"/>
      <c r="BR107" s="259"/>
      <c r="BS107" s="259"/>
      <c r="BT107" s="259"/>
      <c r="BU107" s="259"/>
      <c r="BV107" s="259"/>
      <c r="BW107" s="259"/>
      <c r="BX107" s="259"/>
      <c r="BY107" s="259"/>
      <c r="BZ107" s="259"/>
      <c r="CA107" s="259"/>
      <c r="CB107" s="259"/>
      <c r="CC107" s="259"/>
      <c r="CD107" s="259"/>
      <c r="CE107" s="259"/>
      <c r="CF107" s="259"/>
      <c r="CG107" s="259"/>
      <c r="CH107" s="259"/>
      <c r="CI107" s="259"/>
      <c r="CJ107" s="259"/>
      <c r="CK107" s="259"/>
      <c r="CL107" s="259"/>
      <c r="CM107" s="259"/>
      <c r="CN107" s="259"/>
      <c r="CO107" s="259"/>
      <c r="CP107" s="259"/>
      <c r="CQ107" s="259"/>
      <c r="CR107" s="259"/>
      <c r="CS107" s="259"/>
      <c r="CT107" s="259"/>
      <c r="CU107" s="259"/>
      <c r="CV107" s="259"/>
      <c r="CW107" s="259"/>
      <c r="CX107" s="259"/>
      <c r="CY107" s="259"/>
      <c r="CZ107" s="259"/>
      <c r="DA107" s="259"/>
      <c r="DB107" s="259"/>
      <c r="DC107" s="259"/>
      <c r="DD107" s="259"/>
      <c r="DE107" s="259"/>
      <c r="DF107" s="259"/>
      <c r="DG107" s="259"/>
      <c r="DH107" s="259"/>
      <c r="DI107" s="259"/>
      <c r="DJ107" s="259"/>
      <c r="DK107" s="259"/>
      <c r="DL107" s="259"/>
      <c r="DM107" s="259"/>
      <c r="DN107" s="259"/>
      <c r="DO107" s="259"/>
      <c r="DP107" s="259"/>
      <c r="DQ107" s="259"/>
      <c r="DR107" s="259"/>
      <c r="DS107" s="259"/>
      <c r="DT107" s="259"/>
      <c r="DU107" s="259"/>
      <c r="DV107" s="259"/>
      <c r="DW107" s="259"/>
      <c r="DX107" s="259"/>
      <c r="DY107" s="259"/>
      <c r="DZ107" s="259"/>
    </row>
    <row r="108" spans="1:131" s="229" customFormat="1" ht="26.25" customHeight="1" x14ac:dyDescent="0.15">
      <c r="A108" s="1010" t="s">
        <v>423</v>
      </c>
      <c r="B108" s="1011"/>
      <c r="C108" s="1011"/>
      <c r="D108" s="1011"/>
      <c r="E108" s="1011"/>
      <c r="F108" s="1011"/>
      <c r="G108" s="1011"/>
      <c r="H108" s="1011"/>
      <c r="I108" s="1011"/>
      <c r="J108" s="1011"/>
      <c r="K108" s="1011"/>
      <c r="L108" s="1011"/>
      <c r="M108" s="1011"/>
      <c r="N108" s="1011"/>
      <c r="O108" s="1011"/>
      <c r="P108" s="1011"/>
      <c r="Q108" s="1011"/>
      <c r="R108" s="1011"/>
      <c r="S108" s="1011"/>
      <c r="T108" s="1011"/>
      <c r="U108" s="1011"/>
      <c r="V108" s="1011"/>
      <c r="W108" s="1011"/>
      <c r="X108" s="1011"/>
      <c r="Y108" s="1011"/>
      <c r="Z108" s="1011"/>
      <c r="AA108" s="1011"/>
      <c r="AB108" s="1011"/>
      <c r="AC108" s="1011"/>
      <c r="AD108" s="1011"/>
      <c r="AE108" s="1011"/>
      <c r="AF108" s="1011"/>
      <c r="AG108" s="1011"/>
      <c r="AH108" s="1011"/>
      <c r="AI108" s="1011"/>
      <c r="AJ108" s="1011"/>
      <c r="AK108" s="1011"/>
      <c r="AL108" s="1011"/>
      <c r="AM108" s="1011"/>
      <c r="AN108" s="1011"/>
      <c r="AO108" s="1011"/>
      <c r="AP108" s="1011"/>
      <c r="AQ108" s="1011"/>
      <c r="AR108" s="1011"/>
      <c r="AS108" s="1011"/>
      <c r="AT108" s="1012"/>
      <c r="AU108" s="1010" t="s">
        <v>424</v>
      </c>
      <c r="AV108" s="1011"/>
      <c r="AW108" s="1011"/>
      <c r="AX108" s="1011"/>
      <c r="AY108" s="1011"/>
      <c r="AZ108" s="1011"/>
      <c r="BA108" s="1011"/>
      <c r="BB108" s="1011"/>
      <c r="BC108" s="1011"/>
      <c r="BD108" s="1011"/>
      <c r="BE108" s="1011"/>
      <c r="BF108" s="1011"/>
      <c r="BG108" s="1011"/>
      <c r="BH108" s="1011"/>
      <c r="BI108" s="1011"/>
      <c r="BJ108" s="1011"/>
      <c r="BK108" s="1011"/>
      <c r="BL108" s="1011"/>
      <c r="BM108" s="1011"/>
      <c r="BN108" s="1011"/>
      <c r="BO108" s="1011"/>
      <c r="BP108" s="1011"/>
      <c r="BQ108" s="1011"/>
      <c r="BR108" s="1011"/>
      <c r="BS108" s="1011"/>
      <c r="BT108" s="1011"/>
      <c r="BU108" s="1011"/>
      <c r="BV108" s="1011"/>
      <c r="BW108" s="1011"/>
      <c r="BX108" s="1011"/>
      <c r="BY108" s="1011"/>
      <c r="BZ108" s="1011"/>
      <c r="CA108" s="1011"/>
      <c r="CB108" s="1011"/>
      <c r="CC108" s="1011"/>
      <c r="CD108" s="1011"/>
      <c r="CE108" s="1011"/>
      <c r="CF108" s="1011"/>
      <c r="CG108" s="1011"/>
      <c r="CH108" s="1011"/>
      <c r="CI108" s="1011"/>
      <c r="CJ108" s="1011"/>
      <c r="CK108" s="1011"/>
      <c r="CL108" s="1011"/>
      <c r="CM108" s="1011"/>
      <c r="CN108" s="1011"/>
      <c r="CO108" s="1011"/>
      <c r="CP108" s="1011"/>
      <c r="CQ108" s="1011"/>
      <c r="CR108" s="1011"/>
      <c r="CS108" s="1011"/>
      <c r="CT108" s="1011"/>
      <c r="CU108" s="1011"/>
      <c r="CV108" s="1011"/>
      <c r="CW108" s="1011"/>
      <c r="CX108" s="1011"/>
      <c r="CY108" s="1011"/>
      <c r="CZ108" s="1011"/>
      <c r="DA108" s="1011"/>
      <c r="DB108" s="1011"/>
      <c r="DC108" s="1011"/>
      <c r="DD108" s="1011"/>
      <c r="DE108" s="1011"/>
      <c r="DF108" s="1011"/>
      <c r="DG108" s="1011"/>
      <c r="DH108" s="1011"/>
      <c r="DI108" s="1011"/>
      <c r="DJ108" s="1011"/>
      <c r="DK108" s="1011"/>
      <c r="DL108" s="1011"/>
      <c r="DM108" s="1011"/>
      <c r="DN108" s="1011"/>
      <c r="DO108" s="1011"/>
      <c r="DP108" s="1011"/>
      <c r="DQ108" s="1011"/>
      <c r="DR108" s="1011"/>
      <c r="DS108" s="1011"/>
      <c r="DT108" s="1011"/>
      <c r="DU108" s="1011"/>
      <c r="DV108" s="1011"/>
      <c r="DW108" s="1011"/>
      <c r="DX108" s="1011"/>
      <c r="DY108" s="1011"/>
      <c r="DZ108" s="1012"/>
    </row>
    <row r="109" spans="1:131" s="229" customFormat="1" ht="26.25" customHeight="1" x14ac:dyDescent="0.15">
      <c r="A109" s="965" t="s">
        <v>425</v>
      </c>
      <c r="B109" s="966"/>
      <c r="C109" s="966"/>
      <c r="D109" s="966"/>
      <c r="E109" s="966"/>
      <c r="F109" s="966"/>
      <c r="G109" s="966"/>
      <c r="H109" s="966"/>
      <c r="I109" s="966"/>
      <c r="J109" s="966"/>
      <c r="K109" s="966"/>
      <c r="L109" s="966"/>
      <c r="M109" s="966"/>
      <c r="N109" s="966"/>
      <c r="O109" s="966"/>
      <c r="P109" s="966"/>
      <c r="Q109" s="966"/>
      <c r="R109" s="966"/>
      <c r="S109" s="966"/>
      <c r="T109" s="966"/>
      <c r="U109" s="966"/>
      <c r="V109" s="966"/>
      <c r="W109" s="966"/>
      <c r="X109" s="966"/>
      <c r="Y109" s="966"/>
      <c r="Z109" s="967"/>
      <c r="AA109" s="968" t="s">
        <v>426</v>
      </c>
      <c r="AB109" s="966"/>
      <c r="AC109" s="966"/>
      <c r="AD109" s="966"/>
      <c r="AE109" s="967"/>
      <c r="AF109" s="968" t="s">
        <v>301</v>
      </c>
      <c r="AG109" s="966"/>
      <c r="AH109" s="966"/>
      <c r="AI109" s="966"/>
      <c r="AJ109" s="967"/>
      <c r="AK109" s="968" t="s">
        <v>300</v>
      </c>
      <c r="AL109" s="966"/>
      <c r="AM109" s="966"/>
      <c r="AN109" s="966"/>
      <c r="AO109" s="967"/>
      <c r="AP109" s="968" t="s">
        <v>427</v>
      </c>
      <c r="AQ109" s="966"/>
      <c r="AR109" s="966"/>
      <c r="AS109" s="966"/>
      <c r="AT109" s="997"/>
      <c r="AU109" s="965" t="s">
        <v>425</v>
      </c>
      <c r="AV109" s="966"/>
      <c r="AW109" s="966"/>
      <c r="AX109" s="966"/>
      <c r="AY109" s="966"/>
      <c r="AZ109" s="966"/>
      <c r="BA109" s="966"/>
      <c r="BB109" s="966"/>
      <c r="BC109" s="966"/>
      <c r="BD109" s="966"/>
      <c r="BE109" s="966"/>
      <c r="BF109" s="966"/>
      <c r="BG109" s="966"/>
      <c r="BH109" s="966"/>
      <c r="BI109" s="966"/>
      <c r="BJ109" s="966"/>
      <c r="BK109" s="966"/>
      <c r="BL109" s="966"/>
      <c r="BM109" s="966"/>
      <c r="BN109" s="966"/>
      <c r="BO109" s="966"/>
      <c r="BP109" s="967"/>
      <c r="BQ109" s="968" t="s">
        <v>426</v>
      </c>
      <c r="BR109" s="966"/>
      <c r="BS109" s="966"/>
      <c r="BT109" s="966"/>
      <c r="BU109" s="967"/>
      <c r="BV109" s="968" t="s">
        <v>301</v>
      </c>
      <c r="BW109" s="966"/>
      <c r="BX109" s="966"/>
      <c r="BY109" s="966"/>
      <c r="BZ109" s="967"/>
      <c r="CA109" s="968" t="s">
        <v>300</v>
      </c>
      <c r="CB109" s="966"/>
      <c r="CC109" s="966"/>
      <c r="CD109" s="966"/>
      <c r="CE109" s="967"/>
      <c r="CF109" s="1004" t="s">
        <v>427</v>
      </c>
      <c r="CG109" s="1004"/>
      <c r="CH109" s="1004"/>
      <c r="CI109" s="1004"/>
      <c r="CJ109" s="1004"/>
      <c r="CK109" s="968" t="s">
        <v>428</v>
      </c>
      <c r="CL109" s="966"/>
      <c r="CM109" s="966"/>
      <c r="CN109" s="966"/>
      <c r="CO109" s="966"/>
      <c r="CP109" s="966"/>
      <c r="CQ109" s="966"/>
      <c r="CR109" s="966"/>
      <c r="CS109" s="966"/>
      <c r="CT109" s="966"/>
      <c r="CU109" s="966"/>
      <c r="CV109" s="966"/>
      <c r="CW109" s="966"/>
      <c r="CX109" s="966"/>
      <c r="CY109" s="966"/>
      <c r="CZ109" s="966"/>
      <c r="DA109" s="966"/>
      <c r="DB109" s="966"/>
      <c r="DC109" s="966"/>
      <c r="DD109" s="966"/>
      <c r="DE109" s="966"/>
      <c r="DF109" s="967"/>
      <c r="DG109" s="968" t="s">
        <v>426</v>
      </c>
      <c r="DH109" s="966"/>
      <c r="DI109" s="966"/>
      <c r="DJ109" s="966"/>
      <c r="DK109" s="967"/>
      <c r="DL109" s="968" t="s">
        <v>301</v>
      </c>
      <c r="DM109" s="966"/>
      <c r="DN109" s="966"/>
      <c r="DO109" s="966"/>
      <c r="DP109" s="967"/>
      <c r="DQ109" s="968" t="s">
        <v>300</v>
      </c>
      <c r="DR109" s="966"/>
      <c r="DS109" s="966"/>
      <c r="DT109" s="966"/>
      <c r="DU109" s="967"/>
      <c r="DV109" s="968" t="s">
        <v>427</v>
      </c>
      <c r="DW109" s="966"/>
      <c r="DX109" s="966"/>
      <c r="DY109" s="966"/>
      <c r="DZ109" s="997"/>
    </row>
    <row r="110" spans="1:131" s="229" customFormat="1" ht="26.25" customHeight="1" x14ac:dyDescent="0.15">
      <c r="A110" s="868" t="s">
        <v>429</v>
      </c>
      <c r="B110" s="869"/>
      <c r="C110" s="869"/>
      <c r="D110" s="869"/>
      <c r="E110" s="869"/>
      <c r="F110" s="869"/>
      <c r="G110" s="869"/>
      <c r="H110" s="869"/>
      <c r="I110" s="869"/>
      <c r="J110" s="869"/>
      <c r="K110" s="869"/>
      <c r="L110" s="869"/>
      <c r="M110" s="869"/>
      <c r="N110" s="869"/>
      <c r="O110" s="869"/>
      <c r="P110" s="869"/>
      <c r="Q110" s="869"/>
      <c r="R110" s="869"/>
      <c r="S110" s="869"/>
      <c r="T110" s="869"/>
      <c r="U110" s="869"/>
      <c r="V110" s="869"/>
      <c r="W110" s="869"/>
      <c r="X110" s="869"/>
      <c r="Y110" s="869"/>
      <c r="Z110" s="870"/>
      <c r="AA110" s="958">
        <v>3755971</v>
      </c>
      <c r="AB110" s="959"/>
      <c r="AC110" s="959"/>
      <c r="AD110" s="959"/>
      <c r="AE110" s="960"/>
      <c r="AF110" s="961">
        <v>3553512</v>
      </c>
      <c r="AG110" s="959"/>
      <c r="AH110" s="959"/>
      <c r="AI110" s="959"/>
      <c r="AJ110" s="960"/>
      <c r="AK110" s="961">
        <v>3492090</v>
      </c>
      <c r="AL110" s="959"/>
      <c r="AM110" s="959"/>
      <c r="AN110" s="959"/>
      <c r="AO110" s="960"/>
      <c r="AP110" s="962">
        <v>32.799999999999997</v>
      </c>
      <c r="AQ110" s="963"/>
      <c r="AR110" s="963"/>
      <c r="AS110" s="963"/>
      <c r="AT110" s="964"/>
      <c r="AU110" s="998" t="s">
        <v>66</v>
      </c>
      <c r="AV110" s="999"/>
      <c r="AW110" s="999"/>
      <c r="AX110" s="999"/>
      <c r="AY110" s="999"/>
      <c r="AZ110" s="924" t="s">
        <v>430</v>
      </c>
      <c r="BA110" s="869"/>
      <c r="BB110" s="869"/>
      <c r="BC110" s="869"/>
      <c r="BD110" s="869"/>
      <c r="BE110" s="869"/>
      <c r="BF110" s="869"/>
      <c r="BG110" s="869"/>
      <c r="BH110" s="869"/>
      <c r="BI110" s="869"/>
      <c r="BJ110" s="869"/>
      <c r="BK110" s="869"/>
      <c r="BL110" s="869"/>
      <c r="BM110" s="869"/>
      <c r="BN110" s="869"/>
      <c r="BO110" s="869"/>
      <c r="BP110" s="870"/>
      <c r="BQ110" s="925">
        <v>33661494</v>
      </c>
      <c r="BR110" s="906"/>
      <c r="BS110" s="906"/>
      <c r="BT110" s="906"/>
      <c r="BU110" s="906"/>
      <c r="BV110" s="906">
        <v>31909372</v>
      </c>
      <c r="BW110" s="906"/>
      <c r="BX110" s="906"/>
      <c r="BY110" s="906"/>
      <c r="BZ110" s="906"/>
      <c r="CA110" s="906">
        <v>30885268</v>
      </c>
      <c r="CB110" s="906"/>
      <c r="CC110" s="906"/>
      <c r="CD110" s="906"/>
      <c r="CE110" s="906"/>
      <c r="CF110" s="930">
        <v>290.10000000000002</v>
      </c>
      <c r="CG110" s="931"/>
      <c r="CH110" s="931"/>
      <c r="CI110" s="931"/>
      <c r="CJ110" s="931"/>
      <c r="CK110" s="994" t="s">
        <v>431</v>
      </c>
      <c r="CL110" s="880"/>
      <c r="CM110" s="955" t="s">
        <v>432</v>
      </c>
      <c r="CN110" s="956"/>
      <c r="CO110" s="956"/>
      <c r="CP110" s="956"/>
      <c r="CQ110" s="956"/>
      <c r="CR110" s="956"/>
      <c r="CS110" s="956"/>
      <c r="CT110" s="956"/>
      <c r="CU110" s="956"/>
      <c r="CV110" s="956"/>
      <c r="CW110" s="956"/>
      <c r="CX110" s="956"/>
      <c r="CY110" s="956"/>
      <c r="CZ110" s="956"/>
      <c r="DA110" s="956"/>
      <c r="DB110" s="956"/>
      <c r="DC110" s="956"/>
      <c r="DD110" s="956"/>
      <c r="DE110" s="956"/>
      <c r="DF110" s="957"/>
      <c r="DG110" s="925" t="s">
        <v>122</v>
      </c>
      <c r="DH110" s="906"/>
      <c r="DI110" s="906"/>
      <c r="DJ110" s="906"/>
      <c r="DK110" s="906"/>
      <c r="DL110" s="906" t="s">
        <v>433</v>
      </c>
      <c r="DM110" s="906"/>
      <c r="DN110" s="906"/>
      <c r="DO110" s="906"/>
      <c r="DP110" s="906"/>
      <c r="DQ110" s="906" t="s">
        <v>433</v>
      </c>
      <c r="DR110" s="906"/>
      <c r="DS110" s="906"/>
      <c r="DT110" s="906"/>
      <c r="DU110" s="906"/>
      <c r="DV110" s="907" t="s">
        <v>433</v>
      </c>
      <c r="DW110" s="907"/>
      <c r="DX110" s="907"/>
      <c r="DY110" s="907"/>
      <c r="DZ110" s="908"/>
    </row>
    <row r="111" spans="1:131" s="229" customFormat="1" ht="26.25" customHeight="1" x14ac:dyDescent="0.15">
      <c r="A111" s="835" t="s">
        <v>434</v>
      </c>
      <c r="B111" s="836"/>
      <c r="C111" s="836"/>
      <c r="D111" s="836"/>
      <c r="E111" s="836"/>
      <c r="F111" s="836"/>
      <c r="G111" s="836"/>
      <c r="H111" s="836"/>
      <c r="I111" s="836"/>
      <c r="J111" s="836"/>
      <c r="K111" s="836"/>
      <c r="L111" s="836"/>
      <c r="M111" s="836"/>
      <c r="N111" s="836"/>
      <c r="O111" s="836"/>
      <c r="P111" s="836"/>
      <c r="Q111" s="836"/>
      <c r="R111" s="836"/>
      <c r="S111" s="836"/>
      <c r="T111" s="836"/>
      <c r="U111" s="836"/>
      <c r="V111" s="836"/>
      <c r="W111" s="836"/>
      <c r="X111" s="836"/>
      <c r="Y111" s="836"/>
      <c r="Z111" s="993"/>
      <c r="AA111" s="986" t="s">
        <v>433</v>
      </c>
      <c r="AB111" s="987"/>
      <c r="AC111" s="987"/>
      <c r="AD111" s="987"/>
      <c r="AE111" s="988"/>
      <c r="AF111" s="989" t="s">
        <v>433</v>
      </c>
      <c r="AG111" s="987"/>
      <c r="AH111" s="987"/>
      <c r="AI111" s="987"/>
      <c r="AJ111" s="988"/>
      <c r="AK111" s="989" t="s">
        <v>433</v>
      </c>
      <c r="AL111" s="987"/>
      <c r="AM111" s="987"/>
      <c r="AN111" s="987"/>
      <c r="AO111" s="988"/>
      <c r="AP111" s="990" t="s">
        <v>433</v>
      </c>
      <c r="AQ111" s="991"/>
      <c r="AR111" s="991"/>
      <c r="AS111" s="991"/>
      <c r="AT111" s="992"/>
      <c r="AU111" s="1000"/>
      <c r="AV111" s="1001"/>
      <c r="AW111" s="1001"/>
      <c r="AX111" s="1001"/>
      <c r="AY111" s="1001"/>
      <c r="AZ111" s="876" t="s">
        <v>435</v>
      </c>
      <c r="BA111" s="811"/>
      <c r="BB111" s="811"/>
      <c r="BC111" s="811"/>
      <c r="BD111" s="811"/>
      <c r="BE111" s="811"/>
      <c r="BF111" s="811"/>
      <c r="BG111" s="811"/>
      <c r="BH111" s="811"/>
      <c r="BI111" s="811"/>
      <c r="BJ111" s="811"/>
      <c r="BK111" s="811"/>
      <c r="BL111" s="811"/>
      <c r="BM111" s="811"/>
      <c r="BN111" s="811"/>
      <c r="BO111" s="811"/>
      <c r="BP111" s="812"/>
      <c r="BQ111" s="877">
        <v>912272</v>
      </c>
      <c r="BR111" s="878"/>
      <c r="BS111" s="878"/>
      <c r="BT111" s="878"/>
      <c r="BU111" s="878"/>
      <c r="BV111" s="878">
        <v>795103</v>
      </c>
      <c r="BW111" s="878"/>
      <c r="BX111" s="878"/>
      <c r="BY111" s="878"/>
      <c r="BZ111" s="878"/>
      <c r="CA111" s="878">
        <v>773930</v>
      </c>
      <c r="CB111" s="878"/>
      <c r="CC111" s="878"/>
      <c r="CD111" s="878"/>
      <c r="CE111" s="878"/>
      <c r="CF111" s="939">
        <v>7.3</v>
      </c>
      <c r="CG111" s="940"/>
      <c r="CH111" s="940"/>
      <c r="CI111" s="940"/>
      <c r="CJ111" s="940"/>
      <c r="CK111" s="995"/>
      <c r="CL111" s="882"/>
      <c r="CM111" s="885" t="s">
        <v>436</v>
      </c>
      <c r="CN111" s="886"/>
      <c r="CO111" s="886"/>
      <c r="CP111" s="886"/>
      <c r="CQ111" s="886"/>
      <c r="CR111" s="886"/>
      <c r="CS111" s="886"/>
      <c r="CT111" s="886"/>
      <c r="CU111" s="886"/>
      <c r="CV111" s="886"/>
      <c r="CW111" s="886"/>
      <c r="CX111" s="886"/>
      <c r="CY111" s="886"/>
      <c r="CZ111" s="886"/>
      <c r="DA111" s="886"/>
      <c r="DB111" s="886"/>
      <c r="DC111" s="886"/>
      <c r="DD111" s="886"/>
      <c r="DE111" s="886"/>
      <c r="DF111" s="887"/>
      <c r="DG111" s="877" t="s">
        <v>433</v>
      </c>
      <c r="DH111" s="878"/>
      <c r="DI111" s="878"/>
      <c r="DJ111" s="878"/>
      <c r="DK111" s="878"/>
      <c r="DL111" s="878" t="s">
        <v>122</v>
      </c>
      <c r="DM111" s="878"/>
      <c r="DN111" s="878"/>
      <c r="DO111" s="878"/>
      <c r="DP111" s="878"/>
      <c r="DQ111" s="878" t="s">
        <v>122</v>
      </c>
      <c r="DR111" s="878"/>
      <c r="DS111" s="878"/>
      <c r="DT111" s="878"/>
      <c r="DU111" s="878"/>
      <c r="DV111" s="855" t="s">
        <v>122</v>
      </c>
      <c r="DW111" s="855"/>
      <c r="DX111" s="855"/>
      <c r="DY111" s="855"/>
      <c r="DZ111" s="856"/>
    </row>
    <row r="112" spans="1:131" s="229" customFormat="1" ht="26.25" customHeight="1" x14ac:dyDescent="0.15">
      <c r="A112" s="980" t="s">
        <v>437</v>
      </c>
      <c r="B112" s="981"/>
      <c r="C112" s="811" t="s">
        <v>438</v>
      </c>
      <c r="D112" s="811"/>
      <c r="E112" s="811"/>
      <c r="F112" s="811"/>
      <c r="G112" s="811"/>
      <c r="H112" s="811"/>
      <c r="I112" s="811"/>
      <c r="J112" s="811"/>
      <c r="K112" s="811"/>
      <c r="L112" s="811"/>
      <c r="M112" s="811"/>
      <c r="N112" s="811"/>
      <c r="O112" s="811"/>
      <c r="P112" s="811"/>
      <c r="Q112" s="811"/>
      <c r="R112" s="811"/>
      <c r="S112" s="811"/>
      <c r="T112" s="811"/>
      <c r="U112" s="811"/>
      <c r="V112" s="811"/>
      <c r="W112" s="811"/>
      <c r="X112" s="811"/>
      <c r="Y112" s="811"/>
      <c r="Z112" s="812"/>
      <c r="AA112" s="840" t="s">
        <v>122</v>
      </c>
      <c r="AB112" s="841"/>
      <c r="AC112" s="841"/>
      <c r="AD112" s="841"/>
      <c r="AE112" s="842"/>
      <c r="AF112" s="843" t="s">
        <v>382</v>
      </c>
      <c r="AG112" s="841"/>
      <c r="AH112" s="841"/>
      <c r="AI112" s="841"/>
      <c r="AJ112" s="842"/>
      <c r="AK112" s="843" t="s">
        <v>122</v>
      </c>
      <c r="AL112" s="841"/>
      <c r="AM112" s="841"/>
      <c r="AN112" s="841"/>
      <c r="AO112" s="842"/>
      <c r="AP112" s="888" t="s">
        <v>122</v>
      </c>
      <c r="AQ112" s="889"/>
      <c r="AR112" s="889"/>
      <c r="AS112" s="889"/>
      <c r="AT112" s="890"/>
      <c r="AU112" s="1000"/>
      <c r="AV112" s="1001"/>
      <c r="AW112" s="1001"/>
      <c r="AX112" s="1001"/>
      <c r="AY112" s="1001"/>
      <c r="AZ112" s="876" t="s">
        <v>439</v>
      </c>
      <c r="BA112" s="811"/>
      <c r="BB112" s="811"/>
      <c r="BC112" s="811"/>
      <c r="BD112" s="811"/>
      <c r="BE112" s="811"/>
      <c r="BF112" s="811"/>
      <c r="BG112" s="811"/>
      <c r="BH112" s="811"/>
      <c r="BI112" s="811"/>
      <c r="BJ112" s="811"/>
      <c r="BK112" s="811"/>
      <c r="BL112" s="811"/>
      <c r="BM112" s="811"/>
      <c r="BN112" s="811"/>
      <c r="BO112" s="811"/>
      <c r="BP112" s="812"/>
      <c r="BQ112" s="877">
        <v>9691648</v>
      </c>
      <c r="BR112" s="878"/>
      <c r="BS112" s="878"/>
      <c r="BT112" s="878"/>
      <c r="BU112" s="878"/>
      <c r="BV112" s="878">
        <v>9954709</v>
      </c>
      <c r="BW112" s="878"/>
      <c r="BX112" s="878"/>
      <c r="BY112" s="878"/>
      <c r="BZ112" s="878"/>
      <c r="CA112" s="878">
        <v>9935144</v>
      </c>
      <c r="CB112" s="878"/>
      <c r="CC112" s="878"/>
      <c r="CD112" s="878"/>
      <c r="CE112" s="878"/>
      <c r="CF112" s="939">
        <v>93.3</v>
      </c>
      <c r="CG112" s="940"/>
      <c r="CH112" s="940"/>
      <c r="CI112" s="940"/>
      <c r="CJ112" s="940"/>
      <c r="CK112" s="995"/>
      <c r="CL112" s="882"/>
      <c r="CM112" s="885" t="s">
        <v>440</v>
      </c>
      <c r="CN112" s="886"/>
      <c r="CO112" s="886"/>
      <c r="CP112" s="886"/>
      <c r="CQ112" s="886"/>
      <c r="CR112" s="886"/>
      <c r="CS112" s="886"/>
      <c r="CT112" s="886"/>
      <c r="CU112" s="886"/>
      <c r="CV112" s="886"/>
      <c r="CW112" s="886"/>
      <c r="CX112" s="886"/>
      <c r="CY112" s="886"/>
      <c r="CZ112" s="886"/>
      <c r="DA112" s="886"/>
      <c r="DB112" s="886"/>
      <c r="DC112" s="886"/>
      <c r="DD112" s="886"/>
      <c r="DE112" s="886"/>
      <c r="DF112" s="887"/>
      <c r="DG112" s="877" t="s">
        <v>382</v>
      </c>
      <c r="DH112" s="878"/>
      <c r="DI112" s="878"/>
      <c r="DJ112" s="878"/>
      <c r="DK112" s="878"/>
      <c r="DL112" s="878" t="s">
        <v>382</v>
      </c>
      <c r="DM112" s="878"/>
      <c r="DN112" s="878"/>
      <c r="DO112" s="878"/>
      <c r="DP112" s="878"/>
      <c r="DQ112" s="878" t="s">
        <v>122</v>
      </c>
      <c r="DR112" s="878"/>
      <c r="DS112" s="878"/>
      <c r="DT112" s="878"/>
      <c r="DU112" s="878"/>
      <c r="DV112" s="855" t="s">
        <v>122</v>
      </c>
      <c r="DW112" s="855"/>
      <c r="DX112" s="855"/>
      <c r="DY112" s="855"/>
      <c r="DZ112" s="856"/>
    </row>
    <row r="113" spans="1:130" s="229" customFormat="1" ht="26.25" customHeight="1" x14ac:dyDescent="0.15">
      <c r="A113" s="982"/>
      <c r="B113" s="983"/>
      <c r="C113" s="811" t="s">
        <v>441</v>
      </c>
      <c r="D113" s="811"/>
      <c r="E113" s="811"/>
      <c r="F113" s="811"/>
      <c r="G113" s="811"/>
      <c r="H113" s="811"/>
      <c r="I113" s="811"/>
      <c r="J113" s="811"/>
      <c r="K113" s="811"/>
      <c r="L113" s="811"/>
      <c r="M113" s="811"/>
      <c r="N113" s="811"/>
      <c r="O113" s="811"/>
      <c r="P113" s="811"/>
      <c r="Q113" s="811"/>
      <c r="R113" s="811"/>
      <c r="S113" s="811"/>
      <c r="T113" s="811"/>
      <c r="U113" s="811"/>
      <c r="V113" s="811"/>
      <c r="W113" s="811"/>
      <c r="X113" s="811"/>
      <c r="Y113" s="811"/>
      <c r="Z113" s="812"/>
      <c r="AA113" s="986">
        <v>766088</v>
      </c>
      <c r="AB113" s="987"/>
      <c r="AC113" s="987"/>
      <c r="AD113" s="987"/>
      <c r="AE113" s="988"/>
      <c r="AF113" s="989">
        <v>823227</v>
      </c>
      <c r="AG113" s="987"/>
      <c r="AH113" s="987"/>
      <c r="AI113" s="987"/>
      <c r="AJ113" s="988"/>
      <c r="AK113" s="989">
        <v>889496</v>
      </c>
      <c r="AL113" s="987"/>
      <c r="AM113" s="987"/>
      <c r="AN113" s="987"/>
      <c r="AO113" s="988"/>
      <c r="AP113" s="990">
        <v>8.4</v>
      </c>
      <c r="AQ113" s="991"/>
      <c r="AR113" s="991"/>
      <c r="AS113" s="991"/>
      <c r="AT113" s="992"/>
      <c r="AU113" s="1000"/>
      <c r="AV113" s="1001"/>
      <c r="AW113" s="1001"/>
      <c r="AX113" s="1001"/>
      <c r="AY113" s="1001"/>
      <c r="AZ113" s="876" t="s">
        <v>442</v>
      </c>
      <c r="BA113" s="811"/>
      <c r="BB113" s="811"/>
      <c r="BC113" s="811"/>
      <c r="BD113" s="811"/>
      <c r="BE113" s="811"/>
      <c r="BF113" s="811"/>
      <c r="BG113" s="811"/>
      <c r="BH113" s="811"/>
      <c r="BI113" s="811"/>
      <c r="BJ113" s="811"/>
      <c r="BK113" s="811"/>
      <c r="BL113" s="811"/>
      <c r="BM113" s="811"/>
      <c r="BN113" s="811"/>
      <c r="BO113" s="811"/>
      <c r="BP113" s="812"/>
      <c r="BQ113" s="877" t="s">
        <v>382</v>
      </c>
      <c r="BR113" s="878"/>
      <c r="BS113" s="878"/>
      <c r="BT113" s="878"/>
      <c r="BU113" s="878"/>
      <c r="BV113" s="878" t="s">
        <v>122</v>
      </c>
      <c r="BW113" s="878"/>
      <c r="BX113" s="878"/>
      <c r="BY113" s="878"/>
      <c r="BZ113" s="878"/>
      <c r="CA113" s="878" t="s">
        <v>122</v>
      </c>
      <c r="CB113" s="878"/>
      <c r="CC113" s="878"/>
      <c r="CD113" s="878"/>
      <c r="CE113" s="878"/>
      <c r="CF113" s="939" t="s">
        <v>122</v>
      </c>
      <c r="CG113" s="940"/>
      <c r="CH113" s="940"/>
      <c r="CI113" s="940"/>
      <c r="CJ113" s="940"/>
      <c r="CK113" s="995"/>
      <c r="CL113" s="882"/>
      <c r="CM113" s="885" t="s">
        <v>443</v>
      </c>
      <c r="CN113" s="886"/>
      <c r="CO113" s="886"/>
      <c r="CP113" s="886"/>
      <c r="CQ113" s="886"/>
      <c r="CR113" s="886"/>
      <c r="CS113" s="886"/>
      <c r="CT113" s="886"/>
      <c r="CU113" s="886"/>
      <c r="CV113" s="886"/>
      <c r="CW113" s="886"/>
      <c r="CX113" s="886"/>
      <c r="CY113" s="886"/>
      <c r="CZ113" s="886"/>
      <c r="DA113" s="886"/>
      <c r="DB113" s="886"/>
      <c r="DC113" s="886"/>
      <c r="DD113" s="886"/>
      <c r="DE113" s="886"/>
      <c r="DF113" s="887"/>
      <c r="DG113" s="840" t="s">
        <v>382</v>
      </c>
      <c r="DH113" s="841"/>
      <c r="DI113" s="841"/>
      <c r="DJ113" s="841"/>
      <c r="DK113" s="842"/>
      <c r="DL113" s="843" t="s">
        <v>122</v>
      </c>
      <c r="DM113" s="841"/>
      <c r="DN113" s="841"/>
      <c r="DO113" s="841"/>
      <c r="DP113" s="842"/>
      <c r="DQ113" s="843" t="s">
        <v>382</v>
      </c>
      <c r="DR113" s="841"/>
      <c r="DS113" s="841"/>
      <c r="DT113" s="841"/>
      <c r="DU113" s="842"/>
      <c r="DV113" s="888" t="s">
        <v>382</v>
      </c>
      <c r="DW113" s="889"/>
      <c r="DX113" s="889"/>
      <c r="DY113" s="889"/>
      <c r="DZ113" s="890"/>
    </row>
    <row r="114" spans="1:130" s="229" customFormat="1" ht="26.25" customHeight="1" x14ac:dyDescent="0.15">
      <c r="A114" s="982"/>
      <c r="B114" s="983"/>
      <c r="C114" s="811" t="s">
        <v>444</v>
      </c>
      <c r="D114" s="811"/>
      <c r="E114" s="811"/>
      <c r="F114" s="811"/>
      <c r="G114" s="811"/>
      <c r="H114" s="811"/>
      <c r="I114" s="811"/>
      <c r="J114" s="811"/>
      <c r="K114" s="811"/>
      <c r="L114" s="811"/>
      <c r="M114" s="811"/>
      <c r="N114" s="811"/>
      <c r="O114" s="811"/>
      <c r="P114" s="811"/>
      <c r="Q114" s="811"/>
      <c r="R114" s="811"/>
      <c r="S114" s="811"/>
      <c r="T114" s="811"/>
      <c r="U114" s="811"/>
      <c r="V114" s="811"/>
      <c r="W114" s="811"/>
      <c r="X114" s="811"/>
      <c r="Y114" s="811"/>
      <c r="Z114" s="812"/>
      <c r="AA114" s="840" t="s">
        <v>122</v>
      </c>
      <c r="AB114" s="841"/>
      <c r="AC114" s="841"/>
      <c r="AD114" s="841"/>
      <c r="AE114" s="842"/>
      <c r="AF114" s="843" t="s">
        <v>122</v>
      </c>
      <c r="AG114" s="841"/>
      <c r="AH114" s="841"/>
      <c r="AI114" s="841"/>
      <c r="AJ114" s="842"/>
      <c r="AK114" s="843" t="s">
        <v>382</v>
      </c>
      <c r="AL114" s="841"/>
      <c r="AM114" s="841"/>
      <c r="AN114" s="841"/>
      <c r="AO114" s="842"/>
      <c r="AP114" s="888" t="s">
        <v>382</v>
      </c>
      <c r="AQ114" s="889"/>
      <c r="AR114" s="889"/>
      <c r="AS114" s="889"/>
      <c r="AT114" s="890"/>
      <c r="AU114" s="1000"/>
      <c r="AV114" s="1001"/>
      <c r="AW114" s="1001"/>
      <c r="AX114" s="1001"/>
      <c r="AY114" s="1001"/>
      <c r="AZ114" s="876" t="s">
        <v>445</v>
      </c>
      <c r="BA114" s="811"/>
      <c r="BB114" s="811"/>
      <c r="BC114" s="811"/>
      <c r="BD114" s="811"/>
      <c r="BE114" s="811"/>
      <c r="BF114" s="811"/>
      <c r="BG114" s="811"/>
      <c r="BH114" s="811"/>
      <c r="BI114" s="811"/>
      <c r="BJ114" s="811"/>
      <c r="BK114" s="811"/>
      <c r="BL114" s="811"/>
      <c r="BM114" s="811"/>
      <c r="BN114" s="811"/>
      <c r="BO114" s="811"/>
      <c r="BP114" s="812"/>
      <c r="BQ114" s="877">
        <v>4412780</v>
      </c>
      <c r="BR114" s="878"/>
      <c r="BS114" s="878"/>
      <c r="BT114" s="878"/>
      <c r="BU114" s="878"/>
      <c r="BV114" s="878">
        <v>4344609</v>
      </c>
      <c r="BW114" s="878"/>
      <c r="BX114" s="878"/>
      <c r="BY114" s="878"/>
      <c r="BZ114" s="878"/>
      <c r="CA114" s="878">
        <v>4328939</v>
      </c>
      <c r="CB114" s="878"/>
      <c r="CC114" s="878"/>
      <c r="CD114" s="878"/>
      <c r="CE114" s="878"/>
      <c r="CF114" s="939">
        <v>40.700000000000003</v>
      </c>
      <c r="CG114" s="940"/>
      <c r="CH114" s="940"/>
      <c r="CI114" s="940"/>
      <c r="CJ114" s="940"/>
      <c r="CK114" s="995"/>
      <c r="CL114" s="882"/>
      <c r="CM114" s="885" t="s">
        <v>446</v>
      </c>
      <c r="CN114" s="886"/>
      <c r="CO114" s="886"/>
      <c r="CP114" s="886"/>
      <c r="CQ114" s="886"/>
      <c r="CR114" s="886"/>
      <c r="CS114" s="886"/>
      <c r="CT114" s="886"/>
      <c r="CU114" s="886"/>
      <c r="CV114" s="886"/>
      <c r="CW114" s="886"/>
      <c r="CX114" s="886"/>
      <c r="CY114" s="886"/>
      <c r="CZ114" s="886"/>
      <c r="DA114" s="886"/>
      <c r="DB114" s="886"/>
      <c r="DC114" s="886"/>
      <c r="DD114" s="886"/>
      <c r="DE114" s="886"/>
      <c r="DF114" s="887"/>
      <c r="DG114" s="840" t="s">
        <v>122</v>
      </c>
      <c r="DH114" s="841"/>
      <c r="DI114" s="841"/>
      <c r="DJ114" s="841"/>
      <c r="DK114" s="842"/>
      <c r="DL114" s="843" t="s">
        <v>122</v>
      </c>
      <c r="DM114" s="841"/>
      <c r="DN114" s="841"/>
      <c r="DO114" s="841"/>
      <c r="DP114" s="842"/>
      <c r="DQ114" s="843" t="s">
        <v>122</v>
      </c>
      <c r="DR114" s="841"/>
      <c r="DS114" s="841"/>
      <c r="DT114" s="841"/>
      <c r="DU114" s="842"/>
      <c r="DV114" s="888" t="s">
        <v>382</v>
      </c>
      <c r="DW114" s="889"/>
      <c r="DX114" s="889"/>
      <c r="DY114" s="889"/>
      <c r="DZ114" s="890"/>
    </row>
    <row r="115" spans="1:130" s="229" customFormat="1" ht="26.25" customHeight="1" x14ac:dyDescent="0.15">
      <c r="A115" s="982"/>
      <c r="B115" s="983"/>
      <c r="C115" s="811" t="s">
        <v>447</v>
      </c>
      <c r="D115" s="811"/>
      <c r="E115" s="811"/>
      <c r="F115" s="811"/>
      <c r="G115" s="811"/>
      <c r="H115" s="811"/>
      <c r="I115" s="811"/>
      <c r="J115" s="811"/>
      <c r="K115" s="811"/>
      <c r="L115" s="811"/>
      <c r="M115" s="811"/>
      <c r="N115" s="811"/>
      <c r="O115" s="811"/>
      <c r="P115" s="811"/>
      <c r="Q115" s="811"/>
      <c r="R115" s="811"/>
      <c r="S115" s="811"/>
      <c r="T115" s="811"/>
      <c r="U115" s="811"/>
      <c r="V115" s="811"/>
      <c r="W115" s="811"/>
      <c r="X115" s="811"/>
      <c r="Y115" s="811"/>
      <c r="Z115" s="812"/>
      <c r="AA115" s="986">
        <v>122039</v>
      </c>
      <c r="AB115" s="987"/>
      <c r="AC115" s="987"/>
      <c r="AD115" s="987"/>
      <c r="AE115" s="988"/>
      <c r="AF115" s="989">
        <v>124030</v>
      </c>
      <c r="AG115" s="987"/>
      <c r="AH115" s="987"/>
      <c r="AI115" s="987"/>
      <c r="AJ115" s="988"/>
      <c r="AK115" s="989">
        <v>126060</v>
      </c>
      <c r="AL115" s="987"/>
      <c r="AM115" s="987"/>
      <c r="AN115" s="987"/>
      <c r="AO115" s="988"/>
      <c r="AP115" s="990">
        <v>1.2</v>
      </c>
      <c r="AQ115" s="991"/>
      <c r="AR115" s="991"/>
      <c r="AS115" s="991"/>
      <c r="AT115" s="992"/>
      <c r="AU115" s="1000"/>
      <c r="AV115" s="1001"/>
      <c r="AW115" s="1001"/>
      <c r="AX115" s="1001"/>
      <c r="AY115" s="1001"/>
      <c r="AZ115" s="876" t="s">
        <v>448</v>
      </c>
      <c r="BA115" s="811"/>
      <c r="BB115" s="811"/>
      <c r="BC115" s="811"/>
      <c r="BD115" s="811"/>
      <c r="BE115" s="811"/>
      <c r="BF115" s="811"/>
      <c r="BG115" s="811"/>
      <c r="BH115" s="811"/>
      <c r="BI115" s="811"/>
      <c r="BJ115" s="811"/>
      <c r="BK115" s="811"/>
      <c r="BL115" s="811"/>
      <c r="BM115" s="811"/>
      <c r="BN115" s="811"/>
      <c r="BO115" s="811"/>
      <c r="BP115" s="812"/>
      <c r="BQ115" s="877" t="s">
        <v>382</v>
      </c>
      <c r="BR115" s="878"/>
      <c r="BS115" s="878"/>
      <c r="BT115" s="878"/>
      <c r="BU115" s="878"/>
      <c r="BV115" s="878" t="s">
        <v>122</v>
      </c>
      <c r="BW115" s="878"/>
      <c r="BX115" s="878"/>
      <c r="BY115" s="878"/>
      <c r="BZ115" s="878"/>
      <c r="CA115" s="878" t="s">
        <v>122</v>
      </c>
      <c r="CB115" s="878"/>
      <c r="CC115" s="878"/>
      <c r="CD115" s="878"/>
      <c r="CE115" s="878"/>
      <c r="CF115" s="939" t="s">
        <v>382</v>
      </c>
      <c r="CG115" s="940"/>
      <c r="CH115" s="940"/>
      <c r="CI115" s="940"/>
      <c r="CJ115" s="940"/>
      <c r="CK115" s="995"/>
      <c r="CL115" s="882"/>
      <c r="CM115" s="876" t="s">
        <v>449</v>
      </c>
      <c r="CN115" s="979"/>
      <c r="CO115" s="979"/>
      <c r="CP115" s="979"/>
      <c r="CQ115" s="979"/>
      <c r="CR115" s="979"/>
      <c r="CS115" s="979"/>
      <c r="CT115" s="979"/>
      <c r="CU115" s="979"/>
      <c r="CV115" s="979"/>
      <c r="CW115" s="979"/>
      <c r="CX115" s="979"/>
      <c r="CY115" s="979"/>
      <c r="CZ115" s="979"/>
      <c r="DA115" s="979"/>
      <c r="DB115" s="979"/>
      <c r="DC115" s="979"/>
      <c r="DD115" s="979"/>
      <c r="DE115" s="979"/>
      <c r="DF115" s="812"/>
      <c r="DG115" s="840" t="s">
        <v>122</v>
      </c>
      <c r="DH115" s="841"/>
      <c r="DI115" s="841"/>
      <c r="DJ115" s="841"/>
      <c r="DK115" s="842"/>
      <c r="DL115" s="843" t="s">
        <v>122</v>
      </c>
      <c r="DM115" s="841"/>
      <c r="DN115" s="841"/>
      <c r="DO115" s="841"/>
      <c r="DP115" s="842"/>
      <c r="DQ115" s="843" t="s">
        <v>122</v>
      </c>
      <c r="DR115" s="841"/>
      <c r="DS115" s="841"/>
      <c r="DT115" s="841"/>
      <c r="DU115" s="842"/>
      <c r="DV115" s="888" t="s">
        <v>122</v>
      </c>
      <c r="DW115" s="889"/>
      <c r="DX115" s="889"/>
      <c r="DY115" s="889"/>
      <c r="DZ115" s="890"/>
    </row>
    <row r="116" spans="1:130" s="229" customFormat="1" ht="26.25" customHeight="1" x14ac:dyDescent="0.15">
      <c r="A116" s="984"/>
      <c r="B116" s="985"/>
      <c r="C116" s="944" t="s">
        <v>450</v>
      </c>
      <c r="D116" s="944"/>
      <c r="E116" s="944"/>
      <c r="F116" s="944"/>
      <c r="G116" s="944"/>
      <c r="H116" s="944"/>
      <c r="I116" s="944"/>
      <c r="J116" s="944"/>
      <c r="K116" s="944"/>
      <c r="L116" s="944"/>
      <c r="M116" s="944"/>
      <c r="N116" s="944"/>
      <c r="O116" s="944"/>
      <c r="P116" s="944"/>
      <c r="Q116" s="944"/>
      <c r="R116" s="944"/>
      <c r="S116" s="944"/>
      <c r="T116" s="944"/>
      <c r="U116" s="944"/>
      <c r="V116" s="944"/>
      <c r="W116" s="944"/>
      <c r="X116" s="944"/>
      <c r="Y116" s="944"/>
      <c r="Z116" s="945"/>
      <c r="AA116" s="840" t="s">
        <v>122</v>
      </c>
      <c r="AB116" s="841"/>
      <c r="AC116" s="841"/>
      <c r="AD116" s="841"/>
      <c r="AE116" s="842"/>
      <c r="AF116" s="843" t="s">
        <v>382</v>
      </c>
      <c r="AG116" s="841"/>
      <c r="AH116" s="841"/>
      <c r="AI116" s="841"/>
      <c r="AJ116" s="842"/>
      <c r="AK116" s="843" t="s">
        <v>382</v>
      </c>
      <c r="AL116" s="841"/>
      <c r="AM116" s="841"/>
      <c r="AN116" s="841"/>
      <c r="AO116" s="842"/>
      <c r="AP116" s="888" t="s">
        <v>122</v>
      </c>
      <c r="AQ116" s="889"/>
      <c r="AR116" s="889"/>
      <c r="AS116" s="889"/>
      <c r="AT116" s="890"/>
      <c r="AU116" s="1000"/>
      <c r="AV116" s="1001"/>
      <c r="AW116" s="1001"/>
      <c r="AX116" s="1001"/>
      <c r="AY116" s="1001"/>
      <c r="AZ116" s="927" t="s">
        <v>451</v>
      </c>
      <c r="BA116" s="928"/>
      <c r="BB116" s="928"/>
      <c r="BC116" s="928"/>
      <c r="BD116" s="928"/>
      <c r="BE116" s="928"/>
      <c r="BF116" s="928"/>
      <c r="BG116" s="928"/>
      <c r="BH116" s="928"/>
      <c r="BI116" s="928"/>
      <c r="BJ116" s="928"/>
      <c r="BK116" s="928"/>
      <c r="BL116" s="928"/>
      <c r="BM116" s="928"/>
      <c r="BN116" s="928"/>
      <c r="BO116" s="928"/>
      <c r="BP116" s="929"/>
      <c r="BQ116" s="877" t="s">
        <v>382</v>
      </c>
      <c r="BR116" s="878"/>
      <c r="BS116" s="878"/>
      <c r="BT116" s="878"/>
      <c r="BU116" s="878"/>
      <c r="BV116" s="878" t="s">
        <v>382</v>
      </c>
      <c r="BW116" s="878"/>
      <c r="BX116" s="878"/>
      <c r="BY116" s="878"/>
      <c r="BZ116" s="878"/>
      <c r="CA116" s="878" t="s">
        <v>122</v>
      </c>
      <c r="CB116" s="878"/>
      <c r="CC116" s="878"/>
      <c r="CD116" s="878"/>
      <c r="CE116" s="878"/>
      <c r="CF116" s="939" t="s">
        <v>122</v>
      </c>
      <c r="CG116" s="940"/>
      <c r="CH116" s="940"/>
      <c r="CI116" s="940"/>
      <c r="CJ116" s="940"/>
      <c r="CK116" s="995"/>
      <c r="CL116" s="882"/>
      <c r="CM116" s="885" t="s">
        <v>452</v>
      </c>
      <c r="CN116" s="886"/>
      <c r="CO116" s="886"/>
      <c r="CP116" s="886"/>
      <c r="CQ116" s="886"/>
      <c r="CR116" s="886"/>
      <c r="CS116" s="886"/>
      <c r="CT116" s="886"/>
      <c r="CU116" s="886"/>
      <c r="CV116" s="886"/>
      <c r="CW116" s="886"/>
      <c r="CX116" s="886"/>
      <c r="CY116" s="886"/>
      <c r="CZ116" s="886"/>
      <c r="DA116" s="886"/>
      <c r="DB116" s="886"/>
      <c r="DC116" s="886"/>
      <c r="DD116" s="886"/>
      <c r="DE116" s="886"/>
      <c r="DF116" s="887"/>
      <c r="DG116" s="840">
        <v>95960</v>
      </c>
      <c r="DH116" s="841"/>
      <c r="DI116" s="841"/>
      <c r="DJ116" s="841"/>
      <c r="DK116" s="842"/>
      <c r="DL116" s="843">
        <v>82240</v>
      </c>
      <c r="DM116" s="841"/>
      <c r="DN116" s="841"/>
      <c r="DO116" s="841"/>
      <c r="DP116" s="842"/>
      <c r="DQ116" s="843">
        <v>68520</v>
      </c>
      <c r="DR116" s="841"/>
      <c r="DS116" s="841"/>
      <c r="DT116" s="841"/>
      <c r="DU116" s="842"/>
      <c r="DV116" s="888">
        <v>0.6</v>
      </c>
      <c r="DW116" s="889"/>
      <c r="DX116" s="889"/>
      <c r="DY116" s="889"/>
      <c r="DZ116" s="890"/>
    </row>
    <row r="117" spans="1:130" s="229" customFormat="1" ht="26.25" customHeight="1" x14ac:dyDescent="0.15">
      <c r="A117" s="965" t="s">
        <v>180</v>
      </c>
      <c r="B117" s="966"/>
      <c r="C117" s="966"/>
      <c r="D117" s="966"/>
      <c r="E117" s="966"/>
      <c r="F117" s="966"/>
      <c r="G117" s="966"/>
      <c r="H117" s="966"/>
      <c r="I117" s="966"/>
      <c r="J117" s="966"/>
      <c r="K117" s="966"/>
      <c r="L117" s="966"/>
      <c r="M117" s="966"/>
      <c r="N117" s="966"/>
      <c r="O117" s="966"/>
      <c r="P117" s="966"/>
      <c r="Q117" s="966"/>
      <c r="R117" s="966"/>
      <c r="S117" s="966"/>
      <c r="T117" s="966"/>
      <c r="U117" s="966"/>
      <c r="V117" s="966"/>
      <c r="W117" s="966"/>
      <c r="X117" s="966"/>
      <c r="Y117" s="941" t="s">
        <v>453</v>
      </c>
      <c r="Z117" s="967"/>
      <c r="AA117" s="972">
        <v>4644098</v>
      </c>
      <c r="AB117" s="973"/>
      <c r="AC117" s="973"/>
      <c r="AD117" s="973"/>
      <c r="AE117" s="974"/>
      <c r="AF117" s="975">
        <v>4500769</v>
      </c>
      <c r="AG117" s="973"/>
      <c r="AH117" s="973"/>
      <c r="AI117" s="973"/>
      <c r="AJ117" s="974"/>
      <c r="AK117" s="975">
        <v>4507646</v>
      </c>
      <c r="AL117" s="973"/>
      <c r="AM117" s="973"/>
      <c r="AN117" s="973"/>
      <c r="AO117" s="974"/>
      <c r="AP117" s="976"/>
      <c r="AQ117" s="977"/>
      <c r="AR117" s="977"/>
      <c r="AS117" s="977"/>
      <c r="AT117" s="978"/>
      <c r="AU117" s="1000"/>
      <c r="AV117" s="1001"/>
      <c r="AW117" s="1001"/>
      <c r="AX117" s="1001"/>
      <c r="AY117" s="1001"/>
      <c r="AZ117" s="927" t="s">
        <v>454</v>
      </c>
      <c r="BA117" s="928"/>
      <c r="BB117" s="928"/>
      <c r="BC117" s="928"/>
      <c r="BD117" s="928"/>
      <c r="BE117" s="928"/>
      <c r="BF117" s="928"/>
      <c r="BG117" s="928"/>
      <c r="BH117" s="928"/>
      <c r="BI117" s="928"/>
      <c r="BJ117" s="928"/>
      <c r="BK117" s="928"/>
      <c r="BL117" s="928"/>
      <c r="BM117" s="928"/>
      <c r="BN117" s="928"/>
      <c r="BO117" s="928"/>
      <c r="BP117" s="929"/>
      <c r="BQ117" s="877" t="s">
        <v>122</v>
      </c>
      <c r="BR117" s="878"/>
      <c r="BS117" s="878"/>
      <c r="BT117" s="878"/>
      <c r="BU117" s="878"/>
      <c r="BV117" s="878" t="s">
        <v>122</v>
      </c>
      <c r="BW117" s="878"/>
      <c r="BX117" s="878"/>
      <c r="BY117" s="878"/>
      <c r="BZ117" s="878"/>
      <c r="CA117" s="878" t="s">
        <v>382</v>
      </c>
      <c r="CB117" s="878"/>
      <c r="CC117" s="878"/>
      <c r="CD117" s="878"/>
      <c r="CE117" s="878"/>
      <c r="CF117" s="939" t="s">
        <v>382</v>
      </c>
      <c r="CG117" s="940"/>
      <c r="CH117" s="940"/>
      <c r="CI117" s="940"/>
      <c r="CJ117" s="940"/>
      <c r="CK117" s="995"/>
      <c r="CL117" s="882"/>
      <c r="CM117" s="885" t="s">
        <v>455</v>
      </c>
      <c r="CN117" s="886"/>
      <c r="CO117" s="886"/>
      <c r="CP117" s="886"/>
      <c r="CQ117" s="886"/>
      <c r="CR117" s="886"/>
      <c r="CS117" s="886"/>
      <c r="CT117" s="886"/>
      <c r="CU117" s="886"/>
      <c r="CV117" s="886"/>
      <c r="CW117" s="886"/>
      <c r="CX117" s="886"/>
      <c r="CY117" s="886"/>
      <c r="CZ117" s="886"/>
      <c r="DA117" s="886"/>
      <c r="DB117" s="886"/>
      <c r="DC117" s="886"/>
      <c r="DD117" s="886"/>
      <c r="DE117" s="886"/>
      <c r="DF117" s="887"/>
      <c r="DG117" s="840" t="s">
        <v>122</v>
      </c>
      <c r="DH117" s="841"/>
      <c r="DI117" s="841"/>
      <c r="DJ117" s="841"/>
      <c r="DK117" s="842"/>
      <c r="DL117" s="843" t="s">
        <v>382</v>
      </c>
      <c r="DM117" s="841"/>
      <c r="DN117" s="841"/>
      <c r="DO117" s="841"/>
      <c r="DP117" s="842"/>
      <c r="DQ117" s="843" t="s">
        <v>122</v>
      </c>
      <c r="DR117" s="841"/>
      <c r="DS117" s="841"/>
      <c r="DT117" s="841"/>
      <c r="DU117" s="842"/>
      <c r="DV117" s="888" t="s">
        <v>122</v>
      </c>
      <c r="DW117" s="889"/>
      <c r="DX117" s="889"/>
      <c r="DY117" s="889"/>
      <c r="DZ117" s="890"/>
    </row>
    <row r="118" spans="1:130" s="229" customFormat="1" ht="26.25" customHeight="1" x14ac:dyDescent="0.15">
      <c r="A118" s="965" t="s">
        <v>428</v>
      </c>
      <c r="B118" s="966"/>
      <c r="C118" s="966"/>
      <c r="D118" s="966"/>
      <c r="E118" s="966"/>
      <c r="F118" s="966"/>
      <c r="G118" s="966"/>
      <c r="H118" s="966"/>
      <c r="I118" s="966"/>
      <c r="J118" s="966"/>
      <c r="K118" s="966"/>
      <c r="L118" s="966"/>
      <c r="M118" s="966"/>
      <c r="N118" s="966"/>
      <c r="O118" s="966"/>
      <c r="P118" s="966"/>
      <c r="Q118" s="966"/>
      <c r="R118" s="966"/>
      <c r="S118" s="966"/>
      <c r="T118" s="966"/>
      <c r="U118" s="966"/>
      <c r="V118" s="966"/>
      <c r="W118" s="966"/>
      <c r="X118" s="966"/>
      <c r="Y118" s="966"/>
      <c r="Z118" s="967"/>
      <c r="AA118" s="968" t="s">
        <v>426</v>
      </c>
      <c r="AB118" s="966"/>
      <c r="AC118" s="966"/>
      <c r="AD118" s="966"/>
      <c r="AE118" s="967"/>
      <c r="AF118" s="968" t="s">
        <v>301</v>
      </c>
      <c r="AG118" s="966"/>
      <c r="AH118" s="966"/>
      <c r="AI118" s="966"/>
      <c r="AJ118" s="967"/>
      <c r="AK118" s="968" t="s">
        <v>300</v>
      </c>
      <c r="AL118" s="966"/>
      <c r="AM118" s="966"/>
      <c r="AN118" s="966"/>
      <c r="AO118" s="967"/>
      <c r="AP118" s="969" t="s">
        <v>427</v>
      </c>
      <c r="AQ118" s="970"/>
      <c r="AR118" s="970"/>
      <c r="AS118" s="970"/>
      <c r="AT118" s="971"/>
      <c r="AU118" s="1000"/>
      <c r="AV118" s="1001"/>
      <c r="AW118" s="1001"/>
      <c r="AX118" s="1001"/>
      <c r="AY118" s="1001"/>
      <c r="AZ118" s="943" t="s">
        <v>456</v>
      </c>
      <c r="BA118" s="944"/>
      <c r="BB118" s="944"/>
      <c r="BC118" s="944"/>
      <c r="BD118" s="944"/>
      <c r="BE118" s="944"/>
      <c r="BF118" s="944"/>
      <c r="BG118" s="944"/>
      <c r="BH118" s="944"/>
      <c r="BI118" s="944"/>
      <c r="BJ118" s="944"/>
      <c r="BK118" s="944"/>
      <c r="BL118" s="944"/>
      <c r="BM118" s="944"/>
      <c r="BN118" s="944"/>
      <c r="BO118" s="944"/>
      <c r="BP118" s="945"/>
      <c r="BQ118" s="946" t="s">
        <v>382</v>
      </c>
      <c r="BR118" s="909"/>
      <c r="BS118" s="909"/>
      <c r="BT118" s="909"/>
      <c r="BU118" s="909"/>
      <c r="BV118" s="909" t="s">
        <v>122</v>
      </c>
      <c r="BW118" s="909"/>
      <c r="BX118" s="909"/>
      <c r="BY118" s="909"/>
      <c r="BZ118" s="909"/>
      <c r="CA118" s="909" t="s">
        <v>122</v>
      </c>
      <c r="CB118" s="909"/>
      <c r="CC118" s="909"/>
      <c r="CD118" s="909"/>
      <c r="CE118" s="909"/>
      <c r="CF118" s="939" t="s">
        <v>382</v>
      </c>
      <c r="CG118" s="940"/>
      <c r="CH118" s="940"/>
      <c r="CI118" s="940"/>
      <c r="CJ118" s="940"/>
      <c r="CK118" s="995"/>
      <c r="CL118" s="882"/>
      <c r="CM118" s="885" t="s">
        <v>457</v>
      </c>
      <c r="CN118" s="886"/>
      <c r="CO118" s="886"/>
      <c r="CP118" s="886"/>
      <c r="CQ118" s="886"/>
      <c r="CR118" s="886"/>
      <c r="CS118" s="886"/>
      <c r="CT118" s="886"/>
      <c r="CU118" s="886"/>
      <c r="CV118" s="886"/>
      <c r="CW118" s="886"/>
      <c r="CX118" s="886"/>
      <c r="CY118" s="886"/>
      <c r="CZ118" s="886"/>
      <c r="DA118" s="886"/>
      <c r="DB118" s="886"/>
      <c r="DC118" s="886"/>
      <c r="DD118" s="886"/>
      <c r="DE118" s="886"/>
      <c r="DF118" s="887"/>
      <c r="DG118" s="840" t="s">
        <v>382</v>
      </c>
      <c r="DH118" s="841"/>
      <c r="DI118" s="841"/>
      <c r="DJ118" s="841"/>
      <c r="DK118" s="842"/>
      <c r="DL118" s="843" t="s">
        <v>122</v>
      </c>
      <c r="DM118" s="841"/>
      <c r="DN118" s="841"/>
      <c r="DO118" s="841"/>
      <c r="DP118" s="842"/>
      <c r="DQ118" s="843" t="s">
        <v>122</v>
      </c>
      <c r="DR118" s="841"/>
      <c r="DS118" s="841"/>
      <c r="DT118" s="841"/>
      <c r="DU118" s="842"/>
      <c r="DV118" s="888" t="s">
        <v>122</v>
      </c>
      <c r="DW118" s="889"/>
      <c r="DX118" s="889"/>
      <c r="DY118" s="889"/>
      <c r="DZ118" s="890"/>
    </row>
    <row r="119" spans="1:130" s="229" customFormat="1" ht="26.25" customHeight="1" x14ac:dyDescent="0.15">
      <c r="A119" s="879" t="s">
        <v>431</v>
      </c>
      <c r="B119" s="880"/>
      <c r="C119" s="955" t="s">
        <v>432</v>
      </c>
      <c r="D119" s="956"/>
      <c r="E119" s="956"/>
      <c r="F119" s="956"/>
      <c r="G119" s="956"/>
      <c r="H119" s="956"/>
      <c r="I119" s="956"/>
      <c r="J119" s="956"/>
      <c r="K119" s="956"/>
      <c r="L119" s="956"/>
      <c r="M119" s="956"/>
      <c r="N119" s="956"/>
      <c r="O119" s="956"/>
      <c r="P119" s="956"/>
      <c r="Q119" s="956"/>
      <c r="R119" s="956"/>
      <c r="S119" s="956"/>
      <c r="T119" s="956"/>
      <c r="U119" s="956"/>
      <c r="V119" s="956"/>
      <c r="W119" s="956"/>
      <c r="X119" s="956"/>
      <c r="Y119" s="956"/>
      <c r="Z119" s="957"/>
      <c r="AA119" s="958" t="s">
        <v>382</v>
      </c>
      <c r="AB119" s="959"/>
      <c r="AC119" s="959"/>
      <c r="AD119" s="959"/>
      <c r="AE119" s="960"/>
      <c r="AF119" s="961" t="s">
        <v>122</v>
      </c>
      <c r="AG119" s="959"/>
      <c r="AH119" s="959"/>
      <c r="AI119" s="959"/>
      <c r="AJ119" s="960"/>
      <c r="AK119" s="961" t="s">
        <v>122</v>
      </c>
      <c r="AL119" s="959"/>
      <c r="AM119" s="959"/>
      <c r="AN119" s="959"/>
      <c r="AO119" s="960"/>
      <c r="AP119" s="962" t="s">
        <v>382</v>
      </c>
      <c r="AQ119" s="963"/>
      <c r="AR119" s="963"/>
      <c r="AS119" s="963"/>
      <c r="AT119" s="964"/>
      <c r="AU119" s="1002"/>
      <c r="AV119" s="1003"/>
      <c r="AW119" s="1003"/>
      <c r="AX119" s="1003"/>
      <c r="AY119" s="1003"/>
      <c r="AZ119" s="260" t="s">
        <v>180</v>
      </c>
      <c r="BA119" s="260"/>
      <c r="BB119" s="260"/>
      <c r="BC119" s="260"/>
      <c r="BD119" s="260"/>
      <c r="BE119" s="260"/>
      <c r="BF119" s="260"/>
      <c r="BG119" s="260"/>
      <c r="BH119" s="260"/>
      <c r="BI119" s="260"/>
      <c r="BJ119" s="260"/>
      <c r="BK119" s="260"/>
      <c r="BL119" s="260"/>
      <c r="BM119" s="260"/>
      <c r="BN119" s="260"/>
      <c r="BO119" s="941" t="s">
        <v>458</v>
      </c>
      <c r="BP119" s="942"/>
      <c r="BQ119" s="946">
        <v>48678194</v>
      </c>
      <c r="BR119" s="909"/>
      <c r="BS119" s="909"/>
      <c r="BT119" s="909"/>
      <c r="BU119" s="909"/>
      <c r="BV119" s="909">
        <v>47003793</v>
      </c>
      <c r="BW119" s="909"/>
      <c r="BX119" s="909"/>
      <c r="BY119" s="909"/>
      <c r="BZ119" s="909"/>
      <c r="CA119" s="909">
        <v>45923281</v>
      </c>
      <c r="CB119" s="909"/>
      <c r="CC119" s="909"/>
      <c r="CD119" s="909"/>
      <c r="CE119" s="909"/>
      <c r="CF119" s="807"/>
      <c r="CG119" s="808"/>
      <c r="CH119" s="808"/>
      <c r="CI119" s="808"/>
      <c r="CJ119" s="898"/>
      <c r="CK119" s="996"/>
      <c r="CL119" s="884"/>
      <c r="CM119" s="902" t="s">
        <v>459</v>
      </c>
      <c r="CN119" s="903"/>
      <c r="CO119" s="903"/>
      <c r="CP119" s="903"/>
      <c r="CQ119" s="903"/>
      <c r="CR119" s="903"/>
      <c r="CS119" s="903"/>
      <c r="CT119" s="903"/>
      <c r="CU119" s="903"/>
      <c r="CV119" s="903"/>
      <c r="CW119" s="903"/>
      <c r="CX119" s="903"/>
      <c r="CY119" s="903"/>
      <c r="CZ119" s="903"/>
      <c r="DA119" s="903"/>
      <c r="DB119" s="903"/>
      <c r="DC119" s="903"/>
      <c r="DD119" s="903"/>
      <c r="DE119" s="903"/>
      <c r="DF119" s="904"/>
      <c r="DG119" s="823">
        <v>816312</v>
      </c>
      <c r="DH119" s="824"/>
      <c r="DI119" s="824"/>
      <c r="DJ119" s="824"/>
      <c r="DK119" s="825"/>
      <c r="DL119" s="826">
        <v>712863</v>
      </c>
      <c r="DM119" s="824"/>
      <c r="DN119" s="824"/>
      <c r="DO119" s="824"/>
      <c r="DP119" s="825"/>
      <c r="DQ119" s="826">
        <v>705410</v>
      </c>
      <c r="DR119" s="824"/>
      <c r="DS119" s="824"/>
      <c r="DT119" s="824"/>
      <c r="DU119" s="825"/>
      <c r="DV119" s="912">
        <v>6.6</v>
      </c>
      <c r="DW119" s="913"/>
      <c r="DX119" s="913"/>
      <c r="DY119" s="913"/>
      <c r="DZ119" s="914"/>
    </row>
    <row r="120" spans="1:130" s="229" customFormat="1" ht="26.25" customHeight="1" x14ac:dyDescent="0.15">
      <c r="A120" s="881"/>
      <c r="B120" s="882"/>
      <c r="C120" s="885" t="s">
        <v>436</v>
      </c>
      <c r="D120" s="886"/>
      <c r="E120" s="886"/>
      <c r="F120" s="886"/>
      <c r="G120" s="886"/>
      <c r="H120" s="886"/>
      <c r="I120" s="886"/>
      <c r="J120" s="886"/>
      <c r="K120" s="886"/>
      <c r="L120" s="886"/>
      <c r="M120" s="886"/>
      <c r="N120" s="886"/>
      <c r="O120" s="886"/>
      <c r="P120" s="886"/>
      <c r="Q120" s="886"/>
      <c r="R120" s="886"/>
      <c r="S120" s="886"/>
      <c r="T120" s="886"/>
      <c r="U120" s="886"/>
      <c r="V120" s="886"/>
      <c r="W120" s="886"/>
      <c r="X120" s="886"/>
      <c r="Y120" s="886"/>
      <c r="Z120" s="887"/>
      <c r="AA120" s="840" t="s">
        <v>122</v>
      </c>
      <c r="AB120" s="841"/>
      <c r="AC120" s="841"/>
      <c r="AD120" s="841"/>
      <c r="AE120" s="842"/>
      <c r="AF120" s="843" t="s">
        <v>122</v>
      </c>
      <c r="AG120" s="841"/>
      <c r="AH120" s="841"/>
      <c r="AI120" s="841"/>
      <c r="AJ120" s="842"/>
      <c r="AK120" s="843" t="s">
        <v>382</v>
      </c>
      <c r="AL120" s="841"/>
      <c r="AM120" s="841"/>
      <c r="AN120" s="841"/>
      <c r="AO120" s="842"/>
      <c r="AP120" s="888" t="s">
        <v>382</v>
      </c>
      <c r="AQ120" s="889"/>
      <c r="AR120" s="889"/>
      <c r="AS120" s="889"/>
      <c r="AT120" s="890"/>
      <c r="AU120" s="947" t="s">
        <v>460</v>
      </c>
      <c r="AV120" s="948"/>
      <c r="AW120" s="948"/>
      <c r="AX120" s="948"/>
      <c r="AY120" s="949"/>
      <c r="AZ120" s="924" t="s">
        <v>461</v>
      </c>
      <c r="BA120" s="869"/>
      <c r="BB120" s="869"/>
      <c r="BC120" s="869"/>
      <c r="BD120" s="869"/>
      <c r="BE120" s="869"/>
      <c r="BF120" s="869"/>
      <c r="BG120" s="869"/>
      <c r="BH120" s="869"/>
      <c r="BI120" s="869"/>
      <c r="BJ120" s="869"/>
      <c r="BK120" s="869"/>
      <c r="BL120" s="869"/>
      <c r="BM120" s="869"/>
      <c r="BN120" s="869"/>
      <c r="BO120" s="869"/>
      <c r="BP120" s="870"/>
      <c r="BQ120" s="925">
        <v>7858241</v>
      </c>
      <c r="BR120" s="906"/>
      <c r="BS120" s="906"/>
      <c r="BT120" s="906"/>
      <c r="BU120" s="906"/>
      <c r="BV120" s="906">
        <v>7417191</v>
      </c>
      <c r="BW120" s="906"/>
      <c r="BX120" s="906"/>
      <c r="BY120" s="906"/>
      <c r="BZ120" s="906"/>
      <c r="CA120" s="906">
        <v>6600314</v>
      </c>
      <c r="CB120" s="906"/>
      <c r="CC120" s="906"/>
      <c r="CD120" s="906"/>
      <c r="CE120" s="906"/>
      <c r="CF120" s="930">
        <v>62</v>
      </c>
      <c r="CG120" s="931"/>
      <c r="CH120" s="931"/>
      <c r="CI120" s="931"/>
      <c r="CJ120" s="931"/>
      <c r="CK120" s="932" t="s">
        <v>462</v>
      </c>
      <c r="CL120" s="916"/>
      <c r="CM120" s="916"/>
      <c r="CN120" s="916"/>
      <c r="CO120" s="917"/>
      <c r="CP120" s="936" t="s">
        <v>409</v>
      </c>
      <c r="CQ120" s="937"/>
      <c r="CR120" s="937"/>
      <c r="CS120" s="937"/>
      <c r="CT120" s="937"/>
      <c r="CU120" s="937"/>
      <c r="CV120" s="937"/>
      <c r="CW120" s="937"/>
      <c r="CX120" s="937"/>
      <c r="CY120" s="937"/>
      <c r="CZ120" s="937"/>
      <c r="DA120" s="937"/>
      <c r="DB120" s="937"/>
      <c r="DC120" s="937"/>
      <c r="DD120" s="937"/>
      <c r="DE120" s="937"/>
      <c r="DF120" s="938"/>
      <c r="DG120" s="925">
        <v>5421862</v>
      </c>
      <c r="DH120" s="906"/>
      <c r="DI120" s="906"/>
      <c r="DJ120" s="906"/>
      <c r="DK120" s="906"/>
      <c r="DL120" s="906">
        <v>5488553</v>
      </c>
      <c r="DM120" s="906"/>
      <c r="DN120" s="906"/>
      <c r="DO120" s="906"/>
      <c r="DP120" s="906"/>
      <c r="DQ120" s="906">
        <v>5777099</v>
      </c>
      <c r="DR120" s="906"/>
      <c r="DS120" s="906"/>
      <c r="DT120" s="906"/>
      <c r="DU120" s="906"/>
      <c r="DV120" s="907">
        <v>54.3</v>
      </c>
      <c r="DW120" s="907"/>
      <c r="DX120" s="907"/>
      <c r="DY120" s="907"/>
      <c r="DZ120" s="908"/>
    </row>
    <row r="121" spans="1:130" s="229" customFormat="1" ht="26.25" customHeight="1" x14ac:dyDescent="0.15">
      <c r="A121" s="881"/>
      <c r="B121" s="882"/>
      <c r="C121" s="927" t="s">
        <v>463</v>
      </c>
      <c r="D121" s="928"/>
      <c r="E121" s="928"/>
      <c r="F121" s="928"/>
      <c r="G121" s="928"/>
      <c r="H121" s="928"/>
      <c r="I121" s="928"/>
      <c r="J121" s="928"/>
      <c r="K121" s="928"/>
      <c r="L121" s="928"/>
      <c r="M121" s="928"/>
      <c r="N121" s="928"/>
      <c r="O121" s="928"/>
      <c r="P121" s="928"/>
      <c r="Q121" s="928"/>
      <c r="R121" s="928"/>
      <c r="S121" s="928"/>
      <c r="T121" s="928"/>
      <c r="U121" s="928"/>
      <c r="V121" s="928"/>
      <c r="W121" s="928"/>
      <c r="X121" s="928"/>
      <c r="Y121" s="928"/>
      <c r="Z121" s="929"/>
      <c r="AA121" s="840" t="s">
        <v>122</v>
      </c>
      <c r="AB121" s="841"/>
      <c r="AC121" s="841"/>
      <c r="AD121" s="841"/>
      <c r="AE121" s="842"/>
      <c r="AF121" s="843" t="s">
        <v>382</v>
      </c>
      <c r="AG121" s="841"/>
      <c r="AH121" s="841"/>
      <c r="AI121" s="841"/>
      <c r="AJ121" s="842"/>
      <c r="AK121" s="843" t="s">
        <v>382</v>
      </c>
      <c r="AL121" s="841"/>
      <c r="AM121" s="841"/>
      <c r="AN121" s="841"/>
      <c r="AO121" s="842"/>
      <c r="AP121" s="888" t="s">
        <v>382</v>
      </c>
      <c r="AQ121" s="889"/>
      <c r="AR121" s="889"/>
      <c r="AS121" s="889"/>
      <c r="AT121" s="890"/>
      <c r="AU121" s="950"/>
      <c r="AV121" s="951"/>
      <c r="AW121" s="951"/>
      <c r="AX121" s="951"/>
      <c r="AY121" s="952"/>
      <c r="AZ121" s="876" t="s">
        <v>464</v>
      </c>
      <c r="BA121" s="811"/>
      <c r="BB121" s="811"/>
      <c r="BC121" s="811"/>
      <c r="BD121" s="811"/>
      <c r="BE121" s="811"/>
      <c r="BF121" s="811"/>
      <c r="BG121" s="811"/>
      <c r="BH121" s="811"/>
      <c r="BI121" s="811"/>
      <c r="BJ121" s="811"/>
      <c r="BK121" s="811"/>
      <c r="BL121" s="811"/>
      <c r="BM121" s="811"/>
      <c r="BN121" s="811"/>
      <c r="BO121" s="811"/>
      <c r="BP121" s="812"/>
      <c r="BQ121" s="877">
        <v>1779828</v>
      </c>
      <c r="BR121" s="878"/>
      <c r="BS121" s="878"/>
      <c r="BT121" s="878"/>
      <c r="BU121" s="878"/>
      <c r="BV121" s="878">
        <v>1635083</v>
      </c>
      <c r="BW121" s="878"/>
      <c r="BX121" s="878"/>
      <c r="BY121" s="878"/>
      <c r="BZ121" s="878"/>
      <c r="CA121" s="878">
        <v>1524184</v>
      </c>
      <c r="CB121" s="878"/>
      <c r="CC121" s="878"/>
      <c r="CD121" s="878"/>
      <c r="CE121" s="878"/>
      <c r="CF121" s="939">
        <v>14.3</v>
      </c>
      <c r="CG121" s="940"/>
      <c r="CH121" s="940"/>
      <c r="CI121" s="940"/>
      <c r="CJ121" s="940"/>
      <c r="CK121" s="933"/>
      <c r="CL121" s="919"/>
      <c r="CM121" s="919"/>
      <c r="CN121" s="919"/>
      <c r="CO121" s="920"/>
      <c r="CP121" s="899" t="s">
        <v>404</v>
      </c>
      <c r="CQ121" s="900"/>
      <c r="CR121" s="900"/>
      <c r="CS121" s="900"/>
      <c r="CT121" s="900"/>
      <c r="CU121" s="900"/>
      <c r="CV121" s="900"/>
      <c r="CW121" s="900"/>
      <c r="CX121" s="900"/>
      <c r="CY121" s="900"/>
      <c r="CZ121" s="900"/>
      <c r="DA121" s="900"/>
      <c r="DB121" s="900"/>
      <c r="DC121" s="900"/>
      <c r="DD121" s="900"/>
      <c r="DE121" s="900"/>
      <c r="DF121" s="901"/>
      <c r="DG121" s="877">
        <v>1824448</v>
      </c>
      <c r="DH121" s="878"/>
      <c r="DI121" s="878"/>
      <c r="DJ121" s="878"/>
      <c r="DK121" s="878"/>
      <c r="DL121" s="878">
        <v>1904072</v>
      </c>
      <c r="DM121" s="878"/>
      <c r="DN121" s="878"/>
      <c r="DO121" s="878"/>
      <c r="DP121" s="878"/>
      <c r="DQ121" s="878">
        <v>1893863</v>
      </c>
      <c r="DR121" s="878"/>
      <c r="DS121" s="878"/>
      <c r="DT121" s="878"/>
      <c r="DU121" s="878"/>
      <c r="DV121" s="855">
        <v>17.8</v>
      </c>
      <c r="DW121" s="855"/>
      <c r="DX121" s="855"/>
      <c r="DY121" s="855"/>
      <c r="DZ121" s="856"/>
    </row>
    <row r="122" spans="1:130" s="229" customFormat="1" ht="26.25" customHeight="1" x14ac:dyDescent="0.15">
      <c r="A122" s="881"/>
      <c r="B122" s="882"/>
      <c r="C122" s="885" t="s">
        <v>446</v>
      </c>
      <c r="D122" s="886"/>
      <c r="E122" s="886"/>
      <c r="F122" s="886"/>
      <c r="G122" s="886"/>
      <c r="H122" s="886"/>
      <c r="I122" s="886"/>
      <c r="J122" s="886"/>
      <c r="K122" s="886"/>
      <c r="L122" s="886"/>
      <c r="M122" s="886"/>
      <c r="N122" s="886"/>
      <c r="O122" s="886"/>
      <c r="P122" s="886"/>
      <c r="Q122" s="886"/>
      <c r="R122" s="886"/>
      <c r="S122" s="886"/>
      <c r="T122" s="886"/>
      <c r="U122" s="886"/>
      <c r="V122" s="886"/>
      <c r="W122" s="886"/>
      <c r="X122" s="886"/>
      <c r="Y122" s="886"/>
      <c r="Z122" s="887"/>
      <c r="AA122" s="840" t="s">
        <v>382</v>
      </c>
      <c r="AB122" s="841"/>
      <c r="AC122" s="841"/>
      <c r="AD122" s="841"/>
      <c r="AE122" s="842"/>
      <c r="AF122" s="843" t="s">
        <v>122</v>
      </c>
      <c r="AG122" s="841"/>
      <c r="AH122" s="841"/>
      <c r="AI122" s="841"/>
      <c r="AJ122" s="842"/>
      <c r="AK122" s="843" t="s">
        <v>382</v>
      </c>
      <c r="AL122" s="841"/>
      <c r="AM122" s="841"/>
      <c r="AN122" s="841"/>
      <c r="AO122" s="842"/>
      <c r="AP122" s="888" t="s">
        <v>382</v>
      </c>
      <c r="AQ122" s="889"/>
      <c r="AR122" s="889"/>
      <c r="AS122" s="889"/>
      <c r="AT122" s="890"/>
      <c r="AU122" s="950"/>
      <c r="AV122" s="951"/>
      <c r="AW122" s="951"/>
      <c r="AX122" s="951"/>
      <c r="AY122" s="952"/>
      <c r="AZ122" s="943" t="s">
        <v>465</v>
      </c>
      <c r="BA122" s="944"/>
      <c r="BB122" s="944"/>
      <c r="BC122" s="944"/>
      <c r="BD122" s="944"/>
      <c r="BE122" s="944"/>
      <c r="BF122" s="944"/>
      <c r="BG122" s="944"/>
      <c r="BH122" s="944"/>
      <c r="BI122" s="944"/>
      <c r="BJ122" s="944"/>
      <c r="BK122" s="944"/>
      <c r="BL122" s="944"/>
      <c r="BM122" s="944"/>
      <c r="BN122" s="944"/>
      <c r="BO122" s="944"/>
      <c r="BP122" s="945"/>
      <c r="BQ122" s="946">
        <v>28775179</v>
      </c>
      <c r="BR122" s="909"/>
      <c r="BS122" s="909"/>
      <c r="BT122" s="909"/>
      <c r="BU122" s="909"/>
      <c r="BV122" s="909">
        <v>27984644</v>
      </c>
      <c r="BW122" s="909"/>
      <c r="BX122" s="909"/>
      <c r="BY122" s="909"/>
      <c r="BZ122" s="909"/>
      <c r="CA122" s="909">
        <v>27788682</v>
      </c>
      <c r="CB122" s="909"/>
      <c r="CC122" s="909"/>
      <c r="CD122" s="909"/>
      <c r="CE122" s="909"/>
      <c r="CF122" s="910">
        <v>261</v>
      </c>
      <c r="CG122" s="911"/>
      <c r="CH122" s="911"/>
      <c r="CI122" s="911"/>
      <c r="CJ122" s="911"/>
      <c r="CK122" s="933"/>
      <c r="CL122" s="919"/>
      <c r="CM122" s="919"/>
      <c r="CN122" s="919"/>
      <c r="CO122" s="920"/>
      <c r="CP122" s="899" t="s">
        <v>466</v>
      </c>
      <c r="CQ122" s="900"/>
      <c r="CR122" s="900"/>
      <c r="CS122" s="900"/>
      <c r="CT122" s="900"/>
      <c r="CU122" s="900"/>
      <c r="CV122" s="900"/>
      <c r="CW122" s="900"/>
      <c r="CX122" s="900"/>
      <c r="CY122" s="900"/>
      <c r="CZ122" s="900"/>
      <c r="DA122" s="900"/>
      <c r="DB122" s="900"/>
      <c r="DC122" s="900"/>
      <c r="DD122" s="900"/>
      <c r="DE122" s="900"/>
      <c r="DF122" s="901"/>
      <c r="DG122" s="877">
        <v>930050</v>
      </c>
      <c r="DH122" s="878"/>
      <c r="DI122" s="878"/>
      <c r="DJ122" s="878"/>
      <c r="DK122" s="878"/>
      <c r="DL122" s="878">
        <v>948552</v>
      </c>
      <c r="DM122" s="878"/>
      <c r="DN122" s="878"/>
      <c r="DO122" s="878"/>
      <c r="DP122" s="878"/>
      <c r="DQ122" s="878">
        <v>1427970</v>
      </c>
      <c r="DR122" s="878"/>
      <c r="DS122" s="878"/>
      <c r="DT122" s="878"/>
      <c r="DU122" s="878"/>
      <c r="DV122" s="855">
        <v>13.4</v>
      </c>
      <c r="DW122" s="855"/>
      <c r="DX122" s="855"/>
      <c r="DY122" s="855"/>
      <c r="DZ122" s="856"/>
    </row>
    <row r="123" spans="1:130" s="229" customFormat="1" ht="26.25" customHeight="1" x14ac:dyDescent="0.15">
      <c r="A123" s="881"/>
      <c r="B123" s="882"/>
      <c r="C123" s="885" t="s">
        <v>452</v>
      </c>
      <c r="D123" s="886"/>
      <c r="E123" s="886"/>
      <c r="F123" s="886"/>
      <c r="G123" s="886"/>
      <c r="H123" s="886"/>
      <c r="I123" s="886"/>
      <c r="J123" s="886"/>
      <c r="K123" s="886"/>
      <c r="L123" s="886"/>
      <c r="M123" s="886"/>
      <c r="N123" s="886"/>
      <c r="O123" s="886"/>
      <c r="P123" s="886"/>
      <c r="Q123" s="886"/>
      <c r="R123" s="886"/>
      <c r="S123" s="886"/>
      <c r="T123" s="886"/>
      <c r="U123" s="886"/>
      <c r="V123" s="886"/>
      <c r="W123" s="886"/>
      <c r="X123" s="886"/>
      <c r="Y123" s="886"/>
      <c r="Z123" s="887"/>
      <c r="AA123" s="840">
        <v>15027</v>
      </c>
      <c r="AB123" s="841"/>
      <c r="AC123" s="841"/>
      <c r="AD123" s="841"/>
      <c r="AE123" s="842"/>
      <c r="AF123" s="843">
        <v>14842</v>
      </c>
      <c r="AG123" s="841"/>
      <c r="AH123" s="841"/>
      <c r="AI123" s="841"/>
      <c r="AJ123" s="842"/>
      <c r="AK123" s="843">
        <v>14658</v>
      </c>
      <c r="AL123" s="841"/>
      <c r="AM123" s="841"/>
      <c r="AN123" s="841"/>
      <c r="AO123" s="842"/>
      <c r="AP123" s="888">
        <v>0.1</v>
      </c>
      <c r="AQ123" s="889"/>
      <c r="AR123" s="889"/>
      <c r="AS123" s="889"/>
      <c r="AT123" s="890"/>
      <c r="AU123" s="953"/>
      <c r="AV123" s="954"/>
      <c r="AW123" s="954"/>
      <c r="AX123" s="954"/>
      <c r="AY123" s="954"/>
      <c r="AZ123" s="260" t="s">
        <v>180</v>
      </c>
      <c r="BA123" s="260"/>
      <c r="BB123" s="260"/>
      <c r="BC123" s="260"/>
      <c r="BD123" s="260"/>
      <c r="BE123" s="260"/>
      <c r="BF123" s="260"/>
      <c r="BG123" s="260"/>
      <c r="BH123" s="260"/>
      <c r="BI123" s="260"/>
      <c r="BJ123" s="260"/>
      <c r="BK123" s="260"/>
      <c r="BL123" s="260"/>
      <c r="BM123" s="260"/>
      <c r="BN123" s="260"/>
      <c r="BO123" s="941" t="s">
        <v>467</v>
      </c>
      <c r="BP123" s="942"/>
      <c r="BQ123" s="896">
        <v>38413248</v>
      </c>
      <c r="BR123" s="897"/>
      <c r="BS123" s="897"/>
      <c r="BT123" s="897"/>
      <c r="BU123" s="897"/>
      <c r="BV123" s="897">
        <v>37036918</v>
      </c>
      <c r="BW123" s="897"/>
      <c r="BX123" s="897"/>
      <c r="BY123" s="897"/>
      <c r="BZ123" s="897"/>
      <c r="CA123" s="897">
        <v>35913180</v>
      </c>
      <c r="CB123" s="897"/>
      <c r="CC123" s="897"/>
      <c r="CD123" s="897"/>
      <c r="CE123" s="897"/>
      <c r="CF123" s="807"/>
      <c r="CG123" s="808"/>
      <c r="CH123" s="808"/>
      <c r="CI123" s="808"/>
      <c r="CJ123" s="898"/>
      <c r="CK123" s="933"/>
      <c r="CL123" s="919"/>
      <c r="CM123" s="919"/>
      <c r="CN123" s="919"/>
      <c r="CO123" s="920"/>
      <c r="CP123" s="899" t="s">
        <v>405</v>
      </c>
      <c r="CQ123" s="900"/>
      <c r="CR123" s="900"/>
      <c r="CS123" s="900"/>
      <c r="CT123" s="900"/>
      <c r="CU123" s="900"/>
      <c r="CV123" s="900"/>
      <c r="CW123" s="900"/>
      <c r="CX123" s="900"/>
      <c r="CY123" s="900"/>
      <c r="CZ123" s="900"/>
      <c r="DA123" s="900"/>
      <c r="DB123" s="900"/>
      <c r="DC123" s="900"/>
      <c r="DD123" s="900"/>
      <c r="DE123" s="900"/>
      <c r="DF123" s="901"/>
      <c r="DG123" s="840">
        <v>312165</v>
      </c>
      <c r="DH123" s="841"/>
      <c r="DI123" s="841"/>
      <c r="DJ123" s="841"/>
      <c r="DK123" s="842"/>
      <c r="DL123" s="843">
        <v>334147</v>
      </c>
      <c r="DM123" s="841"/>
      <c r="DN123" s="841"/>
      <c r="DO123" s="841"/>
      <c r="DP123" s="842"/>
      <c r="DQ123" s="843">
        <v>398823</v>
      </c>
      <c r="DR123" s="841"/>
      <c r="DS123" s="841"/>
      <c r="DT123" s="841"/>
      <c r="DU123" s="842"/>
      <c r="DV123" s="888">
        <v>3.7</v>
      </c>
      <c r="DW123" s="889"/>
      <c r="DX123" s="889"/>
      <c r="DY123" s="889"/>
      <c r="DZ123" s="890"/>
    </row>
    <row r="124" spans="1:130" s="229" customFormat="1" ht="26.25" customHeight="1" thickBot="1" x14ac:dyDescent="0.2">
      <c r="A124" s="881"/>
      <c r="B124" s="882"/>
      <c r="C124" s="885" t="s">
        <v>455</v>
      </c>
      <c r="D124" s="886"/>
      <c r="E124" s="886"/>
      <c r="F124" s="886"/>
      <c r="G124" s="886"/>
      <c r="H124" s="886"/>
      <c r="I124" s="886"/>
      <c r="J124" s="886"/>
      <c r="K124" s="886"/>
      <c r="L124" s="886"/>
      <c r="M124" s="886"/>
      <c r="N124" s="886"/>
      <c r="O124" s="886"/>
      <c r="P124" s="886"/>
      <c r="Q124" s="886"/>
      <c r="R124" s="886"/>
      <c r="S124" s="886"/>
      <c r="T124" s="886"/>
      <c r="U124" s="886"/>
      <c r="V124" s="886"/>
      <c r="W124" s="886"/>
      <c r="X124" s="886"/>
      <c r="Y124" s="886"/>
      <c r="Z124" s="887"/>
      <c r="AA124" s="840" t="s">
        <v>122</v>
      </c>
      <c r="AB124" s="841"/>
      <c r="AC124" s="841"/>
      <c r="AD124" s="841"/>
      <c r="AE124" s="842"/>
      <c r="AF124" s="843" t="s">
        <v>122</v>
      </c>
      <c r="AG124" s="841"/>
      <c r="AH124" s="841"/>
      <c r="AI124" s="841"/>
      <c r="AJ124" s="842"/>
      <c r="AK124" s="843" t="s">
        <v>122</v>
      </c>
      <c r="AL124" s="841"/>
      <c r="AM124" s="841"/>
      <c r="AN124" s="841"/>
      <c r="AO124" s="842"/>
      <c r="AP124" s="888" t="s">
        <v>382</v>
      </c>
      <c r="AQ124" s="889"/>
      <c r="AR124" s="889"/>
      <c r="AS124" s="889"/>
      <c r="AT124" s="890"/>
      <c r="AU124" s="891" t="s">
        <v>468</v>
      </c>
      <c r="AV124" s="892"/>
      <c r="AW124" s="892"/>
      <c r="AX124" s="892"/>
      <c r="AY124" s="892"/>
      <c r="AZ124" s="892"/>
      <c r="BA124" s="892"/>
      <c r="BB124" s="892"/>
      <c r="BC124" s="892"/>
      <c r="BD124" s="892"/>
      <c r="BE124" s="892"/>
      <c r="BF124" s="892"/>
      <c r="BG124" s="892"/>
      <c r="BH124" s="892"/>
      <c r="BI124" s="892"/>
      <c r="BJ124" s="892"/>
      <c r="BK124" s="892"/>
      <c r="BL124" s="892"/>
      <c r="BM124" s="892"/>
      <c r="BN124" s="892"/>
      <c r="BO124" s="892"/>
      <c r="BP124" s="893"/>
      <c r="BQ124" s="894">
        <v>91.2</v>
      </c>
      <c r="BR124" s="895"/>
      <c r="BS124" s="895"/>
      <c r="BT124" s="895"/>
      <c r="BU124" s="895"/>
      <c r="BV124" s="895">
        <v>90.1</v>
      </c>
      <c r="BW124" s="895"/>
      <c r="BX124" s="895"/>
      <c r="BY124" s="895"/>
      <c r="BZ124" s="895"/>
      <c r="CA124" s="895">
        <v>94</v>
      </c>
      <c r="CB124" s="895"/>
      <c r="CC124" s="895"/>
      <c r="CD124" s="895"/>
      <c r="CE124" s="895"/>
      <c r="CF124" s="785"/>
      <c r="CG124" s="786"/>
      <c r="CH124" s="786"/>
      <c r="CI124" s="786"/>
      <c r="CJ124" s="926"/>
      <c r="CK124" s="934"/>
      <c r="CL124" s="934"/>
      <c r="CM124" s="934"/>
      <c r="CN124" s="934"/>
      <c r="CO124" s="935"/>
      <c r="CP124" s="899" t="s">
        <v>469</v>
      </c>
      <c r="CQ124" s="900"/>
      <c r="CR124" s="900"/>
      <c r="CS124" s="900"/>
      <c r="CT124" s="900"/>
      <c r="CU124" s="900"/>
      <c r="CV124" s="900"/>
      <c r="CW124" s="900"/>
      <c r="CX124" s="900"/>
      <c r="CY124" s="900"/>
      <c r="CZ124" s="900"/>
      <c r="DA124" s="900"/>
      <c r="DB124" s="900"/>
      <c r="DC124" s="900"/>
      <c r="DD124" s="900"/>
      <c r="DE124" s="900"/>
      <c r="DF124" s="901"/>
      <c r="DG124" s="823">
        <v>1203123</v>
      </c>
      <c r="DH124" s="824"/>
      <c r="DI124" s="824"/>
      <c r="DJ124" s="824"/>
      <c r="DK124" s="825"/>
      <c r="DL124" s="826">
        <v>1279385</v>
      </c>
      <c r="DM124" s="824"/>
      <c r="DN124" s="824"/>
      <c r="DO124" s="824"/>
      <c r="DP124" s="825"/>
      <c r="DQ124" s="826">
        <v>437389</v>
      </c>
      <c r="DR124" s="824"/>
      <c r="DS124" s="824"/>
      <c r="DT124" s="824"/>
      <c r="DU124" s="825"/>
      <c r="DV124" s="912">
        <v>4.0999999999999996</v>
      </c>
      <c r="DW124" s="913"/>
      <c r="DX124" s="913"/>
      <c r="DY124" s="913"/>
      <c r="DZ124" s="914"/>
    </row>
    <row r="125" spans="1:130" s="229" customFormat="1" ht="26.25" customHeight="1" x14ac:dyDescent="0.15">
      <c r="A125" s="881"/>
      <c r="B125" s="882"/>
      <c r="C125" s="885" t="s">
        <v>457</v>
      </c>
      <c r="D125" s="886"/>
      <c r="E125" s="886"/>
      <c r="F125" s="886"/>
      <c r="G125" s="886"/>
      <c r="H125" s="886"/>
      <c r="I125" s="886"/>
      <c r="J125" s="886"/>
      <c r="K125" s="886"/>
      <c r="L125" s="886"/>
      <c r="M125" s="886"/>
      <c r="N125" s="886"/>
      <c r="O125" s="886"/>
      <c r="P125" s="886"/>
      <c r="Q125" s="886"/>
      <c r="R125" s="886"/>
      <c r="S125" s="886"/>
      <c r="T125" s="886"/>
      <c r="U125" s="886"/>
      <c r="V125" s="886"/>
      <c r="W125" s="886"/>
      <c r="X125" s="886"/>
      <c r="Y125" s="886"/>
      <c r="Z125" s="887"/>
      <c r="AA125" s="840" t="s">
        <v>382</v>
      </c>
      <c r="AB125" s="841"/>
      <c r="AC125" s="841"/>
      <c r="AD125" s="841"/>
      <c r="AE125" s="842"/>
      <c r="AF125" s="843" t="s">
        <v>382</v>
      </c>
      <c r="AG125" s="841"/>
      <c r="AH125" s="841"/>
      <c r="AI125" s="841"/>
      <c r="AJ125" s="842"/>
      <c r="AK125" s="843" t="s">
        <v>382</v>
      </c>
      <c r="AL125" s="841"/>
      <c r="AM125" s="841"/>
      <c r="AN125" s="841"/>
      <c r="AO125" s="842"/>
      <c r="AP125" s="888" t="s">
        <v>382</v>
      </c>
      <c r="AQ125" s="889"/>
      <c r="AR125" s="889"/>
      <c r="AS125" s="889"/>
      <c r="AT125" s="890"/>
      <c r="AU125" s="261"/>
      <c r="AV125" s="262"/>
      <c r="AW125" s="262"/>
      <c r="AX125" s="262"/>
      <c r="AY125" s="262"/>
      <c r="AZ125" s="262"/>
      <c r="BA125" s="262"/>
      <c r="BB125" s="262"/>
      <c r="BC125" s="262"/>
      <c r="BD125" s="262"/>
      <c r="BE125" s="262"/>
      <c r="BF125" s="262"/>
      <c r="BG125" s="262"/>
      <c r="BH125" s="262"/>
      <c r="BI125" s="262"/>
      <c r="BJ125" s="262"/>
      <c r="BK125" s="262"/>
      <c r="BL125" s="262"/>
      <c r="BM125" s="262"/>
      <c r="BN125" s="262"/>
      <c r="BO125" s="262"/>
      <c r="BP125" s="262"/>
      <c r="BQ125" s="263"/>
      <c r="BR125" s="263"/>
      <c r="BS125" s="263"/>
      <c r="BT125" s="263"/>
      <c r="BU125" s="263"/>
      <c r="BV125" s="263"/>
      <c r="BW125" s="263"/>
      <c r="BX125" s="263"/>
      <c r="BY125" s="263"/>
      <c r="BZ125" s="263"/>
      <c r="CA125" s="263"/>
      <c r="CB125" s="263"/>
      <c r="CC125" s="263"/>
      <c r="CD125" s="263"/>
      <c r="CE125" s="263"/>
      <c r="CF125" s="263"/>
      <c r="CG125" s="263"/>
      <c r="CH125" s="263"/>
      <c r="CI125" s="263"/>
      <c r="CJ125" s="264"/>
      <c r="CK125" s="915" t="s">
        <v>470</v>
      </c>
      <c r="CL125" s="916"/>
      <c r="CM125" s="916"/>
      <c r="CN125" s="916"/>
      <c r="CO125" s="917"/>
      <c r="CP125" s="924" t="s">
        <v>471</v>
      </c>
      <c r="CQ125" s="869"/>
      <c r="CR125" s="869"/>
      <c r="CS125" s="869"/>
      <c r="CT125" s="869"/>
      <c r="CU125" s="869"/>
      <c r="CV125" s="869"/>
      <c r="CW125" s="869"/>
      <c r="CX125" s="869"/>
      <c r="CY125" s="869"/>
      <c r="CZ125" s="869"/>
      <c r="DA125" s="869"/>
      <c r="DB125" s="869"/>
      <c r="DC125" s="869"/>
      <c r="DD125" s="869"/>
      <c r="DE125" s="869"/>
      <c r="DF125" s="870"/>
      <c r="DG125" s="925" t="s">
        <v>122</v>
      </c>
      <c r="DH125" s="906"/>
      <c r="DI125" s="906"/>
      <c r="DJ125" s="906"/>
      <c r="DK125" s="906"/>
      <c r="DL125" s="906" t="s">
        <v>382</v>
      </c>
      <c r="DM125" s="906"/>
      <c r="DN125" s="906"/>
      <c r="DO125" s="906"/>
      <c r="DP125" s="906"/>
      <c r="DQ125" s="906" t="s">
        <v>382</v>
      </c>
      <c r="DR125" s="906"/>
      <c r="DS125" s="906"/>
      <c r="DT125" s="906"/>
      <c r="DU125" s="906"/>
      <c r="DV125" s="907" t="s">
        <v>122</v>
      </c>
      <c r="DW125" s="907"/>
      <c r="DX125" s="907"/>
      <c r="DY125" s="907"/>
      <c r="DZ125" s="908"/>
    </row>
    <row r="126" spans="1:130" s="229" customFormat="1" ht="26.25" customHeight="1" thickBot="1" x14ac:dyDescent="0.2">
      <c r="A126" s="881"/>
      <c r="B126" s="882"/>
      <c r="C126" s="885" t="s">
        <v>459</v>
      </c>
      <c r="D126" s="886"/>
      <c r="E126" s="886"/>
      <c r="F126" s="886"/>
      <c r="G126" s="886"/>
      <c r="H126" s="886"/>
      <c r="I126" s="886"/>
      <c r="J126" s="886"/>
      <c r="K126" s="886"/>
      <c r="L126" s="886"/>
      <c r="M126" s="886"/>
      <c r="N126" s="886"/>
      <c r="O126" s="886"/>
      <c r="P126" s="886"/>
      <c r="Q126" s="886"/>
      <c r="R126" s="886"/>
      <c r="S126" s="886"/>
      <c r="T126" s="886"/>
      <c r="U126" s="886"/>
      <c r="V126" s="886"/>
      <c r="W126" s="886"/>
      <c r="X126" s="886"/>
      <c r="Y126" s="886"/>
      <c r="Z126" s="887"/>
      <c r="AA126" s="840">
        <v>107012</v>
      </c>
      <c r="AB126" s="841"/>
      <c r="AC126" s="841"/>
      <c r="AD126" s="841"/>
      <c r="AE126" s="842"/>
      <c r="AF126" s="843">
        <v>109188</v>
      </c>
      <c r="AG126" s="841"/>
      <c r="AH126" s="841"/>
      <c r="AI126" s="841"/>
      <c r="AJ126" s="842"/>
      <c r="AK126" s="843">
        <v>111402</v>
      </c>
      <c r="AL126" s="841"/>
      <c r="AM126" s="841"/>
      <c r="AN126" s="841"/>
      <c r="AO126" s="842"/>
      <c r="AP126" s="888">
        <v>1</v>
      </c>
      <c r="AQ126" s="889"/>
      <c r="AR126" s="889"/>
      <c r="AS126" s="889"/>
      <c r="AT126" s="890"/>
      <c r="AU126" s="265"/>
      <c r="AV126" s="265"/>
      <c r="AW126" s="265"/>
      <c r="AX126" s="265"/>
      <c r="AY126" s="265"/>
      <c r="AZ126" s="265"/>
      <c r="BA126" s="265"/>
      <c r="BB126" s="265"/>
      <c r="BC126" s="265"/>
      <c r="BD126" s="265"/>
      <c r="BE126" s="265"/>
      <c r="BF126" s="265"/>
      <c r="BG126" s="265"/>
      <c r="BH126" s="265"/>
      <c r="BI126" s="265"/>
      <c r="BJ126" s="265"/>
      <c r="BK126" s="265"/>
      <c r="BL126" s="265"/>
      <c r="BM126" s="265"/>
      <c r="BN126" s="265"/>
      <c r="BO126" s="265"/>
      <c r="BP126" s="265"/>
      <c r="BQ126" s="265"/>
      <c r="BR126" s="265"/>
      <c r="BS126" s="265"/>
      <c r="BT126" s="265"/>
      <c r="BU126" s="265"/>
      <c r="BV126" s="265"/>
      <c r="BW126" s="265"/>
      <c r="BX126" s="265"/>
      <c r="BY126" s="265"/>
      <c r="BZ126" s="265"/>
      <c r="CA126" s="265"/>
      <c r="CB126" s="265"/>
      <c r="CC126" s="265"/>
      <c r="CD126" s="266"/>
      <c r="CE126" s="266"/>
      <c r="CF126" s="266"/>
      <c r="CG126" s="263"/>
      <c r="CH126" s="263"/>
      <c r="CI126" s="263"/>
      <c r="CJ126" s="264"/>
      <c r="CK126" s="918"/>
      <c r="CL126" s="919"/>
      <c r="CM126" s="919"/>
      <c r="CN126" s="919"/>
      <c r="CO126" s="920"/>
      <c r="CP126" s="876" t="s">
        <v>472</v>
      </c>
      <c r="CQ126" s="811"/>
      <c r="CR126" s="811"/>
      <c r="CS126" s="811"/>
      <c r="CT126" s="811"/>
      <c r="CU126" s="811"/>
      <c r="CV126" s="811"/>
      <c r="CW126" s="811"/>
      <c r="CX126" s="811"/>
      <c r="CY126" s="811"/>
      <c r="CZ126" s="811"/>
      <c r="DA126" s="811"/>
      <c r="DB126" s="811"/>
      <c r="DC126" s="811"/>
      <c r="DD126" s="811"/>
      <c r="DE126" s="811"/>
      <c r="DF126" s="812"/>
      <c r="DG126" s="877" t="s">
        <v>382</v>
      </c>
      <c r="DH126" s="878"/>
      <c r="DI126" s="878"/>
      <c r="DJ126" s="878"/>
      <c r="DK126" s="878"/>
      <c r="DL126" s="878" t="s">
        <v>382</v>
      </c>
      <c r="DM126" s="878"/>
      <c r="DN126" s="878"/>
      <c r="DO126" s="878"/>
      <c r="DP126" s="878"/>
      <c r="DQ126" s="878" t="s">
        <v>382</v>
      </c>
      <c r="DR126" s="878"/>
      <c r="DS126" s="878"/>
      <c r="DT126" s="878"/>
      <c r="DU126" s="878"/>
      <c r="DV126" s="855" t="s">
        <v>122</v>
      </c>
      <c r="DW126" s="855"/>
      <c r="DX126" s="855"/>
      <c r="DY126" s="855"/>
      <c r="DZ126" s="856"/>
    </row>
    <row r="127" spans="1:130" s="229" customFormat="1" ht="26.25" customHeight="1" x14ac:dyDescent="0.15">
      <c r="A127" s="883"/>
      <c r="B127" s="884"/>
      <c r="C127" s="902" t="s">
        <v>473</v>
      </c>
      <c r="D127" s="903"/>
      <c r="E127" s="903"/>
      <c r="F127" s="903"/>
      <c r="G127" s="903"/>
      <c r="H127" s="903"/>
      <c r="I127" s="903"/>
      <c r="J127" s="903"/>
      <c r="K127" s="903"/>
      <c r="L127" s="903"/>
      <c r="M127" s="903"/>
      <c r="N127" s="903"/>
      <c r="O127" s="903"/>
      <c r="P127" s="903"/>
      <c r="Q127" s="903"/>
      <c r="R127" s="903"/>
      <c r="S127" s="903"/>
      <c r="T127" s="903"/>
      <c r="U127" s="903"/>
      <c r="V127" s="903"/>
      <c r="W127" s="903"/>
      <c r="X127" s="903"/>
      <c r="Y127" s="903"/>
      <c r="Z127" s="904"/>
      <c r="AA127" s="840" t="s">
        <v>382</v>
      </c>
      <c r="AB127" s="841"/>
      <c r="AC127" s="841"/>
      <c r="AD127" s="841"/>
      <c r="AE127" s="842"/>
      <c r="AF127" s="843" t="s">
        <v>382</v>
      </c>
      <c r="AG127" s="841"/>
      <c r="AH127" s="841"/>
      <c r="AI127" s="841"/>
      <c r="AJ127" s="842"/>
      <c r="AK127" s="843" t="s">
        <v>122</v>
      </c>
      <c r="AL127" s="841"/>
      <c r="AM127" s="841"/>
      <c r="AN127" s="841"/>
      <c r="AO127" s="842"/>
      <c r="AP127" s="888" t="s">
        <v>382</v>
      </c>
      <c r="AQ127" s="889"/>
      <c r="AR127" s="889"/>
      <c r="AS127" s="889"/>
      <c r="AT127" s="890"/>
      <c r="AU127" s="265"/>
      <c r="AV127" s="265"/>
      <c r="AW127" s="265"/>
      <c r="AX127" s="905" t="s">
        <v>474</v>
      </c>
      <c r="AY127" s="873"/>
      <c r="AZ127" s="873"/>
      <c r="BA127" s="873"/>
      <c r="BB127" s="873"/>
      <c r="BC127" s="873"/>
      <c r="BD127" s="873"/>
      <c r="BE127" s="874"/>
      <c r="BF127" s="872" t="s">
        <v>475</v>
      </c>
      <c r="BG127" s="873"/>
      <c r="BH127" s="873"/>
      <c r="BI127" s="873"/>
      <c r="BJ127" s="873"/>
      <c r="BK127" s="873"/>
      <c r="BL127" s="874"/>
      <c r="BM127" s="872" t="s">
        <v>476</v>
      </c>
      <c r="BN127" s="873"/>
      <c r="BO127" s="873"/>
      <c r="BP127" s="873"/>
      <c r="BQ127" s="873"/>
      <c r="BR127" s="873"/>
      <c r="BS127" s="874"/>
      <c r="BT127" s="872" t="s">
        <v>477</v>
      </c>
      <c r="BU127" s="873"/>
      <c r="BV127" s="873"/>
      <c r="BW127" s="873"/>
      <c r="BX127" s="873"/>
      <c r="BY127" s="873"/>
      <c r="BZ127" s="875"/>
      <c r="CA127" s="265"/>
      <c r="CB127" s="265"/>
      <c r="CC127" s="265"/>
      <c r="CD127" s="266"/>
      <c r="CE127" s="266"/>
      <c r="CF127" s="266"/>
      <c r="CG127" s="263"/>
      <c r="CH127" s="263"/>
      <c r="CI127" s="263"/>
      <c r="CJ127" s="264"/>
      <c r="CK127" s="918"/>
      <c r="CL127" s="919"/>
      <c r="CM127" s="919"/>
      <c r="CN127" s="919"/>
      <c r="CO127" s="920"/>
      <c r="CP127" s="876" t="s">
        <v>478</v>
      </c>
      <c r="CQ127" s="811"/>
      <c r="CR127" s="811"/>
      <c r="CS127" s="811"/>
      <c r="CT127" s="811"/>
      <c r="CU127" s="811"/>
      <c r="CV127" s="811"/>
      <c r="CW127" s="811"/>
      <c r="CX127" s="811"/>
      <c r="CY127" s="811"/>
      <c r="CZ127" s="811"/>
      <c r="DA127" s="811"/>
      <c r="DB127" s="811"/>
      <c r="DC127" s="811"/>
      <c r="DD127" s="811"/>
      <c r="DE127" s="811"/>
      <c r="DF127" s="812"/>
      <c r="DG127" s="877" t="s">
        <v>382</v>
      </c>
      <c r="DH127" s="878"/>
      <c r="DI127" s="878"/>
      <c r="DJ127" s="878"/>
      <c r="DK127" s="878"/>
      <c r="DL127" s="878" t="s">
        <v>122</v>
      </c>
      <c r="DM127" s="878"/>
      <c r="DN127" s="878"/>
      <c r="DO127" s="878"/>
      <c r="DP127" s="878"/>
      <c r="DQ127" s="878" t="s">
        <v>382</v>
      </c>
      <c r="DR127" s="878"/>
      <c r="DS127" s="878"/>
      <c r="DT127" s="878"/>
      <c r="DU127" s="878"/>
      <c r="DV127" s="855" t="s">
        <v>382</v>
      </c>
      <c r="DW127" s="855"/>
      <c r="DX127" s="855"/>
      <c r="DY127" s="855"/>
      <c r="DZ127" s="856"/>
    </row>
    <row r="128" spans="1:130" s="229" customFormat="1" ht="26.25" customHeight="1" thickBot="1" x14ac:dyDescent="0.2">
      <c r="A128" s="857" t="s">
        <v>479</v>
      </c>
      <c r="B128" s="858"/>
      <c r="C128" s="858"/>
      <c r="D128" s="858"/>
      <c r="E128" s="858"/>
      <c r="F128" s="858"/>
      <c r="G128" s="858"/>
      <c r="H128" s="858"/>
      <c r="I128" s="858"/>
      <c r="J128" s="858"/>
      <c r="K128" s="858"/>
      <c r="L128" s="858"/>
      <c r="M128" s="858"/>
      <c r="N128" s="858"/>
      <c r="O128" s="858"/>
      <c r="P128" s="858"/>
      <c r="Q128" s="858"/>
      <c r="R128" s="858"/>
      <c r="S128" s="858"/>
      <c r="T128" s="858"/>
      <c r="U128" s="858"/>
      <c r="V128" s="858"/>
      <c r="W128" s="859" t="s">
        <v>480</v>
      </c>
      <c r="X128" s="859"/>
      <c r="Y128" s="859"/>
      <c r="Z128" s="860"/>
      <c r="AA128" s="861">
        <v>140718</v>
      </c>
      <c r="AB128" s="862"/>
      <c r="AC128" s="862"/>
      <c r="AD128" s="862"/>
      <c r="AE128" s="863"/>
      <c r="AF128" s="864">
        <v>138461</v>
      </c>
      <c r="AG128" s="862"/>
      <c r="AH128" s="862"/>
      <c r="AI128" s="862"/>
      <c r="AJ128" s="863"/>
      <c r="AK128" s="864">
        <v>153487</v>
      </c>
      <c r="AL128" s="862"/>
      <c r="AM128" s="862"/>
      <c r="AN128" s="862"/>
      <c r="AO128" s="863"/>
      <c r="AP128" s="865"/>
      <c r="AQ128" s="866"/>
      <c r="AR128" s="866"/>
      <c r="AS128" s="866"/>
      <c r="AT128" s="867"/>
      <c r="AU128" s="265"/>
      <c r="AV128" s="265"/>
      <c r="AW128" s="265"/>
      <c r="AX128" s="868" t="s">
        <v>481</v>
      </c>
      <c r="AY128" s="869"/>
      <c r="AZ128" s="869"/>
      <c r="BA128" s="869"/>
      <c r="BB128" s="869"/>
      <c r="BC128" s="869"/>
      <c r="BD128" s="869"/>
      <c r="BE128" s="870"/>
      <c r="BF128" s="847" t="s">
        <v>382</v>
      </c>
      <c r="BG128" s="848"/>
      <c r="BH128" s="848"/>
      <c r="BI128" s="848"/>
      <c r="BJ128" s="848"/>
      <c r="BK128" s="848"/>
      <c r="BL128" s="871"/>
      <c r="BM128" s="847">
        <v>12.91</v>
      </c>
      <c r="BN128" s="848"/>
      <c r="BO128" s="848"/>
      <c r="BP128" s="848"/>
      <c r="BQ128" s="848"/>
      <c r="BR128" s="848"/>
      <c r="BS128" s="871"/>
      <c r="BT128" s="847">
        <v>20</v>
      </c>
      <c r="BU128" s="848"/>
      <c r="BV128" s="848"/>
      <c r="BW128" s="848"/>
      <c r="BX128" s="848"/>
      <c r="BY128" s="848"/>
      <c r="BZ128" s="849"/>
      <c r="CA128" s="266"/>
      <c r="CB128" s="266"/>
      <c r="CC128" s="266"/>
      <c r="CD128" s="266"/>
      <c r="CE128" s="266"/>
      <c r="CF128" s="266"/>
      <c r="CG128" s="263"/>
      <c r="CH128" s="263"/>
      <c r="CI128" s="263"/>
      <c r="CJ128" s="264"/>
      <c r="CK128" s="921"/>
      <c r="CL128" s="922"/>
      <c r="CM128" s="922"/>
      <c r="CN128" s="922"/>
      <c r="CO128" s="923"/>
      <c r="CP128" s="850" t="s">
        <v>482</v>
      </c>
      <c r="CQ128" s="789"/>
      <c r="CR128" s="789"/>
      <c r="CS128" s="789"/>
      <c r="CT128" s="789"/>
      <c r="CU128" s="789"/>
      <c r="CV128" s="789"/>
      <c r="CW128" s="789"/>
      <c r="CX128" s="789"/>
      <c r="CY128" s="789"/>
      <c r="CZ128" s="789"/>
      <c r="DA128" s="789"/>
      <c r="DB128" s="789"/>
      <c r="DC128" s="789"/>
      <c r="DD128" s="789"/>
      <c r="DE128" s="789"/>
      <c r="DF128" s="790"/>
      <c r="DG128" s="851" t="s">
        <v>122</v>
      </c>
      <c r="DH128" s="852"/>
      <c r="DI128" s="852"/>
      <c r="DJ128" s="852"/>
      <c r="DK128" s="852"/>
      <c r="DL128" s="852" t="s">
        <v>382</v>
      </c>
      <c r="DM128" s="852"/>
      <c r="DN128" s="852"/>
      <c r="DO128" s="852"/>
      <c r="DP128" s="852"/>
      <c r="DQ128" s="852" t="s">
        <v>382</v>
      </c>
      <c r="DR128" s="852"/>
      <c r="DS128" s="852"/>
      <c r="DT128" s="852"/>
      <c r="DU128" s="852"/>
      <c r="DV128" s="853" t="s">
        <v>382</v>
      </c>
      <c r="DW128" s="853"/>
      <c r="DX128" s="853"/>
      <c r="DY128" s="853"/>
      <c r="DZ128" s="854"/>
    </row>
    <row r="129" spans="1:131" s="229" customFormat="1" ht="26.25" customHeight="1" x14ac:dyDescent="0.15">
      <c r="A129" s="835" t="s">
        <v>100</v>
      </c>
      <c r="B129" s="836"/>
      <c r="C129" s="836"/>
      <c r="D129" s="836"/>
      <c r="E129" s="836"/>
      <c r="F129" s="836"/>
      <c r="G129" s="836"/>
      <c r="H129" s="836"/>
      <c r="I129" s="836"/>
      <c r="J129" s="836"/>
      <c r="K129" s="836"/>
      <c r="L129" s="836"/>
      <c r="M129" s="836"/>
      <c r="N129" s="836"/>
      <c r="O129" s="836"/>
      <c r="P129" s="836"/>
      <c r="Q129" s="836"/>
      <c r="R129" s="836"/>
      <c r="S129" s="836"/>
      <c r="T129" s="836"/>
      <c r="U129" s="836"/>
      <c r="V129" s="836"/>
      <c r="W129" s="837" t="s">
        <v>483</v>
      </c>
      <c r="X129" s="838"/>
      <c r="Y129" s="838"/>
      <c r="Z129" s="839"/>
      <c r="AA129" s="840">
        <v>14296464</v>
      </c>
      <c r="AB129" s="841"/>
      <c r="AC129" s="841"/>
      <c r="AD129" s="841"/>
      <c r="AE129" s="842"/>
      <c r="AF129" s="843">
        <v>13937841</v>
      </c>
      <c r="AG129" s="841"/>
      <c r="AH129" s="841"/>
      <c r="AI129" s="841"/>
      <c r="AJ129" s="842"/>
      <c r="AK129" s="843">
        <v>13456925</v>
      </c>
      <c r="AL129" s="841"/>
      <c r="AM129" s="841"/>
      <c r="AN129" s="841"/>
      <c r="AO129" s="842"/>
      <c r="AP129" s="844"/>
      <c r="AQ129" s="845"/>
      <c r="AR129" s="845"/>
      <c r="AS129" s="845"/>
      <c r="AT129" s="846"/>
      <c r="AU129" s="267"/>
      <c r="AV129" s="267"/>
      <c r="AW129" s="267"/>
      <c r="AX129" s="810" t="s">
        <v>484</v>
      </c>
      <c r="AY129" s="811"/>
      <c r="AZ129" s="811"/>
      <c r="BA129" s="811"/>
      <c r="BB129" s="811"/>
      <c r="BC129" s="811"/>
      <c r="BD129" s="811"/>
      <c r="BE129" s="812"/>
      <c r="BF129" s="830" t="s">
        <v>382</v>
      </c>
      <c r="BG129" s="831"/>
      <c r="BH129" s="831"/>
      <c r="BI129" s="831"/>
      <c r="BJ129" s="831"/>
      <c r="BK129" s="831"/>
      <c r="BL129" s="832"/>
      <c r="BM129" s="830">
        <v>17.91</v>
      </c>
      <c r="BN129" s="831"/>
      <c r="BO129" s="831"/>
      <c r="BP129" s="831"/>
      <c r="BQ129" s="831"/>
      <c r="BR129" s="831"/>
      <c r="BS129" s="832"/>
      <c r="BT129" s="830">
        <v>30</v>
      </c>
      <c r="BU129" s="833"/>
      <c r="BV129" s="833"/>
      <c r="BW129" s="833"/>
      <c r="BX129" s="833"/>
      <c r="BY129" s="833"/>
      <c r="BZ129" s="834"/>
      <c r="CA129" s="268"/>
      <c r="CB129" s="268"/>
      <c r="CC129" s="268"/>
      <c r="CD129" s="268"/>
      <c r="CE129" s="268"/>
      <c r="CF129" s="268"/>
      <c r="CG129" s="268"/>
      <c r="CH129" s="268"/>
      <c r="CI129" s="268"/>
      <c r="CJ129" s="268"/>
      <c r="CK129" s="268"/>
      <c r="CL129" s="268"/>
      <c r="CM129" s="268"/>
      <c r="CN129" s="268"/>
      <c r="CO129" s="268"/>
      <c r="CP129" s="268"/>
      <c r="CQ129" s="268"/>
      <c r="CR129" s="268"/>
      <c r="CS129" s="268"/>
      <c r="CT129" s="268"/>
      <c r="CU129" s="268"/>
      <c r="CV129" s="268"/>
      <c r="CW129" s="268"/>
      <c r="CX129" s="268"/>
      <c r="CY129" s="268"/>
      <c r="CZ129" s="268"/>
      <c r="DA129" s="268"/>
      <c r="DB129" s="268"/>
      <c r="DC129" s="268"/>
      <c r="DD129" s="268"/>
      <c r="DE129" s="268"/>
      <c r="DF129" s="268"/>
      <c r="DG129" s="268"/>
      <c r="DH129" s="268"/>
      <c r="DI129" s="268"/>
      <c r="DJ129" s="268"/>
      <c r="DK129" s="268"/>
      <c r="DL129" s="268"/>
      <c r="DM129" s="268"/>
      <c r="DN129" s="268"/>
      <c r="DO129" s="268"/>
      <c r="DP129" s="236"/>
      <c r="DQ129" s="236"/>
      <c r="DR129" s="236"/>
      <c r="DS129" s="236"/>
      <c r="DT129" s="236"/>
      <c r="DU129" s="236"/>
      <c r="DV129" s="236"/>
      <c r="DW129" s="236"/>
      <c r="DX129" s="236"/>
      <c r="DY129" s="236"/>
      <c r="DZ129" s="240"/>
    </row>
    <row r="130" spans="1:131" s="229" customFormat="1" ht="26.25" customHeight="1" x14ac:dyDescent="0.15">
      <c r="A130" s="835" t="s">
        <v>485</v>
      </c>
      <c r="B130" s="836"/>
      <c r="C130" s="836"/>
      <c r="D130" s="836"/>
      <c r="E130" s="836"/>
      <c r="F130" s="836"/>
      <c r="G130" s="836"/>
      <c r="H130" s="836"/>
      <c r="I130" s="836"/>
      <c r="J130" s="836"/>
      <c r="K130" s="836"/>
      <c r="L130" s="836"/>
      <c r="M130" s="836"/>
      <c r="N130" s="836"/>
      <c r="O130" s="836"/>
      <c r="P130" s="836"/>
      <c r="Q130" s="836"/>
      <c r="R130" s="836"/>
      <c r="S130" s="836"/>
      <c r="T130" s="836"/>
      <c r="U130" s="836"/>
      <c r="V130" s="836"/>
      <c r="W130" s="837" t="s">
        <v>486</v>
      </c>
      <c r="X130" s="838"/>
      <c r="Y130" s="838"/>
      <c r="Z130" s="839"/>
      <c r="AA130" s="840">
        <v>3047391</v>
      </c>
      <c r="AB130" s="841"/>
      <c r="AC130" s="841"/>
      <c r="AD130" s="841"/>
      <c r="AE130" s="842"/>
      <c r="AF130" s="843">
        <v>2879239</v>
      </c>
      <c r="AG130" s="841"/>
      <c r="AH130" s="841"/>
      <c r="AI130" s="841"/>
      <c r="AJ130" s="842"/>
      <c r="AK130" s="843">
        <v>2811582</v>
      </c>
      <c r="AL130" s="841"/>
      <c r="AM130" s="841"/>
      <c r="AN130" s="841"/>
      <c r="AO130" s="842"/>
      <c r="AP130" s="844"/>
      <c r="AQ130" s="845"/>
      <c r="AR130" s="845"/>
      <c r="AS130" s="845"/>
      <c r="AT130" s="846"/>
      <c r="AU130" s="267"/>
      <c r="AV130" s="267"/>
      <c r="AW130" s="267"/>
      <c r="AX130" s="810" t="s">
        <v>487</v>
      </c>
      <c r="AY130" s="811"/>
      <c r="AZ130" s="811"/>
      <c r="BA130" s="811"/>
      <c r="BB130" s="811"/>
      <c r="BC130" s="811"/>
      <c r="BD130" s="811"/>
      <c r="BE130" s="812"/>
      <c r="BF130" s="813">
        <v>13.6</v>
      </c>
      <c r="BG130" s="814"/>
      <c r="BH130" s="814"/>
      <c r="BI130" s="814"/>
      <c r="BJ130" s="814"/>
      <c r="BK130" s="814"/>
      <c r="BL130" s="815"/>
      <c r="BM130" s="813">
        <v>25</v>
      </c>
      <c r="BN130" s="814"/>
      <c r="BO130" s="814"/>
      <c r="BP130" s="814"/>
      <c r="BQ130" s="814"/>
      <c r="BR130" s="814"/>
      <c r="BS130" s="815"/>
      <c r="BT130" s="813">
        <v>35</v>
      </c>
      <c r="BU130" s="816"/>
      <c r="BV130" s="816"/>
      <c r="BW130" s="816"/>
      <c r="BX130" s="816"/>
      <c r="BY130" s="816"/>
      <c r="BZ130" s="817"/>
      <c r="CA130" s="268"/>
      <c r="CB130" s="268"/>
      <c r="CC130" s="268"/>
      <c r="CD130" s="268"/>
      <c r="CE130" s="268"/>
      <c r="CF130" s="268"/>
      <c r="CG130" s="268"/>
      <c r="CH130" s="268"/>
      <c r="CI130" s="268"/>
      <c r="CJ130" s="268"/>
      <c r="CK130" s="268"/>
      <c r="CL130" s="268"/>
      <c r="CM130" s="268"/>
      <c r="CN130" s="268"/>
      <c r="CO130" s="268"/>
      <c r="CP130" s="268"/>
      <c r="CQ130" s="268"/>
      <c r="CR130" s="268"/>
      <c r="CS130" s="268"/>
      <c r="CT130" s="268"/>
      <c r="CU130" s="268"/>
      <c r="CV130" s="268"/>
      <c r="CW130" s="268"/>
      <c r="CX130" s="268"/>
      <c r="CY130" s="268"/>
      <c r="CZ130" s="268"/>
      <c r="DA130" s="268"/>
      <c r="DB130" s="268"/>
      <c r="DC130" s="268"/>
      <c r="DD130" s="268"/>
      <c r="DE130" s="268"/>
      <c r="DF130" s="268"/>
      <c r="DG130" s="268"/>
      <c r="DH130" s="268"/>
      <c r="DI130" s="268"/>
      <c r="DJ130" s="268"/>
      <c r="DK130" s="268"/>
      <c r="DL130" s="268"/>
      <c r="DM130" s="268"/>
      <c r="DN130" s="268"/>
      <c r="DO130" s="268"/>
      <c r="DP130" s="236"/>
      <c r="DQ130" s="236"/>
      <c r="DR130" s="236"/>
      <c r="DS130" s="236"/>
      <c r="DT130" s="236"/>
      <c r="DU130" s="236"/>
      <c r="DV130" s="236"/>
      <c r="DW130" s="236"/>
      <c r="DX130" s="236"/>
      <c r="DY130" s="236"/>
      <c r="DZ130" s="240"/>
    </row>
    <row r="131" spans="1:131" s="229" customFormat="1" ht="26.25" customHeight="1" thickBot="1" x14ac:dyDescent="0.2">
      <c r="A131" s="818"/>
      <c r="B131" s="819"/>
      <c r="C131" s="819"/>
      <c r="D131" s="819"/>
      <c r="E131" s="819"/>
      <c r="F131" s="819"/>
      <c r="G131" s="819"/>
      <c r="H131" s="819"/>
      <c r="I131" s="819"/>
      <c r="J131" s="819"/>
      <c r="K131" s="819"/>
      <c r="L131" s="819"/>
      <c r="M131" s="819"/>
      <c r="N131" s="819"/>
      <c r="O131" s="819"/>
      <c r="P131" s="819"/>
      <c r="Q131" s="819"/>
      <c r="R131" s="819"/>
      <c r="S131" s="819"/>
      <c r="T131" s="819"/>
      <c r="U131" s="819"/>
      <c r="V131" s="819"/>
      <c r="W131" s="820" t="s">
        <v>488</v>
      </c>
      <c r="X131" s="821"/>
      <c r="Y131" s="821"/>
      <c r="Z131" s="822"/>
      <c r="AA131" s="823">
        <v>11249073</v>
      </c>
      <c r="AB131" s="824"/>
      <c r="AC131" s="824"/>
      <c r="AD131" s="824"/>
      <c r="AE131" s="825"/>
      <c r="AF131" s="826">
        <v>11058602</v>
      </c>
      <c r="AG131" s="824"/>
      <c r="AH131" s="824"/>
      <c r="AI131" s="824"/>
      <c r="AJ131" s="825"/>
      <c r="AK131" s="826">
        <v>10645343</v>
      </c>
      <c r="AL131" s="824"/>
      <c r="AM131" s="824"/>
      <c r="AN131" s="824"/>
      <c r="AO131" s="825"/>
      <c r="AP131" s="827"/>
      <c r="AQ131" s="828"/>
      <c r="AR131" s="828"/>
      <c r="AS131" s="828"/>
      <c r="AT131" s="829"/>
      <c r="AU131" s="267"/>
      <c r="AV131" s="267"/>
      <c r="AW131" s="267"/>
      <c r="AX131" s="788" t="s">
        <v>489</v>
      </c>
      <c r="AY131" s="789"/>
      <c r="AZ131" s="789"/>
      <c r="BA131" s="789"/>
      <c r="BB131" s="789"/>
      <c r="BC131" s="789"/>
      <c r="BD131" s="789"/>
      <c r="BE131" s="790"/>
      <c r="BF131" s="791">
        <v>94</v>
      </c>
      <c r="BG131" s="792"/>
      <c r="BH131" s="792"/>
      <c r="BI131" s="792"/>
      <c r="BJ131" s="792"/>
      <c r="BK131" s="792"/>
      <c r="BL131" s="793"/>
      <c r="BM131" s="791">
        <v>350</v>
      </c>
      <c r="BN131" s="792"/>
      <c r="BO131" s="792"/>
      <c r="BP131" s="792"/>
      <c r="BQ131" s="792"/>
      <c r="BR131" s="792"/>
      <c r="BS131" s="793"/>
      <c r="BT131" s="794"/>
      <c r="BU131" s="795"/>
      <c r="BV131" s="795"/>
      <c r="BW131" s="795"/>
      <c r="BX131" s="795"/>
      <c r="BY131" s="795"/>
      <c r="BZ131" s="796"/>
      <c r="CA131" s="268"/>
      <c r="CB131" s="268"/>
      <c r="CC131" s="268"/>
      <c r="CD131" s="268"/>
      <c r="CE131" s="268"/>
      <c r="CF131" s="268"/>
      <c r="CG131" s="268"/>
      <c r="CH131" s="268"/>
      <c r="CI131" s="268"/>
      <c r="CJ131" s="268"/>
      <c r="CK131" s="268"/>
      <c r="CL131" s="268"/>
      <c r="CM131" s="268"/>
      <c r="CN131" s="268"/>
      <c r="CO131" s="268"/>
      <c r="CP131" s="268"/>
      <c r="CQ131" s="268"/>
      <c r="CR131" s="268"/>
      <c r="CS131" s="268"/>
      <c r="CT131" s="268"/>
      <c r="CU131" s="268"/>
      <c r="CV131" s="268"/>
      <c r="CW131" s="268"/>
      <c r="CX131" s="268"/>
      <c r="CY131" s="268"/>
      <c r="CZ131" s="268"/>
      <c r="DA131" s="268"/>
      <c r="DB131" s="268"/>
      <c r="DC131" s="268"/>
      <c r="DD131" s="268"/>
      <c r="DE131" s="268"/>
      <c r="DF131" s="268"/>
      <c r="DG131" s="268"/>
      <c r="DH131" s="268"/>
      <c r="DI131" s="268"/>
      <c r="DJ131" s="268"/>
      <c r="DK131" s="268"/>
      <c r="DL131" s="268"/>
      <c r="DM131" s="268"/>
      <c r="DN131" s="268"/>
      <c r="DO131" s="268"/>
      <c r="DP131" s="236"/>
      <c r="DQ131" s="236"/>
      <c r="DR131" s="236"/>
      <c r="DS131" s="236"/>
      <c r="DT131" s="236"/>
      <c r="DU131" s="236"/>
      <c r="DV131" s="236"/>
      <c r="DW131" s="236"/>
      <c r="DX131" s="236"/>
      <c r="DY131" s="236"/>
      <c r="DZ131" s="240"/>
    </row>
    <row r="132" spans="1:131" s="229" customFormat="1" ht="26.25" customHeight="1" x14ac:dyDescent="0.15">
      <c r="A132" s="797" t="s">
        <v>490</v>
      </c>
      <c r="B132" s="798"/>
      <c r="C132" s="798"/>
      <c r="D132" s="798"/>
      <c r="E132" s="798"/>
      <c r="F132" s="798"/>
      <c r="G132" s="798"/>
      <c r="H132" s="798"/>
      <c r="I132" s="798"/>
      <c r="J132" s="798"/>
      <c r="K132" s="798"/>
      <c r="L132" s="798"/>
      <c r="M132" s="798"/>
      <c r="N132" s="798"/>
      <c r="O132" s="798"/>
      <c r="P132" s="798"/>
      <c r="Q132" s="798"/>
      <c r="R132" s="798"/>
      <c r="S132" s="798"/>
      <c r="T132" s="798"/>
      <c r="U132" s="798"/>
      <c r="V132" s="801" t="s">
        <v>491</v>
      </c>
      <c r="W132" s="801"/>
      <c r="X132" s="801"/>
      <c r="Y132" s="801"/>
      <c r="Z132" s="802"/>
      <c r="AA132" s="803">
        <v>12.943190960000001</v>
      </c>
      <c r="AB132" s="804"/>
      <c r="AC132" s="804"/>
      <c r="AD132" s="804"/>
      <c r="AE132" s="805"/>
      <c r="AF132" s="806">
        <v>13.41099897</v>
      </c>
      <c r="AG132" s="804"/>
      <c r="AH132" s="804"/>
      <c r="AI132" s="804"/>
      <c r="AJ132" s="805"/>
      <c r="AK132" s="806">
        <v>14.4906275</v>
      </c>
      <c r="AL132" s="804"/>
      <c r="AM132" s="804"/>
      <c r="AN132" s="804"/>
      <c r="AO132" s="805"/>
      <c r="AP132" s="807"/>
      <c r="AQ132" s="808"/>
      <c r="AR132" s="808"/>
      <c r="AS132" s="808"/>
      <c r="AT132" s="809"/>
      <c r="AU132" s="269"/>
      <c r="AV132" s="270"/>
      <c r="AW132" s="270"/>
      <c r="AX132" s="236"/>
      <c r="AY132" s="236"/>
      <c r="AZ132" s="236"/>
      <c r="BA132" s="236"/>
      <c r="BB132" s="236"/>
      <c r="BC132" s="236"/>
      <c r="BD132" s="236"/>
      <c r="BE132" s="236"/>
      <c r="BF132" s="236"/>
      <c r="BG132" s="236"/>
      <c r="BH132" s="236"/>
      <c r="BI132" s="236"/>
      <c r="BJ132" s="236"/>
      <c r="BK132" s="236"/>
      <c r="BL132" s="236"/>
      <c r="BM132" s="236"/>
      <c r="BN132" s="236"/>
      <c r="BO132" s="236"/>
      <c r="BP132" s="236"/>
      <c r="BQ132" s="236"/>
      <c r="BR132" s="236"/>
      <c r="BS132" s="237"/>
      <c r="BT132" s="236"/>
      <c r="BU132" s="236"/>
      <c r="BV132" s="236"/>
      <c r="BW132" s="236"/>
      <c r="BX132" s="236"/>
      <c r="BY132" s="236"/>
      <c r="BZ132" s="236"/>
      <c r="CA132" s="268"/>
      <c r="CB132" s="268"/>
      <c r="CC132" s="268"/>
      <c r="CD132" s="268"/>
      <c r="CE132" s="268"/>
      <c r="CF132" s="268"/>
      <c r="CG132" s="268"/>
      <c r="CH132" s="268"/>
      <c r="CI132" s="268"/>
      <c r="CJ132" s="268"/>
      <c r="CK132" s="268"/>
      <c r="CL132" s="268"/>
      <c r="CM132" s="268"/>
      <c r="CN132" s="268"/>
      <c r="CO132" s="268"/>
      <c r="CP132" s="268"/>
      <c r="CQ132" s="268"/>
      <c r="CR132" s="268"/>
      <c r="CS132" s="268"/>
      <c r="CT132" s="268"/>
      <c r="CU132" s="268"/>
      <c r="CV132" s="268"/>
      <c r="CW132" s="268"/>
      <c r="CX132" s="268"/>
      <c r="CY132" s="268"/>
      <c r="CZ132" s="268"/>
      <c r="DA132" s="268"/>
      <c r="DB132" s="268"/>
      <c r="DC132" s="268"/>
      <c r="DD132" s="268"/>
      <c r="DE132" s="268"/>
      <c r="DF132" s="268"/>
      <c r="DG132" s="268"/>
      <c r="DH132" s="268"/>
      <c r="DI132" s="268"/>
      <c r="DJ132" s="268"/>
      <c r="DK132" s="268"/>
      <c r="DL132" s="268"/>
      <c r="DM132" s="268"/>
      <c r="DN132" s="268"/>
      <c r="DO132" s="268"/>
      <c r="DP132" s="240"/>
      <c r="DQ132" s="240"/>
      <c r="DR132" s="240"/>
      <c r="DS132" s="240"/>
      <c r="DT132" s="240"/>
      <c r="DU132" s="240"/>
      <c r="DV132" s="240"/>
      <c r="DW132" s="240"/>
      <c r="DX132" s="240"/>
      <c r="DY132" s="240"/>
      <c r="DZ132" s="240"/>
    </row>
    <row r="133" spans="1:131" s="229" customFormat="1" ht="26.25" customHeight="1" thickBot="1" x14ac:dyDescent="0.2">
      <c r="A133" s="799"/>
      <c r="B133" s="800"/>
      <c r="C133" s="800"/>
      <c r="D133" s="800"/>
      <c r="E133" s="800"/>
      <c r="F133" s="800"/>
      <c r="G133" s="800"/>
      <c r="H133" s="800"/>
      <c r="I133" s="800"/>
      <c r="J133" s="800"/>
      <c r="K133" s="800"/>
      <c r="L133" s="800"/>
      <c r="M133" s="800"/>
      <c r="N133" s="800"/>
      <c r="O133" s="800"/>
      <c r="P133" s="800"/>
      <c r="Q133" s="800"/>
      <c r="R133" s="800"/>
      <c r="S133" s="800"/>
      <c r="T133" s="800"/>
      <c r="U133" s="800"/>
      <c r="V133" s="780" t="s">
        <v>492</v>
      </c>
      <c r="W133" s="780"/>
      <c r="X133" s="780"/>
      <c r="Y133" s="780"/>
      <c r="Z133" s="781"/>
      <c r="AA133" s="782">
        <v>13.9</v>
      </c>
      <c r="AB133" s="783"/>
      <c r="AC133" s="783"/>
      <c r="AD133" s="783"/>
      <c r="AE133" s="784"/>
      <c r="AF133" s="782">
        <v>13.3</v>
      </c>
      <c r="AG133" s="783"/>
      <c r="AH133" s="783"/>
      <c r="AI133" s="783"/>
      <c r="AJ133" s="784"/>
      <c r="AK133" s="782">
        <v>13.6</v>
      </c>
      <c r="AL133" s="783"/>
      <c r="AM133" s="783"/>
      <c r="AN133" s="783"/>
      <c r="AO133" s="784"/>
      <c r="AP133" s="785"/>
      <c r="AQ133" s="786"/>
      <c r="AR133" s="786"/>
      <c r="AS133" s="786"/>
      <c r="AT133" s="787"/>
      <c r="AU133" s="270"/>
      <c r="AV133" s="270"/>
      <c r="AW133" s="270"/>
      <c r="AX133" s="270"/>
      <c r="AY133" s="270"/>
      <c r="AZ133" s="270"/>
      <c r="BA133" s="270"/>
      <c r="BB133" s="270"/>
      <c r="BC133" s="270"/>
      <c r="BD133" s="270"/>
      <c r="BE133" s="270"/>
      <c r="BF133" s="270"/>
      <c r="BG133" s="270"/>
      <c r="BH133" s="270"/>
      <c r="BI133" s="270"/>
      <c r="BJ133" s="270"/>
      <c r="BK133" s="270"/>
      <c r="BL133" s="270"/>
      <c r="BM133" s="270"/>
      <c r="BN133" s="268"/>
      <c r="BO133" s="268"/>
      <c r="BP133" s="268"/>
      <c r="BQ133" s="268"/>
      <c r="BR133" s="268"/>
      <c r="BS133" s="268"/>
      <c r="BT133" s="268"/>
      <c r="BU133" s="268"/>
      <c r="BV133" s="268"/>
      <c r="BW133" s="268"/>
      <c r="BX133" s="268"/>
      <c r="BY133" s="268"/>
      <c r="BZ133" s="268"/>
      <c r="CA133" s="268"/>
      <c r="CB133" s="268"/>
      <c r="CC133" s="268"/>
      <c r="CD133" s="268"/>
      <c r="CE133" s="268"/>
      <c r="CF133" s="268"/>
      <c r="CG133" s="268"/>
      <c r="CH133" s="268"/>
      <c r="CI133" s="268"/>
      <c r="CJ133" s="268"/>
      <c r="CK133" s="268"/>
      <c r="CL133" s="268"/>
      <c r="CM133" s="268"/>
      <c r="CN133" s="268"/>
      <c r="CO133" s="268"/>
      <c r="CP133" s="268"/>
      <c r="CQ133" s="268"/>
      <c r="CR133" s="268"/>
      <c r="CS133" s="268"/>
      <c r="CT133" s="268"/>
      <c r="CU133" s="268"/>
      <c r="CV133" s="268"/>
      <c r="CW133" s="268"/>
      <c r="CX133" s="268"/>
      <c r="CY133" s="268"/>
      <c r="CZ133" s="268"/>
      <c r="DA133" s="268"/>
      <c r="DB133" s="268"/>
      <c r="DC133" s="268"/>
      <c r="DD133" s="268"/>
      <c r="DE133" s="268"/>
      <c r="DF133" s="268"/>
      <c r="DG133" s="268"/>
      <c r="DH133" s="268"/>
      <c r="DI133" s="268"/>
      <c r="DJ133" s="268"/>
      <c r="DK133" s="268"/>
      <c r="DL133" s="268"/>
      <c r="DM133" s="268"/>
      <c r="DN133" s="268"/>
      <c r="DO133" s="268"/>
      <c r="DP133" s="240"/>
      <c r="DQ133" s="240"/>
      <c r="DR133" s="240"/>
      <c r="DS133" s="240"/>
      <c r="DT133" s="240"/>
      <c r="DU133" s="240"/>
      <c r="DV133" s="240"/>
      <c r="DW133" s="240"/>
      <c r="DX133" s="240"/>
      <c r="DY133" s="240"/>
      <c r="DZ133" s="240"/>
    </row>
    <row r="134" spans="1:131" s="230" customFormat="1" ht="11.25" customHeight="1" x14ac:dyDescent="0.15">
      <c r="A134" s="271"/>
      <c r="B134" s="271"/>
      <c r="C134" s="271"/>
      <c r="D134" s="271"/>
      <c r="E134" s="271"/>
      <c r="F134" s="271"/>
      <c r="G134" s="271"/>
      <c r="H134" s="271"/>
      <c r="I134" s="271"/>
      <c r="J134" s="271"/>
      <c r="K134" s="271"/>
      <c r="L134" s="271"/>
      <c r="M134" s="271"/>
      <c r="N134" s="271"/>
      <c r="O134" s="271"/>
      <c r="P134" s="271"/>
      <c r="Q134" s="271"/>
      <c r="R134" s="271"/>
      <c r="S134" s="271"/>
      <c r="T134" s="271"/>
      <c r="U134" s="271"/>
      <c r="V134" s="271"/>
      <c r="W134" s="271"/>
      <c r="X134" s="271"/>
      <c r="Y134" s="271"/>
      <c r="Z134" s="271"/>
      <c r="AA134" s="271"/>
      <c r="AB134" s="271"/>
      <c r="AC134" s="271"/>
      <c r="AD134" s="271"/>
      <c r="AE134" s="271"/>
      <c r="AF134" s="271"/>
      <c r="AG134" s="271"/>
      <c r="AH134" s="271"/>
      <c r="AI134" s="271"/>
      <c r="AJ134" s="271"/>
      <c r="AK134" s="271"/>
      <c r="AL134" s="271"/>
      <c r="AM134" s="271"/>
      <c r="AN134" s="271"/>
      <c r="AO134" s="271"/>
      <c r="AP134" s="271"/>
      <c r="AQ134" s="271"/>
      <c r="AR134" s="271"/>
      <c r="AS134" s="271"/>
      <c r="AT134" s="271"/>
      <c r="AU134" s="270"/>
      <c r="AV134" s="270"/>
      <c r="AW134" s="270"/>
      <c r="AX134" s="270"/>
      <c r="AY134" s="270"/>
      <c r="AZ134" s="270"/>
      <c r="BA134" s="270"/>
      <c r="BB134" s="270"/>
      <c r="BC134" s="270"/>
      <c r="BD134" s="270"/>
      <c r="BE134" s="270"/>
      <c r="BF134" s="270"/>
      <c r="BG134" s="270"/>
      <c r="BH134" s="270"/>
      <c r="BI134" s="270"/>
      <c r="BJ134" s="270"/>
      <c r="BK134" s="270"/>
      <c r="BL134" s="270"/>
      <c r="BM134" s="270"/>
      <c r="BN134" s="268"/>
      <c r="BO134" s="268"/>
      <c r="BP134" s="268"/>
      <c r="BQ134" s="268"/>
      <c r="BR134" s="268"/>
      <c r="BS134" s="268"/>
      <c r="BT134" s="268"/>
      <c r="BU134" s="268"/>
      <c r="BV134" s="268"/>
      <c r="BW134" s="268"/>
      <c r="BX134" s="268"/>
      <c r="BY134" s="268"/>
      <c r="BZ134" s="268"/>
      <c r="CA134" s="268"/>
      <c r="CB134" s="268"/>
      <c r="CC134" s="268"/>
      <c r="CD134" s="268"/>
      <c r="CE134" s="268"/>
      <c r="CF134" s="268"/>
      <c r="CG134" s="268"/>
      <c r="CH134" s="268"/>
      <c r="CI134" s="268"/>
      <c r="CJ134" s="268"/>
      <c r="CK134" s="268"/>
      <c r="CL134" s="268"/>
      <c r="CM134" s="268"/>
      <c r="CN134" s="268"/>
      <c r="CO134" s="268"/>
      <c r="CP134" s="268"/>
      <c r="CQ134" s="268"/>
      <c r="CR134" s="268"/>
      <c r="CS134" s="268"/>
      <c r="CT134" s="268"/>
      <c r="CU134" s="268"/>
      <c r="CV134" s="268"/>
      <c r="CW134" s="268"/>
      <c r="CX134" s="268"/>
      <c r="CY134" s="268"/>
      <c r="CZ134" s="268"/>
      <c r="DA134" s="268"/>
      <c r="DB134" s="268"/>
      <c r="DC134" s="268"/>
      <c r="DD134" s="268"/>
      <c r="DE134" s="268"/>
      <c r="DF134" s="268"/>
      <c r="DG134" s="268"/>
      <c r="DH134" s="268"/>
      <c r="DI134" s="268"/>
      <c r="DJ134" s="268"/>
      <c r="DK134" s="268"/>
      <c r="DL134" s="268"/>
      <c r="DM134" s="268"/>
      <c r="DN134" s="268"/>
      <c r="DO134" s="268"/>
      <c r="DP134" s="240"/>
      <c r="DQ134" s="240"/>
      <c r="DR134" s="240"/>
      <c r="DS134" s="240"/>
      <c r="DT134" s="240"/>
      <c r="DU134" s="240"/>
      <c r="DV134" s="240"/>
      <c r="DW134" s="240"/>
      <c r="DX134" s="240"/>
      <c r="DY134" s="240"/>
      <c r="DZ134" s="240"/>
      <c r="EA134" s="229"/>
    </row>
    <row r="135" spans="1:131" ht="14.25" hidden="1" x14ac:dyDescent="0.15">
      <c r="AU135" s="271"/>
      <c r="AV135" s="271"/>
      <c r="AW135" s="271"/>
      <c r="AX135" s="271"/>
      <c r="AY135" s="271"/>
      <c r="AZ135" s="271"/>
      <c r="BA135" s="271"/>
      <c r="BB135" s="271"/>
      <c r="BC135" s="271"/>
      <c r="BD135" s="271"/>
      <c r="BE135" s="271"/>
      <c r="BF135" s="271"/>
      <c r="BG135" s="271"/>
      <c r="BH135" s="271"/>
      <c r="BI135" s="271"/>
      <c r="BJ135" s="271"/>
      <c r="BK135" s="271"/>
      <c r="BL135" s="271"/>
      <c r="BM135" s="271"/>
      <c r="BN135" s="271"/>
      <c r="BO135" s="271"/>
      <c r="BP135" s="271"/>
      <c r="BQ135" s="271"/>
      <c r="BR135" s="271"/>
      <c r="BS135" s="271"/>
      <c r="BT135" s="271"/>
      <c r="BU135" s="271"/>
      <c r="BV135" s="271"/>
      <c r="BW135" s="271"/>
      <c r="BX135" s="271"/>
      <c r="BY135" s="271"/>
      <c r="BZ135" s="271"/>
      <c r="CA135" s="271"/>
      <c r="CB135" s="271"/>
      <c r="CC135" s="271"/>
      <c r="CD135" s="271"/>
      <c r="CE135" s="271"/>
      <c r="CF135" s="271"/>
      <c r="CG135" s="271"/>
      <c r="CH135" s="271"/>
      <c r="CI135" s="271"/>
      <c r="CJ135" s="271"/>
      <c r="CK135" s="271"/>
      <c r="CL135" s="271"/>
      <c r="CM135" s="271"/>
      <c r="CN135" s="271"/>
      <c r="CO135" s="271"/>
      <c r="CP135" s="271"/>
      <c r="CQ135" s="271"/>
      <c r="CR135" s="271"/>
      <c r="CS135" s="271"/>
      <c r="CT135" s="271"/>
      <c r="CU135" s="271"/>
      <c r="CV135" s="271"/>
      <c r="CW135" s="271"/>
      <c r="CX135" s="271"/>
      <c r="CY135" s="271"/>
      <c r="CZ135" s="271"/>
      <c r="DA135" s="271"/>
      <c r="DB135" s="271"/>
      <c r="DC135" s="271"/>
      <c r="DD135" s="271"/>
      <c r="DE135" s="271"/>
      <c r="DF135" s="271"/>
      <c r="DG135" s="271"/>
      <c r="DH135" s="271"/>
      <c r="DI135" s="271"/>
      <c r="DJ135" s="271"/>
      <c r="DK135" s="271"/>
      <c r="DL135" s="271"/>
      <c r="DM135" s="271"/>
      <c r="DN135" s="271"/>
      <c r="DO135" s="271"/>
      <c r="DP135" s="271"/>
      <c r="DQ135" s="271"/>
      <c r="DR135" s="271"/>
      <c r="DS135" s="271"/>
      <c r="DT135" s="271"/>
      <c r="DU135" s="271"/>
      <c r="DV135" s="271"/>
      <c r="DW135" s="271"/>
      <c r="DX135" s="271"/>
      <c r="DY135" s="271"/>
      <c r="DZ135" s="271"/>
    </row>
    <row r="136" spans="1:131" hidden="1" x14ac:dyDescent="0.15"/>
  </sheetData>
  <sheetProtection algorithmName="SHA-512" hashValue="x7ZwCkwDqqRGZv+7CsCKLSlicnombX0oR9qn4SutNgWK9HaBP6X/ahkwCW9Xy6eK1+vK8Iw24JNzV86nv1M3Lg==" saltValue="99kyW82VPQ+wqC2LfOJ7J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74" customWidth="1"/>
    <col min="121" max="121" width="0" style="273" hidden="1" customWidth="1"/>
    <col min="122" max="16384" width="9" style="273" hidden="1"/>
  </cols>
  <sheetData>
    <row r="1" spans="1:120" x14ac:dyDescent="0.15">
      <c r="A1" s="273"/>
      <c r="B1" s="273"/>
      <c r="C1" s="273"/>
      <c r="D1" s="273"/>
      <c r="E1" s="273"/>
      <c r="F1" s="273"/>
      <c r="G1" s="273"/>
      <c r="H1" s="273"/>
      <c r="I1" s="273"/>
      <c r="J1" s="273"/>
      <c r="K1" s="273"/>
      <c r="L1" s="273"/>
      <c r="M1" s="273"/>
      <c r="N1" s="273"/>
      <c r="O1" s="273"/>
      <c r="P1" s="273"/>
      <c r="Q1" s="273"/>
      <c r="R1" s="273"/>
      <c r="S1" s="273"/>
      <c r="T1" s="273"/>
      <c r="U1" s="273"/>
      <c r="V1" s="273"/>
      <c r="W1" s="273"/>
      <c r="X1" s="273"/>
      <c r="Y1" s="273"/>
      <c r="Z1" s="273"/>
      <c r="AA1" s="273"/>
      <c r="AB1" s="273"/>
      <c r="AC1" s="273"/>
      <c r="AD1" s="273"/>
      <c r="AE1" s="273"/>
      <c r="AF1" s="273"/>
      <c r="AG1" s="273"/>
      <c r="AH1" s="273"/>
      <c r="AI1" s="273"/>
      <c r="AJ1" s="273"/>
      <c r="AK1" s="273"/>
      <c r="AL1" s="273"/>
      <c r="AM1" s="273"/>
      <c r="AN1" s="273"/>
      <c r="AO1" s="273"/>
      <c r="AP1" s="273"/>
      <c r="AQ1" s="273"/>
      <c r="AR1" s="273"/>
      <c r="AS1" s="273"/>
      <c r="AT1" s="273"/>
      <c r="AU1" s="273"/>
      <c r="AV1" s="273"/>
      <c r="AW1" s="273"/>
      <c r="AX1" s="273"/>
      <c r="AY1" s="273"/>
      <c r="AZ1" s="273"/>
      <c r="BA1" s="273"/>
      <c r="BB1" s="273"/>
      <c r="BC1" s="273"/>
      <c r="BD1" s="273"/>
      <c r="BE1" s="273"/>
      <c r="BF1" s="273"/>
      <c r="BG1" s="273"/>
      <c r="BH1" s="273"/>
      <c r="BI1" s="273"/>
      <c r="BJ1" s="273"/>
      <c r="BK1" s="273"/>
      <c r="BL1" s="273"/>
      <c r="BM1" s="273"/>
      <c r="BN1" s="273"/>
      <c r="BO1" s="273"/>
      <c r="BP1" s="273"/>
      <c r="BQ1" s="273"/>
      <c r="BR1" s="273"/>
      <c r="BS1" s="273"/>
      <c r="BT1" s="273"/>
      <c r="BU1" s="273"/>
      <c r="BV1" s="273"/>
      <c r="BW1" s="273"/>
      <c r="BX1" s="273"/>
      <c r="BY1" s="273"/>
      <c r="BZ1" s="273"/>
      <c r="CA1" s="273"/>
      <c r="CB1" s="273"/>
      <c r="CC1" s="273"/>
      <c r="CD1" s="273"/>
      <c r="CE1" s="273"/>
      <c r="CF1" s="273"/>
      <c r="CG1" s="273"/>
      <c r="CH1" s="273"/>
      <c r="CI1" s="273"/>
      <c r="CJ1" s="273"/>
      <c r="CK1" s="273"/>
      <c r="CL1" s="273"/>
      <c r="CM1" s="273"/>
      <c r="CN1" s="273"/>
      <c r="CO1" s="273"/>
      <c r="CP1" s="273"/>
      <c r="CQ1" s="273"/>
      <c r="CR1" s="273"/>
      <c r="CS1" s="273"/>
      <c r="CT1" s="273"/>
      <c r="CU1" s="273"/>
      <c r="CV1" s="273"/>
      <c r="CW1" s="273"/>
      <c r="CX1" s="273"/>
      <c r="CY1" s="273"/>
      <c r="CZ1" s="273"/>
      <c r="DA1" s="273"/>
      <c r="DB1" s="273"/>
      <c r="DC1" s="273"/>
      <c r="DD1" s="273"/>
      <c r="DE1" s="273"/>
      <c r="DF1" s="273"/>
      <c r="DG1" s="273"/>
      <c r="DH1" s="273"/>
      <c r="DI1" s="273"/>
      <c r="DJ1" s="273"/>
      <c r="DK1" s="273"/>
      <c r="DL1" s="273"/>
      <c r="DM1" s="273"/>
      <c r="DN1" s="273"/>
      <c r="DO1" s="273"/>
      <c r="DP1" s="273"/>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3"/>
    </row>
    <row r="17" spans="119:120" x14ac:dyDescent="0.15">
      <c r="DP17" s="273"/>
    </row>
    <row r="18" spans="119:120" x14ac:dyDescent="0.15"/>
    <row r="19" spans="119:120" x14ac:dyDescent="0.15"/>
    <row r="20" spans="119:120" x14ac:dyDescent="0.15">
      <c r="DO20" s="273"/>
      <c r="DP20" s="273"/>
    </row>
    <row r="21" spans="119:120" x14ac:dyDescent="0.15">
      <c r="DP21" s="273"/>
    </row>
    <row r="22" spans="119:120" x14ac:dyDescent="0.15"/>
    <row r="23" spans="119:120" x14ac:dyDescent="0.15">
      <c r="DO23" s="273"/>
      <c r="DP23" s="273"/>
    </row>
    <row r="24" spans="119:120" x14ac:dyDescent="0.15">
      <c r="DP24" s="273"/>
    </row>
    <row r="25" spans="119:120" x14ac:dyDescent="0.15">
      <c r="DP25" s="273"/>
    </row>
    <row r="26" spans="119:120" x14ac:dyDescent="0.15">
      <c r="DO26" s="273"/>
      <c r="DP26" s="273"/>
    </row>
    <row r="27" spans="119:120" x14ac:dyDescent="0.15"/>
    <row r="28" spans="119:120" x14ac:dyDescent="0.15">
      <c r="DO28" s="273"/>
      <c r="DP28" s="273"/>
    </row>
    <row r="29" spans="119:120" x14ac:dyDescent="0.15">
      <c r="DP29" s="273"/>
    </row>
    <row r="30" spans="119:120" x14ac:dyDescent="0.15"/>
    <row r="31" spans="119:120" x14ac:dyDescent="0.15">
      <c r="DO31" s="273"/>
      <c r="DP31" s="273"/>
    </row>
    <row r="32" spans="119:120" x14ac:dyDescent="0.15"/>
    <row r="33" spans="98:120" x14ac:dyDescent="0.15">
      <c r="DO33" s="273"/>
      <c r="DP33" s="273"/>
    </row>
    <row r="34" spans="98:120" x14ac:dyDescent="0.15">
      <c r="DM34" s="273"/>
    </row>
    <row r="35" spans="98:120" x14ac:dyDescent="0.15">
      <c r="CT35" s="273"/>
      <c r="CU35" s="273"/>
      <c r="CV35" s="273"/>
      <c r="CY35" s="273"/>
      <c r="CZ35" s="273"/>
      <c r="DA35" s="273"/>
      <c r="DD35" s="273"/>
      <c r="DE35" s="273"/>
      <c r="DF35" s="273"/>
      <c r="DI35" s="273"/>
      <c r="DJ35" s="273"/>
      <c r="DK35" s="273"/>
      <c r="DM35" s="273"/>
      <c r="DN35" s="273"/>
      <c r="DO35" s="273"/>
      <c r="DP35" s="273"/>
    </row>
    <row r="36" spans="98:120" x14ac:dyDescent="0.15"/>
    <row r="37" spans="98:120" x14ac:dyDescent="0.15">
      <c r="CW37" s="273"/>
      <c r="DB37" s="273"/>
      <c r="DG37" s="273"/>
      <c r="DL37" s="273"/>
      <c r="DP37" s="273"/>
    </row>
    <row r="38" spans="98:120" x14ac:dyDescent="0.15">
      <c r="CT38" s="273"/>
      <c r="CU38" s="273"/>
      <c r="CV38" s="273"/>
      <c r="CW38" s="273"/>
      <c r="CY38" s="273"/>
      <c r="CZ38" s="273"/>
      <c r="DA38" s="273"/>
      <c r="DB38" s="273"/>
      <c r="DD38" s="273"/>
      <c r="DE38" s="273"/>
      <c r="DF38" s="273"/>
      <c r="DG38" s="273"/>
      <c r="DI38" s="273"/>
      <c r="DJ38" s="273"/>
      <c r="DK38" s="273"/>
      <c r="DL38" s="273"/>
      <c r="DN38" s="273"/>
      <c r="DO38" s="273"/>
      <c r="DP38" s="273"/>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3"/>
      <c r="DO49" s="273"/>
      <c r="DP49" s="273"/>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3"/>
      <c r="CS63" s="273"/>
      <c r="CX63" s="273"/>
      <c r="DC63" s="273"/>
      <c r="DH63" s="273"/>
    </row>
    <row r="64" spans="22:120" x14ac:dyDescent="0.15">
      <c r="V64" s="273"/>
    </row>
    <row r="65" spans="15:120" x14ac:dyDescent="0.15">
      <c r="X65" s="273"/>
      <c r="Z65" s="273"/>
      <c r="AA65" s="273"/>
      <c r="AB65" s="273"/>
      <c r="AC65" s="273"/>
      <c r="AD65" s="273"/>
      <c r="AE65" s="273"/>
      <c r="AF65" s="273"/>
      <c r="AG65" s="273"/>
      <c r="AH65" s="273"/>
      <c r="AI65" s="273"/>
      <c r="AJ65" s="273"/>
      <c r="AK65" s="273"/>
      <c r="AL65" s="273"/>
      <c r="AM65" s="273"/>
      <c r="AN65" s="273"/>
      <c r="AO65" s="273"/>
      <c r="AP65" s="273"/>
      <c r="AQ65" s="273"/>
      <c r="AR65" s="273"/>
      <c r="AS65" s="273"/>
      <c r="AT65" s="273"/>
      <c r="AU65" s="273"/>
      <c r="AV65" s="273"/>
      <c r="AW65" s="273"/>
      <c r="AX65" s="273"/>
      <c r="AY65" s="273"/>
      <c r="AZ65" s="273"/>
      <c r="BA65" s="273"/>
      <c r="BB65" s="273"/>
      <c r="BC65" s="273"/>
      <c r="BD65" s="273"/>
      <c r="BE65" s="273"/>
      <c r="BF65" s="273"/>
      <c r="BG65" s="273"/>
      <c r="BH65" s="273"/>
      <c r="BI65" s="273"/>
      <c r="BJ65" s="273"/>
      <c r="BK65" s="273"/>
      <c r="BL65" s="273"/>
      <c r="BM65" s="273"/>
      <c r="BN65" s="273"/>
      <c r="BO65" s="273"/>
      <c r="BP65" s="273"/>
      <c r="BQ65" s="273"/>
      <c r="BR65" s="273"/>
      <c r="BS65" s="273"/>
      <c r="BT65" s="273"/>
      <c r="BU65" s="273"/>
      <c r="BV65" s="273"/>
      <c r="BW65" s="273"/>
      <c r="BX65" s="273"/>
      <c r="BY65" s="273"/>
      <c r="BZ65" s="273"/>
      <c r="CA65" s="273"/>
      <c r="CB65" s="273"/>
      <c r="CC65" s="273"/>
      <c r="CD65" s="273"/>
      <c r="CE65" s="273"/>
      <c r="CF65" s="273"/>
      <c r="CG65" s="273"/>
      <c r="CH65" s="273"/>
      <c r="CI65" s="273"/>
      <c r="CJ65" s="273"/>
      <c r="CK65" s="273"/>
      <c r="CL65" s="273"/>
      <c r="CM65" s="273"/>
      <c r="CN65" s="273"/>
      <c r="CO65" s="273"/>
      <c r="CP65" s="273"/>
      <c r="CQ65" s="273"/>
      <c r="CR65" s="273"/>
      <c r="CU65" s="273"/>
      <c r="CZ65" s="273"/>
      <c r="DE65" s="273"/>
      <c r="DJ65" s="273"/>
    </row>
    <row r="66" spans="15:120" x14ac:dyDescent="0.15">
      <c r="Q66" s="273"/>
      <c r="S66" s="273"/>
      <c r="U66" s="273"/>
      <c r="DM66" s="273"/>
    </row>
    <row r="67" spans="15:120" x14ac:dyDescent="0.15">
      <c r="O67" s="273"/>
      <c r="P67" s="273"/>
      <c r="R67" s="273"/>
      <c r="T67" s="273"/>
      <c r="Y67" s="273"/>
      <c r="CT67" s="273"/>
      <c r="CV67" s="273"/>
      <c r="CW67" s="273"/>
      <c r="CY67" s="273"/>
      <c r="DA67" s="273"/>
      <c r="DB67" s="273"/>
      <c r="DD67" s="273"/>
      <c r="DF67" s="273"/>
      <c r="DG67" s="273"/>
      <c r="DI67" s="273"/>
      <c r="DK67" s="273"/>
      <c r="DL67" s="273"/>
      <c r="DN67" s="273"/>
      <c r="DO67" s="273"/>
      <c r="DP67" s="273"/>
    </row>
    <row r="68" spans="15:120" x14ac:dyDescent="0.15"/>
    <row r="69" spans="15:120" x14ac:dyDescent="0.15"/>
    <row r="70" spans="15:120" x14ac:dyDescent="0.15"/>
    <row r="71" spans="15:120" x14ac:dyDescent="0.15"/>
    <row r="72" spans="15:120" x14ac:dyDescent="0.15">
      <c r="DP72" s="273"/>
    </row>
    <row r="73" spans="15:120" x14ac:dyDescent="0.15">
      <c r="DP73" s="273"/>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3"/>
      <c r="CX96" s="273"/>
      <c r="DC96" s="273"/>
      <c r="DH96" s="273"/>
    </row>
    <row r="97" spans="24:120" x14ac:dyDescent="0.15">
      <c r="CS97" s="273"/>
      <c r="CX97" s="273"/>
      <c r="DC97" s="273"/>
      <c r="DH97" s="273"/>
      <c r="DP97" s="274" t="s">
        <v>493</v>
      </c>
    </row>
    <row r="98" spans="24:120" hidden="1" x14ac:dyDescent="0.15">
      <c r="CS98" s="273"/>
      <c r="CX98" s="273"/>
      <c r="DC98" s="273"/>
      <c r="DH98" s="273"/>
    </row>
    <row r="99" spans="24:120" hidden="1" x14ac:dyDescent="0.15">
      <c r="CS99" s="273"/>
      <c r="CX99" s="273"/>
      <c r="DC99" s="273"/>
      <c r="DH99" s="273"/>
    </row>
    <row r="100" spans="24:120" hidden="1" x14ac:dyDescent="0.15"/>
    <row r="101" spans="24:120" ht="12" hidden="1" customHeight="1" x14ac:dyDescent="0.15">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3"/>
      <c r="BA101" s="273"/>
      <c r="BB101" s="273"/>
      <c r="BC101" s="273"/>
      <c r="BD101" s="273"/>
      <c r="BE101" s="273"/>
      <c r="BF101" s="273"/>
      <c r="BG101" s="273"/>
      <c r="BH101" s="273"/>
      <c r="BI101" s="273"/>
      <c r="BJ101" s="273"/>
      <c r="BK101" s="273"/>
      <c r="BL101" s="273"/>
      <c r="BM101" s="273"/>
      <c r="BN101" s="273"/>
      <c r="BO101" s="273"/>
      <c r="BP101" s="273"/>
      <c r="BQ101" s="273"/>
      <c r="BR101" s="273"/>
      <c r="BS101" s="273"/>
      <c r="BT101" s="273"/>
      <c r="BU101" s="273"/>
      <c r="BV101" s="273"/>
      <c r="BW101" s="273"/>
      <c r="BX101" s="273"/>
      <c r="BY101" s="273"/>
      <c r="BZ101" s="273"/>
      <c r="CA101" s="273"/>
      <c r="CB101" s="273"/>
      <c r="CC101" s="273"/>
      <c r="CD101" s="273"/>
      <c r="CE101" s="273"/>
      <c r="CF101" s="273"/>
      <c r="CG101" s="273"/>
      <c r="CH101" s="273"/>
      <c r="CI101" s="273"/>
      <c r="CJ101" s="273"/>
      <c r="CK101" s="273"/>
      <c r="CL101" s="273"/>
      <c r="CM101" s="273"/>
      <c r="CN101" s="273"/>
      <c r="CO101" s="273"/>
      <c r="CP101" s="273"/>
      <c r="CQ101" s="273"/>
      <c r="CR101" s="273"/>
      <c r="CU101" s="273"/>
      <c r="CZ101" s="273"/>
      <c r="DE101" s="273"/>
      <c r="DJ101" s="273"/>
    </row>
    <row r="102" spans="24:120" ht="1.5" hidden="1" customHeight="1" x14ac:dyDescent="0.15">
      <c r="CU102" s="273"/>
      <c r="CZ102" s="273"/>
      <c r="DE102" s="273"/>
      <c r="DJ102" s="273"/>
      <c r="DM102" s="273"/>
    </row>
    <row r="103" spans="24:120" hidden="1" x14ac:dyDescent="0.15">
      <c r="CT103" s="273"/>
      <c r="CV103" s="273"/>
      <c r="CW103" s="273"/>
      <c r="CY103" s="273"/>
      <c r="DA103" s="273"/>
      <c r="DB103" s="273"/>
      <c r="DD103" s="273"/>
      <c r="DF103" s="273"/>
      <c r="DG103" s="273"/>
      <c r="DI103" s="273"/>
      <c r="DK103" s="273"/>
      <c r="DL103" s="273"/>
      <c r="DM103" s="273"/>
      <c r="DN103" s="273"/>
      <c r="DO103" s="273"/>
      <c r="DP103" s="273"/>
    </row>
    <row r="104" spans="24:120" hidden="1" x14ac:dyDescent="0.15">
      <c r="CV104" s="273"/>
      <c r="CW104" s="273"/>
      <c r="DA104" s="273"/>
      <c r="DB104" s="273"/>
      <c r="DF104" s="273"/>
      <c r="DG104" s="273"/>
      <c r="DK104" s="273"/>
      <c r="DL104" s="273"/>
      <c r="DN104" s="273"/>
      <c r="DO104" s="273"/>
      <c r="DP104" s="273"/>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UeiaCY3KDBYPZ4SBOsHcJN9OQRi/FrhG5sxKQF6DmkEw4VRQl0UqllooFMr8624DLOj5rFHlSK1Lez5j+BxlEg==" saltValue="x3nq9EpahEiEbenL+g+Zp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74" customWidth="1"/>
    <col min="117" max="16384" width="9" style="273" hidden="1"/>
  </cols>
  <sheetData>
    <row r="1" spans="2:116" x14ac:dyDescent="0.15">
      <c r="B1" s="273"/>
      <c r="C1" s="273"/>
      <c r="D1" s="273"/>
      <c r="E1" s="273"/>
      <c r="F1" s="273"/>
      <c r="G1" s="273"/>
      <c r="H1" s="273"/>
      <c r="I1" s="273"/>
      <c r="J1" s="273"/>
      <c r="K1" s="273"/>
      <c r="L1" s="273"/>
      <c r="M1" s="273"/>
      <c r="N1" s="273"/>
      <c r="O1" s="273"/>
      <c r="P1" s="273"/>
      <c r="Q1" s="273"/>
      <c r="R1" s="273"/>
      <c r="S1" s="273"/>
      <c r="T1" s="273"/>
      <c r="U1" s="273"/>
      <c r="V1" s="273"/>
      <c r="W1" s="273"/>
      <c r="X1" s="273"/>
      <c r="Y1" s="273"/>
      <c r="Z1" s="273"/>
      <c r="AA1" s="273"/>
      <c r="AB1" s="273"/>
      <c r="AC1" s="273"/>
      <c r="AD1" s="273"/>
      <c r="AE1" s="273"/>
      <c r="AF1" s="273"/>
      <c r="AG1" s="273"/>
      <c r="AH1" s="273"/>
      <c r="AI1" s="273"/>
      <c r="AJ1" s="273"/>
      <c r="AK1" s="273"/>
      <c r="AL1" s="273"/>
      <c r="AM1" s="273"/>
      <c r="AN1" s="273"/>
      <c r="AO1" s="273"/>
      <c r="AP1" s="273"/>
      <c r="AQ1" s="273"/>
      <c r="AR1" s="273"/>
      <c r="AS1" s="273"/>
      <c r="AT1" s="273"/>
      <c r="AU1" s="273"/>
      <c r="AV1" s="273"/>
      <c r="AW1" s="273"/>
      <c r="AX1" s="273"/>
      <c r="AY1" s="273"/>
      <c r="AZ1" s="273"/>
      <c r="BA1" s="273"/>
      <c r="BB1" s="273"/>
      <c r="BC1" s="273"/>
      <c r="BD1" s="273"/>
      <c r="BE1" s="273"/>
      <c r="BF1" s="273"/>
      <c r="BG1" s="273"/>
      <c r="BH1" s="273"/>
      <c r="BI1" s="273"/>
      <c r="BJ1" s="273"/>
      <c r="BK1" s="273"/>
      <c r="BL1" s="273"/>
      <c r="BM1" s="273"/>
      <c r="BN1" s="273"/>
      <c r="BO1" s="273"/>
      <c r="BP1" s="273"/>
      <c r="BQ1" s="273"/>
      <c r="BR1" s="273"/>
      <c r="BS1" s="273"/>
      <c r="BT1" s="273"/>
      <c r="BU1" s="273"/>
      <c r="BV1" s="273"/>
      <c r="BW1" s="273"/>
      <c r="BX1" s="273"/>
      <c r="BY1" s="273"/>
      <c r="BZ1" s="273"/>
      <c r="CA1" s="273"/>
      <c r="CB1" s="273"/>
      <c r="CC1" s="273"/>
      <c r="CD1" s="273"/>
      <c r="CE1" s="273"/>
      <c r="CF1" s="273"/>
      <c r="CG1" s="273"/>
      <c r="CH1" s="273"/>
      <c r="CI1" s="273"/>
      <c r="CJ1" s="273"/>
      <c r="CK1" s="273"/>
      <c r="CL1" s="273"/>
      <c r="CM1" s="273"/>
      <c r="CN1" s="273"/>
      <c r="CO1" s="273"/>
      <c r="CP1" s="273"/>
      <c r="CQ1" s="273"/>
      <c r="CR1" s="273"/>
      <c r="CS1" s="273"/>
      <c r="CT1" s="273"/>
      <c r="CU1" s="273"/>
      <c r="CV1" s="273"/>
      <c r="CW1" s="273"/>
      <c r="CX1" s="273"/>
      <c r="CY1" s="273"/>
      <c r="CZ1" s="273"/>
      <c r="DA1" s="273"/>
      <c r="DB1" s="273"/>
      <c r="DC1" s="273"/>
      <c r="DD1" s="273"/>
      <c r="DE1" s="273"/>
      <c r="DF1" s="273"/>
      <c r="DG1" s="273"/>
      <c r="DH1" s="273"/>
      <c r="DI1" s="273"/>
      <c r="DJ1" s="273"/>
      <c r="DK1" s="273"/>
      <c r="DL1" s="273"/>
    </row>
    <row r="2" spans="2:116" x14ac:dyDescent="0.15"/>
    <row r="3" spans="2:116" x14ac:dyDescent="0.15"/>
    <row r="4" spans="2:116" x14ac:dyDescent="0.15">
      <c r="R4" s="273"/>
      <c r="S4" s="273"/>
      <c r="T4" s="273"/>
      <c r="U4" s="273"/>
      <c r="V4" s="273"/>
      <c r="W4" s="273"/>
      <c r="X4" s="273"/>
      <c r="Y4" s="273"/>
      <c r="Z4" s="273"/>
      <c r="AA4" s="273"/>
      <c r="AB4" s="273"/>
      <c r="AC4" s="273"/>
      <c r="AD4" s="273"/>
      <c r="AE4" s="273"/>
      <c r="AF4" s="273"/>
      <c r="AG4" s="273"/>
      <c r="AH4" s="273"/>
      <c r="AI4" s="273"/>
      <c r="AJ4" s="273"/>
      <c r="AK4" s="273"/>
      <c r="AL4" s="273"/>
      <c r="AM4" s="273"/>
      <c r="AN4" s="273"/>
      <c r="AO4" s="273"/>
      <c r="AP4" s="273"/>
      <c r="AQ4" s="273"/>
      <c r="AR4" s="273"/>
      <c r="AS4" s="273"/>
      <c r="AT4" s="273"/>
      <c r="AU4" s="273"/>
      <c r="AV4" s="273"/>
      <c r="AW4" s="273"/>
      <c r="AX4" s="273"/>
      <c r="AY4" s="273"/>
      <c r="AZ4" s="273"/>
      <c r="BA4" s="273"/>
      <c r="BB4" s="273"/>
      <c r="BC4" s="273"/>
      <c r="BD4" s="273"/>
      <c r="BE4" s="273"/>
      <c r="BF4" s="273"/>
      <c r="BG4" s="273"/>
      <c r="BH4" s="273"/>
      <c r="BI4" s="273"/>
      <c r="BJ4" s="273"/>
      <c r="BK4" s="273"/>
      <c r="BL4" s="273"/>
      <c r="BM4" s="273"/>
      <c r="BN4" s="273"/>
      <c r="BO4" s="273"/>
      <c r="BP4" s="273"/>
      <c r="BQ4" s="273"/>
      <c r="BR4" s="273"/>
      <c r="BS4" s="273"/>
      <c r="BT4" s="273"/>
      <c r="BU4" s="273"/>
      <c r="BV4" s="273"/>
      <c r="BW4" s="273"/>
      <c r="BX4" s="273"/>
      <c r="BY4" s="273"/>
      <c r="BZ4" s="273"/>
      <c r="CA4" s="273"/>
      <c r="CB4" s="273"/>
      <c r="CC4" s="273"/>
      <c r="CD4" s="273"/>
      <c r="CE4" s="273"/>
      <c r="CF4" s="273"/>
      <c r="CG4" s="273"/>
      <c r="CH4" s="273"/>
      <c r="CI4" s="273"/>
      <c r="CJ4" s="273"/>
      <c r="CK4" s="273"/>
      <c r="CL4" s="273"/>
      <c r="CM4" s="273"/>
      <c r="CN4" s="273"/>
      <c r="CO4" s="273"/>
      <c r="CP4" s="273"/>
      <c r="CQ4" s="273"/>
      <c r="CR4" s="273"/>
      <c r="CS4" s="273"/>
      <c r="CT4" s="273"/>
      <c r="CU4" s="273"/>
      <c r="CV4" s="273"/>
      <c r="CW4" s="273"/>
      <c r="CX4" s="273"/>
      <c r="CY4" s="273"/>
      <c r="CZ4" s="273"/>
      <c r="DA4" s="273"/>
      <c r="DB4" s="273"/>
      <c r="DC4" s="273"/>
      <c r="DD4" s="273"/>
      <c r="DE4" s="273"/>
      <c r="DF4" s="273"/>
      <c r="DG4" s="273"/>
      <c r="DH4" s="273"/>
      <c r="DI4" s="273"/>
      <c r="DJ4" s="273"/>
      <c r="DK4" s="273"/>
      <c r="DL4" s="273"/>
    </row>
    <row r="5" spans="2:116" x14ac:dyDescent="0.15">
      <c r="R5" s="273"/>
      <c r="S5" s="273"/>
      <c r="T5" s="273"/>
      <c r="U5" s="273"/>
      <c r="V5" s="273"/>
      <c r="W5" s="273"/>
      <c r="X5" s="273"/>
      <c r="Y5" s="273"/>
      <c r="Z5" s="273"/>
      <c r="AA5" s="273"/>
      <c r="AB5" s="273"/>
      <c r="AC5" s="273"/>
      <c r="AD5" s="273"/>
      <c r="AE5" s="273"/>
      <c r="AF5" s="273"/>
      <c r="AG5" s="273"/>
      <c r="AH5" s="273"/>
      <c r="AI5" s="273"/>
      <c r="AJ5" s="273"/>
      <c r="AK5" s="273"/>
      <c r="AL5" s="273"/>
      <c r="AM5" s="273"/>
      <c r="AN5" s="273"/>
      <c r="AO5" s="273"/>
      <c r="AP5" s="273"/>
      <c r="AQ5" s="273"/>
      <c r="AR5" s="273"/>
      <c r="AS5" s="273"/>
      <c r="AT5" s="273"/>
      <c r="AU5" s="273"/>
      <c r="AV5" s="273"/>
      <c r="AW5" s="273"/>
      <c r="AX5" s="273"/>
      <c r="AY5" s="273"/>
      <c r="AZ5" s="273"/>
      <c r="BA5" s="273"/>
      <c r="BB5" s="273"/>
      <c r="BC5" s="273"/>
      <c r="BD5" s="273"/>
      <c r="BE5" s="273"/>
      <c r="BF5" s="273"/>
      <c r="BG5" s="273"/>
      <c r="BH5" s="273"/>
      <c r="BI5" s="273"/>
      <c r="BJ5" s="273"/>
      <c r="BK5" s="273"/>
      <c r="BL5" s="273"/>
      <c r="BM5" s="273"/>
      <c r="BN5" s="273"/>
      <c r="BO5" s="273"/>
      <c r="BP5" s="273"/>
      <c r="BQ5" s="273"/>
      <c r="BR5" s="273"/>
      <c r="BS5" s="273"/>
      <c r="BT5" s="273"/>
      <c r="BU5" s="273"/>
      <c r="BV5" s="273"/>
      <c r="BW5" s="273"/>
      <c r="BX5" s="273"/>
      <c r="BY5" s="273"/>
      <c r="BZ5" s="273"/>
      <c r="CA5" s="273"/>
      <c r="CB5" s="273"/>
      <c r="CC5" s="273"/>
      <c r="CD5" s="273"/>
      <c r="CE5" s="273"/>
      <c r="CF5" s="273"/>
      <c r="CG5" s="273"/>
      <c r="CH5" s="273"/>
      <c r="CI5" s="273"/>
      <c r="CJ5" s="273"/>
      <c r="CK5" s="273"/>
      <c r="CL5" s="273"/>
      <c r="CM5" s="273"/>
      <c r="CN5" s="273"/>
      <c r="CO5" s="273"/>
      <c r="CP5" s="273"/>
      <c r="CQ5" s="273"/>
      <c r="CR5" s="273"/>
      <c r="CS5" s="273"/>
      <c r="CT5" s="273"/>
      <c r="CU5" s="273"/>
      <c r="CV5" s="273"/>
      <c r="CW5" s="273"/>
      <c r="CX5" s="273"/>
      <c r="CY5" s="273"/>
      <c r="CZ5" s="273"/>
      <c r="DA5" s="273"/>
      <c r="DB5" s="273"/>
      <c r="DC5" s="273"/>
      <c r="DD5" s="273"/>
      <c r="DE5" s="273"/>
      <c r="DF5" s="273"/>
      <c r="DG5" s="273"/>
      <c r="DH5" s="273"/>
      <c r="DI5" s="273"/>
      <c r="DJ5" s="273"/>
      <c r="DK5" s="273"/>
      <c r="DL5" s="273"/>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73"/>
      <c r="AR18" s="273"/>
      <c r="AS18" s="273"/>
      <c r="AT18" s="273"/>
      <c r="AU18" s="273"/>
      <c r="AV18" s="273"/>
      <c r="AW18" s="273"/>
      <c r="AX18" s="273"/>
      <c r="AY18" s="273"/>
      <c r="AZ18" s="273"/>
      <c r="BA18" s="273"/>
      <c r="BB18" s="273"/>
      <c r="BC18" s="273"/>
      <c r="BD18" s="273"/>
      <c r="BE18" s="273"/>
      <c r="BF18" s="273"/>
      <c r="BG18" s="273"/>
      <c r="BH18" s="273"/>
      <c r="BI18" s="273"/>
      <c r="BJ18" s="273"/>
      <c r="BK18" s="273"/>
      <c r="BL18" s="273"/>
      <c r="BM18" s="273"/>
      <c r="BN18" s="273"/>
      <c r="BO18" s="273"/>
      <c r="BP18" s="273"/>
      <c r="BQ18" s="273"/>
      <c r="BR18" s="273"/>
      <c r="BS18" s="273"/>
      <c r="BT18" s="273"/>
      <c r="BU18" s="273"/>
      <c r="BV18" s="273"/>
      <c r="BW18" s="273"/>
      <c r="BX18" s="273"/>
      <c r="BY18" s="273"/>
      <c r="BZ18" s="273"/>
      <c r="CA18" s="273"/>
      <c r="CB18" s="273"/>
      <c r="CC18" s="273"/>
      <c r="CD18" s="273"/>
      <c r="CE18" s="273"/>
      <c r="CF18" s="273"/>
      <c r="CG18" s="273"/>
      <c r="CH18" s="273"/>
      <c r="CI18" s="273"/>
      <c r="CJ18" s="273"/>
      <c r="CK18" s="273"/>
      <c r="CL18" s="273"/>
      <c r="CM18" s="273"/>
      <c r="CN18" s="273"/>
      <c r="CO18" s="273"/>
      <c r="CP18" s="273"/>
      <c r="CQ18" s="273"/>
      <c r="CR18" s="273"/>
      <c r="CS18" s="273"/>
      <c r="CT18" s="273"/>
      <c r="CU18" s="273"/>
      <c r="CV18" s="273"/>
      <c r="CW18" s="273"/>
      <c r="CX18" s="273"/>
      <c r="CY18" s="273"/>
      <c r="CZ18" s="273"/>
      <c r="DA18" s="273"/>
      <c r="DB18" s="273"/>
      <c r="DC18" s="273"/>
      <c r="DD18" s="273"/>
      <c r="DE18" s="273"/>
      <c r="DF18" s="273"/>
      <c r="DG18" s="273"/>
      <c r="DH18" s="273"/>
      <c r="DI18" s="273"/>
      <c r="DJ18" s="273"/>
      <c r="DK18" s="273"/>
      <c r="DL18" s="273"/>
    </row>
    <row r="19" spans="9:116" x14ac:dyDescent="0.15"/>
    <row r="20" spans="9:116" x14ac:dyDescent="0.15"/>
    <row r="21" spans="9:116" x14ac:dyDescent="0.15">
      <c r="DL21" s="273"/>
    </row>
    <row r="22" spans="9:116" x14ac:dyDescent="0.15">
      <c r="DI22" s="273"/>
      <c r="DJ22" s="273"/>
      <c r="DK22" s="273"/>
      <c r="DL22" s="273"/>
    </row>
    <row r="23" spans="9:116" x14ac:dyDescent="0.15">
      <c r="CY23" s="273"/>
      <c r="CZ23" s="273"/>
      <c r="DA23" s="273"/>
      <c r="DB23" s="273"/>
      <c r="DC23" s="273"/>
      <c r="DD23" s="273"/>
      <c r="DE23" s="273"/>
      <c r="DF23" s="273"/>
      <c r="DG23" s="273"/>
      <c r="DH23" s="273"/>
      <c r="DI23" s="273"/>
      <c r="DJ23" s="273"/>
      <c r="DK23" s="273"/>
      <c r="DL23" s="273"/>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3"/>
      <c r="DA35" s="273"/>
      <c r="DB35" s="273"/>
      <c r="DC35" s="273"/>
      <c r="DD35" s="273"/>
      <c r="DE35" s="273"/>
      <c r="DF35" s="273"/>
      <c r="DG35" s="273"/>
      <c r="DH35" s="273"/>
      <c r="DI35" s="273"/>
      <c r="DJ35" s="273"/>
      <c r="DK35" s="273"/>
      <c r="DL35" s="273"/>
    </row>
    <row r="36" spans="15:116" x14ac:dyDescent="0.15"/>
    <row r="37" spans="15:116" x14ac:dyDescent="0.15">
      <c r="DL37" s="273"/>
    </row>
    <row r="38" spans="15:116" x14ac:dyDescent="0.15">
      <c r="DI38" s="273"/>
      <c r="DJ38" s="273"/>
      <c r="DK38" s="273"/>
      <c r="DL38" s="273"/>
    </row>
    <row r="39" spans="15:116" x14ac:dyDescent="0.15"/>
    <row r="40" spans="15:116" x14ac:dyDescent="0.15"/>
    <row r="41" spans="15:116" x14ac:dyDescent="0.15"/>
    <row r="42" spans="15:116" x14ac:dyDescent="0.15"/>
    <row r="43" spans="15:116" x14ac:dyDescent="0.15">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273"/>
      <c r="AQ43" s="273"/>
      <c r="AR43" s="273"/>
      <c r="AS43" s="273"/>
      <c r="AT43" s="273"/>
      <c r="AU43" s="273"/>
      <c r="AV43" s="273"/>
      <c r="AW43" s="273"/>
      <c r="AX43" s="273"/>
      <c r="AY43" s="273"/>
      <c r="AZ43" s="273"/>
      <c r="BA43" s="273"/>
      <c r="BB43" s="273"/>
      <c r="BC43" s="273"/>
      <c r="BD43" s="273"/>
      <c r="BE43" s="273"/>
      <c r="BF43" s="273"/>
      <c r="BG43" s="273"/>
      <c r="BH43" s="273"/>
      <c r="BI43" s="273"/>
      <c r="BJ43" s="273"/>
      <c r="BK43" s="273"/>
      <c r="BL43" s="273"/>
      <c r="BM43" s="273"/>
      <c r="BN43" s="273"/>
      <c r="BO43" s="273"/>
      <c r="BP43" s="273"/>
      <c r="BQ43" s="273"/>
      <c r="BR43" s="273"/>
      <c r="BS43" s="273"/>
      <c r="BT43" s="273"/>
      <c r="BU43" s="273"/>
      <c r="BV43" s="273"/>
      <c r="BW43" s="273"/>
      <c r="BX43" s="273"/>
      <c r="BY43" s="273"/>
      <c r="BZ43" s="273"/>
      <c r="CA43" s="273"/>
      <c r="CB43" s="273"/>
      <c r="CC43" s="273"/>
      <c r="CD43" s="273"/>
      <c r="CE43" s="273"/>
      <c r="CF43" s="273"/>
      <c r="CG43" s="273"/>
      <c r="CH43" s="273"/>
      <c r="CI43" s="273"/>
      <c r="CJ43" s="273"/>
      <c r="CK43" s="273"/>
      <c r="CL43" s="273"/>
      <c r="CM43" s="273"/>
      <c r="CN43" s="273"/>
      <c r="CO43" s="273"/>
      <c r="CP43" s="273"/>
      <c r="CQ43" s="273"/>
      <c r="CR43" s="273"/>
      <c r="CS43" s="273"/>
      <c r="CT43" s="273"/>
      <c r="CU43" s="273"/>
      <c r="CV43" s="273"/>
      <c r="CW43" s="273"/>
      <c r="CX43" s="273"/>
      <c r="CY43" s="273"/>
      <c r="CZ43" s="273"/>
      <c r="DA43" s="273"/>
      <c r="DB43" s="273"/>
      <c r="DC43" s="273"/>
      <c r="DD43" s="273"/>
      <c r="DE43" s="273"/>
      <c r="DF43" s="273"/>
      <c r="DG43" s="273"/>
      <c r="DH43" s="273"/>
      <c r="DI43" s="273"/>
      <c r="DJ43" s="273"/>
      <c r="DK43" s="273"/>
      <c r="DL43" s="273"/>
    </row>
    <row r="44" spans="15:116" x14ac:dyDescent="0.15">
      <c r="DL44" s="273"/>
    </row>
    <row r="45" spans="15:116" x14ac:dyDescent="0.15"/>
    <row r="46" spans="15:116" x14ac:dyDescent="0.15">
      <c r="DA46" s="273"/>
      <c r="DB46" s="273"/>
      <c r="DC46" s="273"/>
      <c r="DD46" s="273"/>
      <c r="DE46" s="273"/>
      <c r="DF46" s="273"/>
      <c r="DG46" s="273"/>
      <c r="DH46" s="273"/>
      <c r="DI46" s="273"/>
      <c r="DJ46" s="273"/>
      <c r="DK46" s="273"/>
      <c r="DL46" s="273"/>
    </row>
    <row r="47" spans="15:116" x14ac:dyDescent="0.15"/>
    <row r="48" spans="15:116" x14ac:dyDescent="0.15"/>
    <row r="49" spans="104:116" x14ac:dyDescent="0.15"/>
    <row r="50" spans="104:116" x14ac:dyDescent="0.15">
      <c r="CZ50" s="273"/>
      <c r="DA50" s="273"/>
      <c r="DB50" s="273"/>
      <c r="DC50" s="273"/>
      <c r="DD50" s="273"/>
      <c r="DE50" s="273"/>
      <c r="DF50" s="273"/>
      <c r="DG50" s="273"/>
      <c r="DH50" s="273"/>
      <c r="DI50" s="273"/>
      <c r="DJ50" s="273"/>
      <c r="DK50" s="273"/>
      <c r="DL50" s="273"/>
    </row>
    <row r="51" spans="104:116" x14ac:dyDescent="0.15"/>
    <row r="52" spans="104:116" x14ac:dyDescent="0.15"/>
    <row r="53" spans="104:116" x14ac:dyDescent="0.15">
      <c r="DL53" s="273"/>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3"/>
      <c r="DD67" s="273"/>
      <c r="DE67" s="273"/>
      <c r="DF67" s="273"/>
      <c r="DG67" s="273"/>
      <c r="DH67" s="273"/>
      <c r="DI67" s="273"/>
      <c r="DJ67" s="273"/>
      <c r="DK67" s="273"/>
      <c r="DL67" s="273"/>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hxY3vouvW5glXV6nfqx0pOpdniMjcIZvx/89llXIuNpmuWvXkjemG/izr0FRdBCLlw62ePJA/ybhBQEdWCwDTg==" saltValue="88+qbZJzC08OHiHU32T3zg==" spinCount="100000"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75" customWidth="1"/>
    <col min="37" max="44" width="17" style="275" customWidth="1"/>
    <col min="45" max="45" width="6.125" style="282" customWidth="1"/>
    <col min="46" max="46" width="3" style="280" customWidth="1"/>
    <col min="47" max="47" width="19.125" style="275" hidden="1" customWidth="1"/>
    <col min="48" max="52" width="12.625" style="275" hidden="1" customWidth="1"/>
    <col min="53" max="16384" width="8.625" style="275" hidden="1"/>
  </cols>
  <sheetData>
    <row r="1" spans="1:46" x14ac:dyDescent="0.15">
      <c r="AS1" s="276"/>
      <c r="AT1" s="276"/>
    </row>
    <row r="2" spans="1:46" x14ac:dyDescent="0.15">
      <c r="AS2" s="276"/>
      <c r="AT2" s="276"/>
    </row>
    <row r="3" spans="1:46" x14ac:dyDescent="0.15">
      <c r="AS3" s="276"/>
      <c r="AT3" s="276"/>
    </row>
    <row r="4" spans="1:46" x14ac:dyDescent="0.15">
      <c r="AS4" s="276"/>
      <c r="AT4" s="276"/>
    </row>
    <row r="5" spans="1:46" ht="17.25" x14ac:dyDescent="0.15">
      <c r="A5" s="277" t="s">
        <v>494</v>
      </c>
      <c r="B5" s="278"/>
      <c r="C5" s="278"/>
      <c r="D5" s="278"/>
      <c r="E5" s="278"/>
      <c r="F5" s="278"/>
      <c r="G5" s="278"/>
      <c r="H5" s="278"/>
      <c r="I5" s="278"/>
      <c r="J5" s="278"/>
      <c r="K5" s="278"/>
      <c r="L5" s="278"/>
      <c r="M5" s="278"/>
      <c r="N5" s="278"/>
      <c r="O5" s="278"/>
      <c r="P5" s="278"/>
      <c r="Q5" s="278"/>
      <c r="R5" s="278"/>
      <c r="S5" s="278"/>
      <c r="T5" s="278"/>
      <c r="U5" s="278"/>
      <c r="V5" s="278"/>
      <c r="W5" s="278"/>
      <c r="X5" s="278"/>
      <c r="Y5" s="278"/>
      <c r="Z5" s="278"/>
      <c r="AA5" s="278"/>
      <c r="AB5" s="278"/>
      <c r="AC5" s="278"/>
      <c r="AD5" s="278"/>
      <c r="AE5" s="278"/>
      <c r="AF5" s="278"/>
      <c r="AG5" s="278"/>
      <c r="AH5" s="278"/>
      <c r="AI5" s="278"/>
      <c r="AJ5" s="278"/>
      <c r="AK5" s="278"/>
      <c r="AL5" s="278"/>
      <c r="AM5" s="278"/>
      <c r="AN5" s="278"/>
      <c r="AO5" s="278"/>
      <c r="AP5" s="278"/>
      <c r="AQ5" s="278"/>
      <c r="AR5" s="278"/>
      <c r="AS5" s="279"/>
    </row>
    <row r="6" spans="1:46" x14ac:dyDescent="0.15">
      <c r="A6" s="280"/>
      <c r="B6" s="276"/>
      <c r="C6" s="276"/>
      <c r="D6" s="276"/>
      <c r="E6" s="276"/>
      <c r="F6" s="276"/>
      <c r="G6" s="276"/>
      <c r="H6" s="276"/>
      <c r="I6" s="276"/>
      <c r="J6" s="276"/>
      <c r="K6" s="276"/>
      <c r="L6" s="276"/>
      <c r="M6" s="276"/>
      <c r="N6" s="276"/>
      <c r="O6" s="276"/>
      <c r="P6" s="276"/>
      <c r="Q6" s="276"/>
      <c r="R6" s="276"/>
      <c r="S6" s="276"/>
      <c r="T6" s="276"/>
      <c r="U6" s="276"/>
      <c r="V6" s="276"/>
      <c r="W6" s="276"/>
      <c r="X6" s="276"/>
      <c r="Y6" s="276"/>
      <c r="Z6" s="276"/>
      <c r="AA6" s="276"/>
      <c r="AB6" s="276"/>
      <c r="AC6" s="276"/>
      <c r="AD6" s="276"/>
      <c r="AE6" s="276"/>
      <c r="AF6" s="276"/>
      <c r="AG6" s="276"/>
      <c r="AH6" s="276"/>
      <c r="AI6" s="276"/>
      <c r="AJ6" s="276"/>
      <c r="AK6" s="281" t="s">
        <v>495</v>
      </c>
      <c r="AL6" s="281"/>
      <c r="AM6" s="281"/>
      <c r="AN6" s="281"/>
      <c r="AO6" s="276"/>
      <c r="AP6" s="276"/>
      <c r="AQ6" s="276"/>
      <c r="AR6" s="276"/>
    </row>
    <row r="7" spans="1:46" x14ac:dyDescent="0.15">
      <c r="A7" s="280"/>
      <c r="B7" s="276"/>
      <c r="C7" s="276"/>
      <c r="D7" s="276"/>
      <c r="E7" s="276"/>
      <c r="F7" s="276"/>
      <c r="G7" s="276"/>
      <c r="H7" s="276"/>
      <c r="I7" s="276"/>
      <c r="J7" s="276"/>
      <c r="K7" s="276"/>
      <c r="L7" s="276"/>
      <c r="M7" s="276"/>
      <c r="N7" s="276"/>
      <c r="O7" s="276"/>
      <c r="P7" s="276"/>
      <c r="Q7" s="276"/>
      <c r="R7" s="276"/>
      <c r="S7" s="276"/>
      <c r="T7" s="276"/>
      <c r="U7" s="276"/>
      <c r="V7" s="276"/>
      <c r="W7" s="276"/>
      <c r="X7" s="276"/>
      <c r="Y7" s="276"/>
      <c r="Z7" s="276"/>
      <c r="AA7" s="276"/>
      <c r="AB7" s="276"/>
      <c r="AC7" s="276"/>
      <c r="AD7" s="276"/>
      <c r="AE7" s="276"/>
      <c r="AF7" s="276"/>
      <c r="AG7" s="276"/>
      <c r="AH7" s="276"/>
      <c r="AI7" s="276"/>
      <c r="AJ7" s="276"/>
      <c r="AK7" s="283"/>
      <c r="AL7" s="284"/>
      <c r="AM7" s="284"/>
      <c r="AN7" s="285"/>
      <c r="AO7" s="1195" t="s">
        <v>496</v>
      </c>
      <c r="AP7" s="286"/>
      <c r="AQ7" s="287" t="s">
        <v>497</v>
      </c>
      <c r="AR7" s="288"/>
    </row>
    <row r="8" spans="1:46" x14ac:dyDescent="0.15">
      <c r="A8" s="280"/>
      <c r="B8" s="276"/>
      <c r="C8" s="276"/>
      <c r="D8" s="276"/>
      <c r="E8" s="276"/>
      <c r="F8" s="276"/>
      <c r="G8" s="276"/>
      <c r="H8" s="276"/>
      <c r="I8" s="276"/>
      <c r="J8" s="276"/>
      <c r="K8" s="276"/>
      <c r="L8" s="276"/>
      <c r="M8" s="276"/>
      <c r="N8" s="276"/>
      <c r="O8" s="276"/>
      <c r="P8" s="276"/>
      <c r="Q8" s="276"/>
      <c r="R8" s="276"/>
      <c r="S8" s="276"/>
      <c r="T8" s="276"/>
      <c r="U8" s="276"/>
      <c r="V8" s="276"/>
      <c r="W8" s="276"/>
      <c r="X8" s="276"/>
      <c r="Y8" s="276"/>
      <c r="Z8" s="276"/>
      <c r="AA8" s="276"/>
      <c r="AB8" s="276"/>
      <c r="AC8" s="276"/>
      <c r="AD8" s="276"/>
      <c r="AE8" s="276"/>
      <c r="AF8" s="276"/>
      <c r="AG8" s="276"/>
      <c r="AH8" s="276"/>
      <c r="AI8" s="276"/>
      <c r="AJ8" s="276"/>
      <c r="AK8" s="289"/>
      <c r="AL8" s="290"/>
      <c r="AM8" s="290"/>
      <c r="AN8" s="291"/>
      <c r="AO8" s="1196"/>
      <c r="AP8" s="292" t="s">
        <v>498</v>
      </c>
      <c r="AQ8" s="293" t="s">
        <v>499</v>
      </c>
      <c r="AR8" s="294" t="s">
        <v>500</v>
      </c>
    </row>
    <row r="9" spans="1:46" x14ac:dyDescent="0.15">
      <c r="A9" s="280"/>
      <c r="B9" s="276"/>
      <c r="C9" s="276"/>
      <c r="D9" s="276"/>
      <c r="E9" s="276"/>
      <c r="F9" s="276"/>
      <c r="G9" s="276"/>
      <c r="H9" s="276"/>
      <c r="I9" s="276"/>
      <c r="J9" s="276"/>
      <c r="K9" s="276"/>
      <c r="L9" s="276"/>
      <c r="M9" s="276"/>
      <c r="N9" s="276"/>
      <c r="O9" s="276"/>
      <c r="P9" s="276"/>
      <c r="Q9" s="276"/>
      <c r="R9" s="276"/>
      <c r="S9" s="276"/>
      <c r="T9" s="276"/>
      <c r="U9" s="276"/>
      <c r="V9" s="276"/>
      <c r="W9" s="276"/>
      <c r="X9" s="276"/>
      <c r="Y9" s="276"/>
      <c r="Z9" s="276"/>
      <c r="AA9" s="276"/>
      <c r="AB9" s="276"/>
      <c r="AC9" s="276"/>
      <c r="AD9" s="276"/>
      <c r="AE9" s="276"/>
      <c r="AF9" s="276"/>
      <c r="AG9" s="276"/>
      <c r="AH9" s="276"/>
      <c r="AI9" s="276"/>
      <c r="AJ9" s="276"/>
      <c r="AK9" s="1209" t="s">
        <v>501</v>
      </c>
      <c r="AL9" s="1210"/>
      <c r="AM9" s="1210"/>
      <c r="AN9" s="1211"/>
      <c r="AO9" s="295">
        <v>4286638</v>
      </c>
      <c r="AP9" s="295">
        <v>120584</v>
      </c>
      <c r="AQ9" s="296">
        <v>89546</v>
      </c>
      <c r="AR9" s="297">
        <v>34.700000000000003</v>
      </c>
    </row>
    <row r="10" spans="1:46" x14ac:dyDescent="0.15">
      <c r="A10" s="280"/>
      <c r="B10" s="276"/>
      <c r="C10" s="276"/>
      <c r="D10" s="276"/>
      <c r="E10" s="276"/>
      <c r="F10" s="276"/>
      <c r="G10" s="276"/>
      <c r="H10" s="276"/>
      <c r="I10" s="276"/>
      <c r="J10" s="276"/>
      <c r="K10" s="276"/>
      <c r="L10" s="276"/>
      <c r="M10" s="276"/>
      <c r="N10" s="276"/>
      <c r="O10" s="276"/>
      <c r="P10" s="276"/>
      <c r="Q10" s="276"/>
      <c r="R10" s="276"/>
      <c r="S10" s="276"/>
      <c r="T10" s="276"/>
      <c r="U10" s="276"/>
      <c r="V10" s="276"/>
      <c r="W10" s="276"/>
      <c r="X10" s="276"/>
      <c r="Y10" s="276"/>
      <c r="Z10" s="276"/>
      <c r="AA10" s="276"/>
      <c r="AB10" s="276"/>
      <c r="AC10" s="276"/>
      <c r="AD10" s="276"/>
      <c r="AE10" s="276"/>
      <c r="AF10" s="276"/>
      <c r="AG10" s="276"/>
      <c r="AH10" s="276"/>
      <c r="AI10" s="276"/>
      <c r="AJ10" s="276"/>
      <c r="AK10" s="1209" t="s">
        <v>502</v>
      </c>
      <c r="AL10" s="1210"/>
      <c r="AM10" s="1210"/>
      <c r="AN10" s="1211"/>
      <c r="AO10" s="298">
        <v>209548</v>
      </c>
      <c r="AP10" s="298">
        <v>5895</v>
      </c>
      <c r="AQ10" s="299">
        <v>7518</v>
      </c>
      <c r="AR10" s="300">
        <v>-21.6</v>
      </c>
    </row>
    <row r="11" spans="1:46" ht="13.5" customHeight="1" x14ac:dyDescent="0.15">
      <c r="A11" s="280"/>
      <c r="B11" s="276"/>
      <c r="C11" s="276"/>
      <c r="D11" s="276"/>
      <c r="E11" s="276"/>
      <c r="F11" s="276"/>
      <c r="G11" s="276"/>
      <c r="H11" s="276"/>
      <c r="I11" s="276"/>
      <c r="J11" s="276"/>
      <c r="K11" s="276"/>
      <c r="L11" s="276"/>
      <c r="M11" s="276"/>
      <c r="N11" s="276"/>
      <c r="O11" s="276"/>
      <c r="P11" s="276"/>
      <c r="Q11" s="276"/>
      <c r="R11" s="276"/>
      <c r="S11" s="276"/>
      <c r="T11" s="276"/>
      <c r="U11" s="276"/>
      <c r="V11" s="276"/>
      <c r="W11" s="276"/>
      <c r="X11" s="276"/>
      <c r="Y11" s="276"/>
      <c r="Z11" s="276"/>
      <c r="AA11" s="276"/>
      <c r="AB11" s="276"/>
      <c r="AC11" s="276"/>
      <c r="AD11" s="276"/>
      <c r="AE11" s="276"/>
      <c r="AF11" s="276"/>
      <c r="AG11" s="276"/>
      <c r="AH11" s="276"/>
      <c r="AI11" s="276"/>
      <c r="AJ11" s="276"/>
      <c r="AK11" s="1209" t="s">
        <v>503</v>
      </c>
      <c r="AL11" s="1210"/>
      <c r="AM11" s="1210"/>
      <c r="AN11" s="1211"/>
      <c r="AO11" s="298">
        <v>6</v>
      </c>
      <c r="AP11" s="298">
        <v>0</v>
      </c>
      <c r="AQ11" s="299">
        <v>9181</v>
      </c>
      <c r="AR11" s="300">
        <v>-100</v>
      </c>
    </row>
    <row r="12" spans="1:46" ht="13.5" customHeight="1" x14ac:dyDescent="0.15">
      <c r="A12" s="280"/>
      <c r="B12" s="276"/>
      <c r="C12" s="276"/>
      <c r="D12" s="276"/>
      <c r="E12" s="276"/>
      <c r="F12" s="276"/>
      <c r="G12" s="276"/>
      <c r="H12" s="276"/>
      <c r="I12" s="276"/>
      <c r="J12" s="276"/>
      <c r="K12" s="276"/>
      <c r="L12" s="276"/>
      <c r="M12" s="276"/>
      <c r="N12" s="276"/>
      <c r="O12" s="276"/>
      <c r="P12" s="276"/>
      <c r="Q12" s="276"/>
      <c r="R12" s="276"/>
      <c r="S12" s="276"/>
      <c r="T12" s="276"/>
      <c r="U12" s="276"/>
      <c r="V12" s="276"/>
      <c r="W12" s="276"/>
      <c r="X12" s="276"/>
      <c r="Y12" s="276"/>
      <c r="Z12" s="276"/>
      <c r="AA12" s="276"/>
      <c r="AB12" s="276"/>
      <c r="AC12" s="276"/>
      <c r="AD12" s="276"/>
      <c r="AE12" s="276"/>
      <c r="AF12" s="276"/>
      <c r="AG12" s="276"/>
      <c r="AH12" s="276"/>
      <c r="AI12" s="276"/>
      <c r="AJ12" s="276"/>
      <c r="AK12" s="1209" t="s">
        <v>504</v>
      </c>
      <c r="AL12" s="1210"/>
      <c r="AM12" s="1210"/>
      <c r="AN12" s="1211"/>
      <c r="AO12" s="298">
        <v>344694</v>
      </c>
      <c r="AP12" s="298">
        <v>9696</v>
      </c>
      <c r="AQ12" s="299">
        <v>1021</v>
      </c>
      <c r="AR12" s="300">
        <v>849.7</v>
      </c>
    </row>
    <row r="13" spans="1:46" ht="13.5" customHeight="1" x14ac:dyDescent="0.15">
      <c r="A13" s="280"/>
      <c r="B13" s="276"/>
      <c r="C13" s="276"/>
      <c r="D13" s="276"/>
      <c r="E13" s="276"/>
      <c r="F13" s="276"/>
      <c r="G13" s="276"/>
      <c r="H13" s="276"/>
      <c r="I13" s="276"/>
      <c r="J13" s="276"/>
      <c r="K13" s="276"/>
      <c r="L13" s="276"/>
      <c r="M13" s="276"/>
      <c r="N13" s="276"/>
      <c r="O13" s="276"/>
      <c r="P13" s="276"/>
      <c r="Q13" s="276"/>
      <c r="R13" s="276"/>
      <c r="S13" s="276"/>
      <c r="T13" s="276"/>
      <c r="U13" s="276"/>
      <c r="V13" s="276"/>
      <c r="W13" s="276"/>
      <c r="X13" s="276"/>
      <c r="Y13" s="276"/>
      <c r="Z13" s="276"/>
      <c r="AA13" s="276"/>
      <c r="AB13" s="276"/>
      <c r="AC13" s="276"/>
      <c r="AD13" s="276"/>
      <c r="AE13" s="276"/>
      <c r="AF13" s="276"/>
      <c r="AG13" s="276"/>
      <c r="AH13" s="276"/>
      <c r="AI13" s="276"/>
      <c r="AJ13" s="276"/>
      <c r="AK13" s="1209" t="s">
        <v>505</v>
      </c>
      <c r="AL13" s="1210"/>
      <c r="AM13" s="1210"/>
      <c r="AN13" s="1211"/>
      <c r="AO13" s="298">
        <v>42837</v>
      </c>
      <c r="AP13" s="298">
        <v>1205</v>
      </c>
      <c r="AQ13" s="299">
        <v>11</v>
      </c>
      <c r="AR13" s="300">
        <v>10854.5</v>
      </c>
    </row>
    <row r="14" spans="1:46" ht="13.5" customHeight="1" x14ac:dyDescent="0.15">
      <c r="A14" s="280"/>
      <c r="B14" s="276"/>
      <c r="C14" s="276"/>
      <c r="D14" s="276"/>
      <c r="E14" s="276"/>
      <c r="F14" s="276"/>
      <c r="G14" s="276"/>
      <c r="H14" s="276"/>
      <c r="I14" s="276"/>
      <c r="J14" s="276"/>
      <c r="K14" s="276"/>
      <c r="L14" s="276"/>
      <c r="M14" s="276"/>
      <c r="N14" s="276"/>
      <c r="O14" s="276"/>
      <c r="P14" s="276"/>
      <c r="Q14" s="276"/>
      <c r="R14" s="276"/>
      <c r="S14" s="276"/>
      <c r="T14" s="276"/>
      <c r="U14" s="276"/>
      <c r="V14" s="276"/>
      <c r="W14" s="276"/>
      <c r="X14" s="276"/>
      <c r="Y14" s="276"/>
      <c r="Z14" s="276"/>
      <c r="AA14" s="276"/>
      <c r="AB14" s="276"/>
      <c r="AC14" s="276"/>
      <c r="AD14" s="276"/>
      <c r="AE14" s="276"/>
      <c r="AF14" s="276"/>
      <c r="AG14" s="276"/>
      <c r="AH14" s="276"/>
      <c r="AI14" s="276"/>
      <c r="AJ14" s="276"/>
      <c r="AK14" s="1209" t="s">
        <v>506</v>
      </c>
      <c r="AL14" s="1210"/>
      <c r="AM14" s="1210"/>
      <c r="AN14" s="1211"/>
      <c r="AO14" s="298">
        <v>179009</v>
      </c>
      <c r="AP14" s="298">
        <v>5036</v>
      </c>
      <c r="AQ14" s="299">
        <v>4082</v>
      </c>
      <c r="AR14" s="300">
        <v>23.4</v>
      </c>
    </row>
    <row r="15" spans="1:46" ht="13.5" customHeight="1" x14ac:dyDescent="0.15">
      <c r="A15" s="280"/>
      <c r="B15" s="276"/>
      <c r="C15" s="276"/>
      <c r="D15" s="276"/>
      <c r="E15" s="276"/>
      <c r="F15" s="276"/>
      <c r="G15" s="276"/>
      <c r="H15" s="276"/>
      <c r="I15" s="276"/>
      <c r="J15" s="276"/>
      <c r="K15" s="276"/>
      <c r="L15" s="276"/>
      <c r="M15" s="276"/>
      <c r="N15" s="276"/>
      <c r="O15" s="276"/>
      <c r="P15" s="276"/>
      <c r="Q15" s="276"/>
      <c r="R15" s="276"/>
      <c r="S15" s="276"/>
      <c r="T15" s="276"/>
      <c r="U15" s="276"/>
      <c r="V15" s="276"/>
      <c r="W15" s="276"/>
      <c r="X15" s="276"/>
      <c r="Y15" s="276"/>
      <c r="Z15" s="276"/>
      <c r="AA15" s="276"/>
      <c r="AB15" s="276"/>
      <c r="AC15" s="276"/>
      <c r="AD15" s="276"/>
      <c r="AE15" s="276"/>
      <c r="AF15" s="276"/>
      <c r="AG15" s="276"/>
      <c r="AH15" s="276"/>
      <c r="AI15" s="276"/>
      <c r="AJ15" s="276"/>
      <c r="AK15" s="1209" t="s">
        <v>507</v>
      </c>
      <c r="AL15" s="1210"/>
      <c r="AM15" s="1210"/>
      <c r="AN15" s="1211"/>
      <c r="AO15" s="298">
        <v>113159</v>
      </c>
      <c r="AP15" s="298">
        <v>3183</v>
      </c>
      <c r="AQ15" s="299">
        <v>2228</v>
      </c>
      <c r="AR15" s="300">
        <v>42.9</v>
      </c>
    </row>
    <row r="16" spans="1:46" x14ac:dyDescent="0.15">
      <c r="A16" s="280"/>
      <c r="B16" s="276"/>
      <c r="C16" s="276"/>
      <c r="D16" s="276"/>
      <c r="E16" s="276"/>
      <c r="F16" s="276"/>
      <c r="G16" s="276"/>
      <c r="H16" s="276"/>
      <c r="I16" s="276"/>
      <c r="J16" s="276"/>
      <c r="K16" s="276"/>
      <c r="L16" s="276"/>
      <c r="M16" s="276"/>
      <c r="N16" s="276"/>
      <c r="O16" s="276"/>
      <c r="P16" s="276"/>
      <c r="Q16" s="276"/>
      <c r="R16" s="276"/>
      <c r="S16" s="276"/>
      <c r="T16" s="276"/>
      <c r="U16" s="276"/>
      <c r="V16" s="276"/>
      <c r="W16" s="276"/>
      <c r="X16" s="276"/>
      <c r="Y16" s="276"/>
      <c r="Z16" s="276"/>
      <c r="AA16" s="276"/>
      <c r="AB16" s="276"/>
      <c r="AC16" s="276"/>
      <c r="AD16" s="276"/>
      <c r="AE16" s="276"/>
      <c r="AF16" s="276"/>
      <c r="AG16" s="276"/>
      <c r="AH16" s="276"/>
      <c r="AI16" s="276"/>
      <c r="AJ16" s="276"/>
      <c r="AK16" s="1212" t="s">
        <v>508</v>
      </c>
      <c r="AL16" s="1213"/>
      <c r="AM16" s="1213"/>
      <c r="AN16" s="1214"/>
      <c r="AO16" s="298">
        <v>-392005</v>
      </c>
      <c r="AP16" s="298">
        <v>-11027</v>
      </c>
      <c r="AQ16" s="299">
        <v>-8980</v>
      </c>
      <c r="AR16" s="300">
        <v>22.8</v>
      </c>
    </row>
    <row r="17" spans="1:46" x14ac:dyDescent="0.15">
      <c r="A17" s="280"/>
      <c r="B17" s="276"/>
      <c r="C17" s="276"/>
      <c r="D17" s="276"/>
      <c r="E17" s="276"/>
      <c r="F17" s="276"/>
      <c r="G17" s="276"/>
      <c r="H17" s="276"/>
      <c r="I17" s="276"/>
      <c r="J17" s="276"/>
      <c r="K17" s="276"/>
      <c r="L17" s="276"/>
      <c r="M17" s="276"/>
      <c r="N17" s="276"/>
      <c r="O17" s="276"/>
      <c r="P17" s="276"/>
      <c r="Q17" s="276"/>
      <c r="R17" s="276"/>
      <c r="S17" s="276"/>
      <c r="T17" s="276"/>
      <c r="U17" s="276"/>
      <c r="V17" s="276"/>
      <c r="W17" s="276"/>
      <c r="X17" s="276"/>
      <c r="Y17" s="276"/>
      <c r="Z17" s="276"/>
      <c r="AA17" s="276"/>
      <c r="AB17" s="276"/>
      <c r="AC17" s="276"/>
      <c r="AD17" s="276"/>
      <c r="AE17" s="276"/>
      <c r="AF17" s="276"/>
      <c r="AG17" s="276"/>
      <c r="AH17" s="276"/>
      <c r="AI17" s="276"/>
      <c r="AJ17" s="276"/>
      <c r="AK17" s="1212" t="s">
        <v>180</v>
      </c>
      <c r="AL17" s="1213"/>
      <c r="AM17" s="1213"/>
      <c r="AN17" s="1214"/>
      <c r="AO17" s="298">
        <v>4783886</v>
      </c>
      <c r="AP17" s="298">
        <v>134572</v>
      </c>
      <c r="AQ17" s="299">
        <v>104606</v>
      </c>
      <c r="AR17" s="300">
        <v>28.6</v>
      </c>
    </row>
    <row r="18" spans="1:46" x14ac:dyDescent="0.15">
      <c r="A18" s="280"/>
      <c r="B18" s="276"/>
      <c r="C18" s="276"/>
      <c r="D18" s="276"/>
      <c r="E18" s="276"/>
      <c r="F18" s="276"/>
      <c r="G18" s="276"/>
      <c r="H18" s="276"/>
      <c r="I18" s="276"/>
      <c r="J18" s="276"/>
      <c r="K18" s="276"/>
      <c r="L18" s="276"/>
      <c r="M18" s="276"/>
      <c r="N18" s="276"/>
      <c r="O18" s="276"/>
      <c r="P18" s="276"/>
      <c r="Q18" s="276"/>
      <c r="R18" s="276"/>
      <c r="S18" s="276"/>
      <c r="T18" s="276"/>
      <c r="U18" s="276"/>
      <c r="V18" s="276"/>
      <c r="W18" s="276"/>
      <c r="X18" s="276"/>
      <c r="Y18" s="276"/>
      <c r="Z18" s="276"/>
      <c r="AA18" s="276"/>
      <c r="AB18" s="276"/>
      <c r="AC18" s="276"/>
      <c r="AD18" s="276"/>
      <c r="AE18" s="276"/>
      <c r="AF18" s="276"/>
      <c r="AG18" s="276"/>
      <c r="AH18" s="276"/>
      <c r="AI18" s="276"/>
      <c r="AJ18" s="276"/>
      <c r="AK18" s="276"/>
      <c r="AL18" s="276"/>
      <c r="AM18" s="276"/>
      <c r="AN18" s="276"/>
      <c r="AO18" s="276"/>
      <c r="AP18" s="276"/>
      <c r="AQ18" s="301"/>
      <c r="AR18" s="301"/>
    </row>
    <row r="19" spans="1:46" x14ac:dyDescent="0.15">
      <c r="A19" s="280"/>
      <c r="B19" s="276"/>
      <c r="C19" s="276"/>
      <c r="D19" s="276"/>
      <c r="E19" s="276"/>
      <c r="F19" s="276"/>
      <c r="G19" s="276"/>
      <c r="H19" s="276"/>
      <c r="I19" s="276"/>
      <c r="J19" s="276"/>
      <c r="K19" s="276"/>
      <c r="L19" s="276"/>
      <c r="M19" s="276"/>
      <c r="N19" s="276"/>
      <c r="O19" s="276"/>
      <c r="P19" s="276"/>
      <c r="Q19" s="276"/>
      <c r="R19" s="276"/>
      <c r="S19" s="276"/>
      <c r="T19" s="276"/>
      <c r="U19" s="276"/>
      <c r="V19" s="276"/>
      <c r="W19" s="276"/>
      <c r="X19" s="276"/>
      <c r="Y19" s="276"/>
      <c r="Z19" s="276"/>
      <c r="AA19" s="276"/>
      <c r="AB19" s="276"/>
      <c r="AC19" s="276"/>
      <c r="AD19" s="276"/>
      <c r="AE19" s="276"/>
      <c r="AF19" s="276"/>
      <c r="AG19" s="276"/>
      <c r="AH19" s="276"/>
      <c r="AI19" s="276"/>
      <c r="AJ19" s="276"/>
      <c r="AK19" s="276" t="s">
        <v>509</v>
      </c>
      <c r="AL19" s="276"/>
      <c r="AM19" s="276"/>
      <c r="AN19" s="276"/>
      <c r="AO19" s="276"/>
      <c r="AP19" s="276"/>
      <c r="AQ19" s="276"/>
      <c r="AR19" s="276"/>
    </row>
    <row r="20" spans="1:46" x14ac:dyDescent="0.15">
      <c r="A20" s="280"/>
      <c r="B20" s="276"/>
      <c r="C20" s="276"/>
      <c r="D20" s="276"/>
      <c r="E20" s="276"/>
      <c r="F20" s="276"/>
      <c r="G20" s="276"/>
      <c r="H20" s="276"/>
      <c r="I20" s="276"/>
      <c r="J20" s="276"/>
      <c r="K20" s="276"/>
      <c r="L20" s="276"/>
      <c r="M20" s="276"/>
      <c r="N20" s="276"/>
      <c r="O20" s="276"/>
      <c r="P20" s="276"/>
      <c r="Q20" s="276"/>
      <c r="R20" s="276"/>
      <c r="S20" s="276"/>
      <c r="T20" s="276"/>
      <c r="U20" s="276"/>
      <c r="V20" s="276"/>
      <c r="W20" s="276"/>
      <c r="X20" s="276"/>
      <c r="Y20" s="276"/>
      <c r="Z20" s="276"/>
      <c r="AA20" s="276"/>
      <c r="AB20" s="276"/>
      <c r="AC20" s="276"/>
      <c r="AD20" s="276"/>
      <c r="AE20" s="276"/>
      <c r="AF20" s="276"/>
      <c r="AG20" s="276"/>
      <c r="AH20" s="276"/>
      <c r="AI20" s="276"/>
      <c r="AJ20" s="276"/>
      <c r="AK20" s="302"/>
      <c r="AL20" s="303"/>
      <c r="AM20" s="303"/>
      <c r="AN20" s="304"/>
      <c r="AO20" s="305" t="s">
        <v>510</v>
      </c>
      <c r="AP20" s="306" t="s">
        <v>511</v>
      </c>
      <c r="AQ20" s="307" t="s">
        <v>512</v>
      </c>
      <c r="AR20" s="308"/>
    </row>
    <row r="21" spans="1:46" s="314" customFormat="1" x14ac:dyDescent="0.15">
      <c r="A21" s="309"/>
      <c r="B21" s="281"/>
      <c r="C21" s="281"/>
      <c r="D21" s="281"/>
      <c r="E21" s="281"/>
      <c r="F21" s="281"/>
      <c r="G21" s="281"/>
      <c r="H21" s="281"/>
      <c r="I21" s="281"/>
      <c r="J21" s="281"/>
      <c r="K21" s="281"/>
      <c r="L21" s="281"/>
      <c r="M21" s="281"/>
      <c r="N21" s="281"/>
      <c r="O21" s="281"/>
      <c r="P21" s="281"/>
      <c r="Q21" s="281"/>
      <c r="R21" s="281"/>
      <c r="S21" s="281"/>
      <c r="T21" s="281"/>
      <c r="U21" s="281"/>
      <c r="V21" s="281"/>
      <c r="W21" s="281"/>
      <c r="X21" s="281"/>
      <c r="Y21" s="281"/>
      <c r="Z21" s="281"/>
      <c r="AA21" s="281"/>
      <c r="AB21" s="281"/>
      <c r="AC21" s="281"/>
      <c r="AD21" s="281"/>
      <c r="AE21" s="281"/>
      <c r="AF21" s="281"/>
      <c r="AG21" s="281"/>
      <c r="AH21" s="281"/>
      <c r="AI21" s="281"/>
      <c r="AJ21" s="281"/>
      <c r="AK21" s="1206" t="s">
        <v>513</v>
      </c>
      <c r="AL21" s="1207"/>
      <c r="AM21" s="1207"/>
      <c r="AN21" s="1208"/>
      <c r="AO21" s="310">
        <v>12.24</v>
      </c>
      <c r="AP21" s="311">
        <v>10.09</v>
      </c>
      <c r="AQ21" s="312">
        <v>2.15</v>
      </c>
      <c r="AR21" s="281"/>
      <c r="AS21" s="313"/>
      <c r="AT21" s="309"/>
    </row>
    <row r="22" spans="1:46" s="314" customFormat="1" x14ac:dyDescent="0.15">
      <c r="A22" s="309"/>
      <c r="B22" s="281"/>
      <c r="C22" s="281"/>
      <c r="D22" s="281"/>
      <c r="E22" s="281"/>
      <c r="F22" s="281"/>
      <c r="G22" s="281"/>
      <c r="H22" s="281"/>
      <c r="I22" s="281"/>
      <c r="J22" s="281"/>
      <c r="K22" s="281"/>
      <c r="L22" s="281"/>
      <c r="M22" s="281"/>
      <c r="N22" s="281"/>
      <c r="O22" s="281"/>
      <c r="P22" s="281"/>
      <c r="Q22" s="281"/>
      <c r="R22" s="281"/>
      <c r="S22" s="281"/>
      <c r="T22" s="281"/>
      <c r="U22" s="281"/>
      <c r="V22" s="281"/>
      <c r="W22" s="281"/>
      <c r="X22" s="281"/>
      <c r="Y22" s="281"/>
      <c r="Z22" s="281"/>
      <c r="AA22" s="281"/>
      <c r="AB22" s="281"/>
      <c r="AC22" s="281"/>
      <c r="AD22" s="281"/>
      <c r="AE22" s="281"/>
      <c r="AF22" s="281"/>
      <c r="AG22" s="281"/>
      <c r="AH22" s="281"/>
      <c r="AI22" s="281"/>
      <c r="AJ22" s="281"/>
      <c r="AK22" s="1206" t="s">
        <v>514</v>
      </c>
      <c r="AL22" s="1207"/>
      <c r="AM22" s="1207"/>
      <c r="AN22" s="1208"/>
      <c r="AO22" s="315">
        <v>97.7</v>
      </c>
      <c r="AP22" s="316">
        <v>97.8</v>
      </c>
      <c r="AQ22" s="317">
        <v>-0.1</v>
      </c>
      <c r="AR22" s="301"/>
      <c r="AS22" s="313"/>
      <c r="AT22" s="309"/>
    </row>
    <row r="23" spans="1:46" s="314" customFormat="1" x14ac:dyDescent="0.15">
      <c r="A23" s="309"/>
      <c r="B23" s="281"/>
      <c r="C23" s="281"/>
      <c r="D23" s="281"/>
      <c r="E23" s="281"/>
      <c r="F23" s="281"/>
      <c r="G23" s="281"/>
      <c r="H23" s="281"/>
      <c r="I23" s="281"/>
      <c r="J23" s="281"/>
      <c r="K23" s="281"/>
      <c r="L23" s="281"/>
      <c r="M23" s="281"/>
      <c r="N23" s="281"/>
      <c r="O23" s="281"/>
      <c r="P23" s="281"/>
      <c r="Q23" s="281"/>
      <c r="R23" s="281"/>
      <c r="S23" s="281"/>
      <c r="T23" s="281"/>
      <c r="U23" s="281"/>
      <c r="V23" s="281"/>
      <c r="W23" s="281"/>
      <c r="X23" s="281"/>
      <c r="Y23" s="281"/>
      <c r="Z23" s="281"/>
      <c r="AA23" s="281"/>
      <c r="AB23" s="281"/>
      <c r="AC23" s="281"/>
      <c r="AD23" s="281"/>
      <c r="AE23" s="281"/>
      <c r="AF23" s="281"/>
      <c r="AG23" s="281"/>
      <c r="AH23" s="281"/>
      <c r="AI23" s="281"/>
      <c r="AJ23" s="281"/>
      <c r="AK23" s="281"/>
      <c r="AL23" s="281"/>
      <c r="AM23" s="281"/>
      <c r="AN23" s="281"/>
      <c r="AO23" s="281"/>
      <c r="AP23" s="301"/>
      <c r="AQ23" s="301"/>
      <c r="AR23" s="301"/>
      <c r="AS23" s="313"/>
      <c r="AT23" s="309"/>
    </row>
    <row r="24" spans="1:46" s="314" customFormat="1" x14ac:dyDescent="0.15">
      <c r="A24" s="309"/>
      <c r="B24" s="281"/>
      <c r="C24" s="281"/>
      <c r="D24" s="281"/>
      <c r="E24" s="281"/>
      <c r="F24" s="281"/>
      <c r="G24" s="281"/>
      <c r="H24" s="281"/>
      <c r="I24" s="281"/>
      <c r="J24" s="281"/>
      <c r="K24" s="281"/>
      <c r="L24" s="281"/>
      <c r="M24" s="281"/>
      <c r="N24" s="281"/>
      <c r="O24" s="281"/>
      <c r="P24" s="281"/>
      <c r="Q24" s="281"/>
      <c r="R24" s="281"/>
      <c r="S24" s="281"/>
      <c r="T24" s="281"/>
      <c r="U24" s="281"/>
      <c r="V24" s="281"/>
      <c r="W24" s="281"/>
      <c r="X24" s="281"/>
      <c r="Y24" s="281"/>
      <c r="Z24" s="281"/>
      <c r="AA24" s="281"/>
      <c r="AB24" s="281"/>
      <c r="AC24" s="281"/>
      <c r="AD24" s="281"/>
      <c r="AE24" s="281"/>
      <c r="AF24" s="281"/>
      <c r="AG24" s="281"/>
      <c r="AH24" s="281"/>
      <c r="AI24" s="281"/>
      <c r="AJ24" s="281"/>
      <c r="AK24" s="281"/>
      <c r="AL24" s="281"/>
      <c r="AM24" s="281"/>
      <c r="AN24" s="281"/>
      <c r="AO24" s="281"/>
      <c r="AP24" s="301"/>
      <c r="AQ24" s="301"/>
      <c r="AR24" s="301"/>
      <c r="AS24" s="313"/>
      <c r="AT24" s="309"/>
    </row>
    <row r="25" spans="1:46" s="314" customFormat="1" x14ac:dyDescent="0.15">
      <c r="A25" s="318"/>
      <c r="B25" s="319"/>
      <c r="C25" s="319"/>
      <c r="D25" s="319"/>
      <c r="E25" s="319"/>
      <c r="F25" s="319"/>
      <c r="G25" s="319"/>
      <c r="H25" s="319"/>
      <c r="I25" s="319"/>
      <c r="J25" s="319"/>
      <c r="K25" s="319"/>
      <c r="L25" s="319"/>
      <c r="M25" s="319"/>
      <c r="N25" s="319"/>
      <c r="O25" s="319"/>
      <c r="P25" s="319"/>
      <c r="Q25" s="319"/>
      <c r="R25" s="319"/>
      <c r="S25" s="319"/>
      <c r="T25" s="319"/>
      <c r="U25" s="319"/>
      <c r="V25" s="319"/>
      <c r="W25" s="319"/>
      <c r="X25" s="319"/>
      <c r="Y25" s="319"/>
      <c r="Z25" s="319"/>
      <c r="AA25" s="319"/>
      <c r="AB25" s="319"/>
      <c r="AC25" s="319"/>
      <c r="AD25" s="319"/>
      <c r="AE25" s="319"/>
      <c r="AF25" s="319"/>
      <c r="AG25" s="319"/>
      <c r="AH25" s="319"/>
      <c r="AI25" s="319"/>
      <c r="AJ25" s="319"/>
      <c r="AK25" s="319"/>
      <c r="AL25" s="319"/>
      <c r="AM25" s="319"/>
      <c r="AN25" s="319"/>
      <c r="AO25" s="319"/>
      <c r="AP25" s="320"/>
      <c r="AQ25" s="320"/>
      <c r="AR25" s="320"/>
      <c r="AS25" s="321"/>
      <c r="AT25" s="309"/>
    </row>
    <row r="26" spans="1:46" s="314" customFormat="1" x14ac:dyDescent="0.15">
      <c r="A26" s="281" t="s">
        <v>515</v>
      </c>
      <c r="B26" s="281"/>
      <c r="C26" s="281"/>
      <c r="D26" s="281"/>
      <c r="E26" s="281"/>
      <c r="F26" s="281"/>
      <c r="G26" s="281"/>
      <c r="H26" s="281"/>
      <c r="I26" s="281"/>
      <c r="J26" s="281"/>
      <c r="K26" s="281"/>
      <c r="L26" s="281"/>
      <c r="M26" s="281"/>
      <c r="N26" s="281"/>
      <c r="O26" s="281"/>
      <c r="P26" s="281"/>
      <c r="Q26" s="281"/>
      <c r="R26" s="281"/>
      <c r="S26" s="281"/>
      <c r="T26" s="281"/>
      <c r="U26" s="281"/>
      <c r="V26" s="281"/>
      <c r="W26" s="281"/>
      <c r="X26" s="281"/>
      <c r="Y26" s="281"/>
      <c r="Z26" s="281"/>
      <c r="AA26" s="281"/>
      <c r="AB26" s="281"/>
      <c r="AC26" s="281"/>
      <c r="AD26" s="281"/>
      <c r="AE26" s="281"/>
      <c r="AF26" s="281"/>
      <c r="AG26" s="281"/>
      <c r="AH26" s="281"/>
      <c r="AI26" s="281"/>
      <c r="AJ26" s="281"/>
      <c r="AK26" s="281"/>
      <c r="AL26" s="281"/>
      <c r="AM26" s="281"/>
      <c r="AN26" s="281"/>
      <c r="AO26" s="281"/>
      <c r="AP26" s="301"/>
      <c r="AQ26" s="301"/>
      <c r="AR26" s="301"/>
      <c r="AS26" s="281"/>
      <c r="AT26" s="281"/>
    </row>
    <row r="27" spans="1:46" x14ac:dyDescent="0.15">
      <c r="A27" s="322" t="s">
        <v>516</v>
      </c>
      <c r="AO27" s="276"/>
      <c r="AP27" s="276"/>
      <c r="AQ27" s="276"/>
      <c r="AR27" s="276"/>
      <c r="AS27" s="276"/>
      <c r="AT27" s="276"/>
    </row>
    <row r="28" spans="1:46" ht="17.25" x14ac:dyDescent="0.15">
      <c r="A28" s="277" t="s">
        <v>517</v>
      </c>
      <c r="B28" s="278"/>
      <c r="C28" s="278"/>
      <c r="D28" s="278"/>
      <c r="E28" s="278"/>
      <c r="F28" s="278"/>
      <c r="G28" s="278"/>
      <c r="H28" s="278"/>
      <c r="I28" s="278"/>
      <c r="J28" s="278"/>
      <c r="K28" s="278"/>
      <c r="L28" s="278"/>
      <c r="M28" s="278"/>
      <c r="N28" s="278"/>
      <c r="O28" s="278"/>
      <c r="P28" s="278"/>
      <c r="Q28" s="278"/>
      <c r="R28" s="278"/>
      <c r="S28" s="278"/>
      <c r="T28" s="278"/>
      <c r="U28" s="278"/>
      <c r="V28" s="278"/>
      <c r="W28" s="278"/>
      <c r="X28" s="278"/>
      <c r="Y28" s="278"/>
      <c r="Z28" s="278"/>
      <c r="AA28" s="278"/>
      <c r="AB28" s="278"/>
      <c r="AC28" s="278"/>
      <c r="AD28" s="278"/>
      <c r="AE28" s="278"/>
      <c r="AF28" s="278"/>
      <c r="AG28" s="278"/>
      <c r="AH28" s="278"/>
      <c r="AI28" s="278"/>
      <c r="AJ28" s="278"/>
      <c r="AK28" s="278"/>
      <c r="AL28" s="278"/>
      <c r="AM28" s="278"/>
      <c r="AN28" s="278"/>
      <c r="AO28" s="278"/>
      <c r="AP28" s="278"/>
      <c r="AQ28" s="278"/>
      <c r="AR28" s="278"/>
      <c r="AS28" s="323"/>
    </row>
    <row r="29" spans="1:46" x14ac:dyDescent="0.15">
      <c r="A29" s="280"/>
      <c r="B29" s="276"/>
      <c r="C29" s="276"/>
      <c r="D29" s="276"/>
      <c r="E29" s="276"/>
      <c r="F29" s="276"/>
      <c r="G29" s="276"/>
      <c r="H29" s="276"/>
      <c r="I29" s="276"/>
      <c r="J29" s="276"/>
      <c r="K29" s="276"/>
      <c r="L29" s="276"/>
      <c r="M29" s="276"/>
      <c r="N29" s="276"/>
      <c r="O29" s="276"/>
      <c r="P29" s="276"/>
      <c r="Q29" s="276"/>
      <c r="R29" s="276"/>
      <c r="S29" s="276"/>
      <c r="T29" s="276"/>
      <c r="U29" s="276"/>
      <c r="V29" s="276"/>
      <c r="W29" s="276"/>
      <c r="X29" s="276"/>
      <c r="Y29" s="276"/>
      <c r="Z29" s="276"/>
      <c r="AA29" s="276"/>
      <c r="AB29" s="276"/>
      <c r="AC29" s="276"/>
      <c r="AD29" s="276"/>
      <c r="AE29" s="276"/>
      <c r="AF29" s="276"/>
      <c r="AG29" s="276"/>
      <c r="AH29" s="276"/>
      <c r="AI29" s="276"/>
      <c r="AJ29" s="276"/>
      <c r="AK29" s="281" t="s">
        <v>518</v>
      </c>
      <c r="AL29" s="281"/>
      <c r="AM29" s="281"/>
      <c r="AN29" s="281"/>
      <c r="AO29" s="276"/>
      <c r="AP29" s="276"/>
      <c r="AQ29" s="276"/>
      <c r="AR29" s="276"/>
      <c r="AS29" s="324"/>
    </row>
    <row r="30" spans="1:46" x14ac:dyDescent="0.15">
      <c r="A30" s="280"/>
      <c r="B30" s="276"/>
      <c r="C30" s="276"/>
      <c r="D30" s="276"/>
      <c r="E30" s="276"/>
      <c r="F30" s="276"/>
      <c r="G30" s="276"/>
      <c r="H30" s="276"/>
      <c r="I30" s="276"/>
      <c r="J30" s="276"/>
      <c r="K30" s="276"/>
      <c r="L30" s="276"/>
      <c r="M30" s="276"/>
      <c r="N30" s="276"/>
      <c r="O30" s="276"/>
      <c r="P30" s="276"/>
      <c r="Q30" s="276"/>
      <c r="R30" s="276"/>
      <c r="S30" s="276"/>
      <c r="T30" s="276"/>
      <c r="U30" s="276"/>
      <c r="V30" s="276"/>
      <c r="W30" s="276"/>
      <c r="X30" s="276"/>
      <c r="Y30" s="276"/>
      <c r="Z30" s="276"/>
      <c r="AA30" s="276"/>
      <c r="AB30" s="276"/>
      <c r="AC30" s="276"/>
      <c r="AD30" s="276"/>
      <c r="AE30" s="276"/>
      <c r="AF30" s="276"/>
      <c r="AG30" s="276"/>
      <c r="AH30" s="276"/>
      <c r="AI30" s="276"/>
      <c r="AJ30" s="276"/>
      <c r="AK30" s="283"/>
      <c r="AL30" s="284"/>
      <c r="AM30" s="284"/>
      <c r="AN30" s="285"/>
      <c r="AO30" s="1195" t="s">
        <v>496</v>
      </c>
      <c r="AP30" s="286"/>
      <c r="AQ30" s="287" t="s">
        <v>497</v>
      </c>
      <c r="AR30" s="288"/>
    </row>
    <row r="31" spans="1:46" x14ac:dyDescent="0.15">
      <c r="A31" s="280"/>
      <c r="B31" s="276"/>
      <c r="C31" s="276"/>
      <c r="D31" s="276"/>
      <c r="E31" s="276"/>
      <c r="F31" s="276"/>
      <c r="G31" s="276"/>
      <c r="H31" s="276"/>
      <c r="I31" s="276"/>
      <c r="J31" s="276"/>
      <c r="K31" s="276"/>
      <c r="L31" s="276"/>
      <c r="M31" s="276"/>
      <c r="N31" s="276"/>
      <c r="O31" s="276"/>
      <c r="P31" s="276"/>
      <c r="Q31" s="276"/>
      <c r="R31" s="276"/>
      <c r="S31" s="276"/>
      <c r="T31" s="276"/>
      <c r="U31" s="276"/>
      <c r="V31" s="276"/>
      <c r="W31" s="276"/>
      <c r="X31" s="276"/>
      <c r="Y31" s="276"/>
      <c r="Z31" s="276"/>
      <c r="AA31" s="276"/>
      <c r="AB31" s="276"/>
      <c r="AC31" s="276"/>
      <c r="AD31" s="276"/>
      <c r="AE31" s="276"/>
      <c r="AF31" s="276"/>
      <c r="AG31" s="276"/>
      <c r="AH31" s="276"/>
      <c r="AI31" s="276"/>
      <c r="AJ31" s="276"/>
      <c r="AK31" s="289"/>
      <c r="AL31" s="290"/>
      <c r="AM31" s="290"/>
      <c r="AN31" s="291"/>
      <c r="AO31" s="1196"/>
      <c r="AP31" s="292" t="s">
        <v>498</v>
      </c>
      <c r="AQ31" s="293" t="s">
        <v>499</v>
      </c>
      <c r="AR31" s="294" t="s">
        <v>500</v>
      </c>
    </row>
    <row r="32" spans="1:46" ht="27" customHeight="1" x14ac:dyDescent="0.15">
      <c r="A32" s="280"/>
      <c r="B32" s="276"/>
      <c r="C32" s="276"/>
      <c r="D32" s="276"/>
      <c r="E32" s="276"/>
      <c r="F32" s="276"/>
      <c r="G32" s="276"/>
      <c r="H32" s="276"/>
      <c r="I32" s="276"/>
      <c r="J32" s="276"/>
      <c r="K32" s="276"/>
      <c r="L32" s="276"/>
      <c r="M32" s="276"/>
      <c r="N32" s="276"/>
      <c r="O32" s="276"/>
      <c r="P32" s="276"/>
      <c r="Q32" s="276"/>
      <c r="R32" s="276"/>
      <c r="S32" s="276"/>
      <c r="T32" s="276"/>
      <c r="U32" s="276"/>
      <c r="V32" s="276"/>
      <c r="W32" s="276"/>
      <c r="X32" s="276"/>
      <c r="Y32" s="276"/>
      <c r="Z32" s="276"/>
      <c r="AA32" s="276"/>
      <c r="AB32" s="276"/>
      <c r="AC32" s="276"/>
      <c r="AD32" s="276"/>
      <c r="AE32" s="276"/>
      <c r="AF32" s="276"/>
      <c r="AG32" s="276"/>
      <c r="AH32" s="276"/>
      <c r="AI32" s="276"/>
      <c r="AJ32" s="276"/>
      <c r="AK32" s="1197" t="s">
        <v>519</v>
      </c>
      <c r="AL32" s="1198"/>
      <c r="AM32" s="1198"/>
      <c r="AN32" s="1199"/>
      <c r="AO32" s="325">
        <v>3492090</v>
      </c>
      <c r="AP32" s="325">
        <v>98233</v>
      </c>
      <c r="AQ32" s="326">
        <v>67805</v>
      </c>
      <c r="AR32" s="327">
        <v>44.9</v>
      </c>
    </row>
    <row r="33" spans="1:46" ht="13.5" customHeight="1" x14ac:dyDescent="0.15">
      <c r="A33" s="280"/>
      <c r="B33" s="276"/>
      <c r="C33" s="276"/>
      <c r="D33" s="276"/>
      <c r="E33" s="276"/>
      <c r="F33" s="276"/>
      <c r="G33" s="276"/>
      <c r="H33" s="276"/>
      <c r="I33" s="276"/>
      <c r="J33" s="276"/>
      <c r="K33" s="276"/>
      <c r="L33" s="276"/>
      <c r="M33" s="276"/>
      <c r="N33" s="276"/>
      <c r="O33" s="276"/>
      <c r="P33" s="276"/>
      <c r="Q33" s="276"/>
      <c r="R33" s="276"/>
      <c r="S33" s="276"/>
      <c r="T33" s="276"/>
      <c r="U33" s="276"/>
      <c r="V33" s="276"/>
      <c r="W33" s="276"/>
      <c r="X33" s="276"/>
      <c r="Y33" s="276"/>
      <c r="Z33" s="276"/>
      <c r="AA33" s="276"/>
      <c r="AB33" s="276"/>
      <c r="AC33" s="276"/>
      <c r="AD33" s="276"/>
      <c r="AE33" s="276"/>
      <c r="AF33" s="276"/>
      <c r="AG33" s="276"/>
      <c r="AH33" s="276"/>
      <c r="AI33" s="276"/>
      <c r="AJ33" s="276"/>
      <c r="AK33" s="1197" t="s">
        <v>520</v>
      </c>
      <c r="AL33" s="1198"/>
      <c r="AM33" s="1198"/>
      <c r="AN33" s="1199"/>
      <c r="AO33" s="325" t="s">
        <v>521</v>
      </c>
      <c r="AP33" s="325" t="s">
        <v>521</v>
      </c>
      <c r="AQ33" s="326" t="s">
        <v>521</v>
      </c>
      <c r="AR33" s="327" t="s">
        <v>521</v>
      </c>
    </row>
    <row r="34" spans="1:46" ht="27" customHeight="1" x14ac:dyDescent="0.15">
      <c r="A34" s="280"/>
      <c r="B34" s="276"/>
      <c r="C34" s="276"/>
      <c r="D34" s="276"/>
      <c r="E34" s="276"/>
      <c r="F34" s="276"/>
      <c r="G34" s="276"/>
      <c r="H34" s="276"/>
      <c r="I34" s="276"/>
      <c r="J34" s="276"/>
      <c r="K34" s="276"/>
      <c r="L34" s="276"/>
      <c r="M34" s="276"/>
      <c r="N34" s="276"/>
      <c r="O34" s="276"/>
      <c r="P34" s="276"/>
      <c r="Q34" s="276"/>
      <c r="R34" s="276"/>
      <c r="S34" s="276"/>
      <c r="T34" s="276"/>
      <c r="U34" s="276"/>
      <c r="V34" s="276"/>
      <c r="W34" s="276"/>
      <c r="X34" s="276"/>
      <c r="Y34" s="276"/>
      <c r="Z34" s="276"/>
      <c r="AA34" s="276"/>
      <c r="AB34" s="276"/>
      <c r="AC34" s="276"/>
      <c r="AD34" s="276"/>
      <c r="AE34" s="276"/>
      <c r="AF34" s="276"/>
      <c r="AG34" s="276"/>
      <c r="AH34" s="276"/>
      <c r="AI34" s="276"/>
      <c r="AJ34" s="276"/>
      <c r="AK34" s="1197" t="s">
        <v>522</v>
      </c>
      <c r="AL34" s="1198"/>
      <c r="AM34" s="1198"/>
      <c r="AN34" s="1199"/>
      <c r="AO34" s="325" t="s">
        <v>521</v>
      </c>
      <c r="AP34" s="325" t="s">
        <v>521</v>
      </c>
      <c r="AQ34" s="326">
        <v>11</v>
      </c>
      <c r="AR34" s="327" t="s">
        <v>521</v>
      </c>
    </row>
    <row r="35" spans="1:46" ht="27" customHeight="1" x14ac:dyDescent="0.15">
      <c r="A35" s="280"/>
      <c r="B35" s="276"/>
      <c r="C35" s="276"/>
      <c r="D35" s="276"/>
      <c r="E35" s="276"/>
      <c r="F35" s="276"/>
      <c r="G35" s="276"/>
      <c r="H35" s="276"/>
      <c r="I35" s="276"/>
      <c r="J35" s="276"/>
      <c r="K35" s="276"/>
      <c r="L35" s="276"/>
      <c r="M35" s="276"/>
      <c r="N35" s="276"/>
      <c r="O35" s="276"/>
      <c r="P35" s="276"/>
      <c r="Q35" s="276"/>
      <c r="R35" s="276"/>
      <c r="S35" s="276"/>
      <c r="T35" s="276"/>
      <c r="U35" s="276"/>
      <c r="V35" s="276"/>
      <c r="W35" s="276"/>
      <c r="X35" s="276"/>
      <c r="Y35" s="276"/>
      <c r="Z35" s="276"/>
      <c r="AA35" s="276"/>
      <c r="AB35" s="276"/>
      <c r="AC35" s="276"/>
      <c r="AD35" s="276"/>
      <c r="AE35" s="276"/>
      <c r="AF35" s="276"/>
      <c r="AG35" s="276"/>
      <c r="AH35" s="276"/>
      <c r="AI35" s="276"/>
      <c r="AJ35" s="276"/>
      <c r="AK35" s="1197" t="s">
        <v>523</v>
      </c>
      <c r="AL35" s="1198"/>
      <c r="AM35" s="1198"/>
      <c r="AN35" s="1199"/>
      <c r="AO35" s="325">
        <v>889496</v>
      </c>
      <c r="AP35" s="325">
        <v>25022</v>
      </c>
      <c r="AQ35" s="326">
        <v>18110</v>
      </c>
      <c r="AR35" s="327">
        <v>38.200000000000003</v>
      </c>
    </row>
    <row r="36" spans="1:46" ht="27" customHeight="1" x14ac:dyDescent="0.15">
      <c r="A36" s="280"/>
      <c r="B36" s="276"/>
      <c r="C36" s="276"/>
      <c r="D36" s="276"/>
      <c r="E36" s="276"/>
      <c r="F36" s="276"/>
      <c r="G36" s="276"/>
      <c r="H36" s="276"/>
      <c r="I36" s="276"/>
      <c r="J36" s="276"/>
      <c r="K36" s="276"/>
      <c r="L36" s="276"/>
      <c r="M36" s="276"/>
      <c r="N36" s="276"/>
      <c r="O36" s="276"/>
      <c r="P36" s="276"/>
      <c r="Q36" s="276"/>
      <c r="R36" s="276"/>
      <c r="S36" s="276"/>
      <c r="T36" s="276"/>
      <c r="U36" s="276"/>
      <c r="V36" s="276"/>
      <c r="W36" s="276"/>
      <c r="X36" s="276"/>
      <c r="Y36" s="276"/>
      <c r="Z36" s="276"/>
      <c r="AA36" s="276"/>
      <c r="AB36" s="276"/>
      <c r="AC36" s="276"/>
      <c r="AD36" s="276"/>
      <c r="AE36" s="276"/>
      <c r="AF36" s="276"/>
      <c r="AG36" s="276"/>
      <c r="AH36" s="276"/>
      <c r="AI36" s="276"/>
      <c r="AJ36" s="276"/>
      <c r="AK36" s="1197" t="s">
        <v>524</v>
      </c>
      <c r="AL36" s="1198"/>
      <c r="AM36" s="1198"/>
      <c r="AN36" s="1199"/>
      <c r="AO36" s="325" t="s">
        <v>521</v>
      </c>
      <c r="AP36" s="325" t="s">
        <v>521</v>
      </c>
      <c r="AQ36" s="326">
        <v>2781</v>
      </c>
      <c r="AR36" s="327" t="s">
        <v>521</v>
      </c>
    </row>
    <row r="37" spans="1:46" ht="13.5" customHeight="1" x14ac:dyDescent="0.15">
      <c r="A37" s="280"/>
      <c r="B37" s="276"/>
      <c r="C37" s="276"/>
      <c r="D37" s="276"/>
      <c r="E37" s="276"/>
      <c r="F37" s="276"/>
      <c r="G37" s="276"/>
      <c r="H37" s="276"/>
      <c r="I37" s="276"/>
      <c r="J37" s="276"/>
      <c r="K37" s="276"/>
      <c r="L37" s="276"/>
      <c r="M37" s="276"/>
      <c r="N37" s="276"/>
      <c r="O37" s="276"/>
      <c r="P37" s="276"/>
      <c r="Q37" s="276"/>
      <c r="R37" s="276"/>
      <c r="S37" s="276"/>
      <c r="T37" s="276"/>
      <c r="U37" s="276"/>
      <c r="V37" s="276"/>
      <c r="W37" s="276"/>
      <c r="X37" s="276"/>
      <c r="Y37" s="276"/>
      <c r="Z37" s="276"/>
      <c r="AA37" s="276"/>
      <c r="AB37" s="276"/>
      <c r="AC37" s="276"/>
      <c r="AD37" s="276"/>
      <c r="AE37" s="276"/>
      <c r="AF37" s="276"/>
      <c r="AG37" s="276"/>
      <c r="AH37" s="276"/>
      <c r="AI37" s="276"/>
      <c r="AJ37" s="276"/>
      <c r="AK37" s="1197" t="s">
        <v>525</v>
      </c>
      <c r="AL37" s="1198"/>
      <c r="AM37" s="1198"/>
      <c r="AN37" s="1199"/>
      <c r="AO37" s="325">
        <v>126060</v>
      </c>
      <c r="AP37" s="325">
        <v>3546</v>
      </c>
      <c r="AQ37" s="326">
        <v>1073</v>
      </c>
      <c r="AR37" s="327">
        <v>230.5</v>
      </c>
    </row>
    <row r="38" spans="1:46" ht="27" customHeight="1" x14ac:dyDescent="0.15">
      <c r="A38" s="280"/>
      <c r="B38" s="276"/>
      <c r="C38" s="276"/>
      <c r="D38" s="276"/>
      <c r="E38" s="276"/>
      <c r="F38" s="276"/>
      <c r="G38" s="276"/>
      <c r="H38" s="276"/>
      <c r="I38" s="276"/>
      <c r="J38" s="276"/>
      <c r="K38" s="276"/>
      <c r="L38" s="276"/>
      <c r="M38" s="276"/>
      <c r="N38" s="276"/>
      <c r="O38" s="276"/>
      <c r="P38" s="276"/>
      <c r="Q38" s="276"/>
      <c r="R38" s="276"/>
      <c r="S38" s="276"/>
      <c r="T38" s="276"/>
      <c r="U38" s="276"/>
      <c r="V38" s="276"/>
      <c r="W38" s="276"/>
      <c r="X38" s="276"/>
      <c r="Y38" s="276"/>
      <c r="Z38" s="276"/>
      <c r="AA38" s="276"/>
      <c r="AB38" s="276"/>
      <c r="AC38" s="276"/>
      <c r="AD38" s="276"/>
      <c r="AE38" s="276"/>
      <c r="AF38" s="276"/>
      <c r="AG38" s="276"/>
      <c r="AH38" s="276"/>
      <c r="AI38" s="276"/>
      <c r="AJ38" s="276"/>
      <c r="AK38" s="1200" t="s">
        <v>526</v>
      </c>
      <c r="AL38" s="1201"/>
      <c r="AM38" s="1201"/>
      <c r="AN38" s="1202"/>
      <c r="AO38" s="328" t="s">
        <v>521</v>
      </c>
      <c r="AP38" s="328" t="s">
        <v>521</v>
      </c>
      <c r="AQ38" s="329">
        <v>5</v>
      </c>
      <c r="AR38" s="317" t="s">
        <v>521</v>
      </c>
      <c r="AS38" s="324"/>
    </row>
    <row r="39" spans="1:46" x14ac:dyDescent="0.15">
      <c r="A39" s="280"/>
      <c r="B39" s="276"/>
      <c r="C39" s="276"/>
      <c r="D39" s="276"/>
      <c r="E39" s="276"/>
      <c r="F39" s="276"/>
      <c r="G39" s="276"/>
      <c r="H39" s="276"/>
      <c r="I39" s="276"/>
      <c r="J39" s="276"/>
      <c r="K39" s="276"/>
      <c r="L39" s="276"/>
      <c r="M39" s="276"/>
      <c r="N39" s="276"/>
      <c r="O39" s="276"/>
      <c r="P39" s="276"/>
      <c r="Q39" s="276"/>
      <c r="R39" s="276"/>
      <c r="S39" s="276"/>
      <c r="T39" s="276"/>
      <c r="U39" s="276"/>
      <c r="V39" s="276"/>
      <c r="W39" s="276"/>
      <c r="X39" s="276"/>
      <c r="Y39" s="276"/>
      <c r="Z39" s="276"/>
      <c r="AA39" s="276"/>
      <c r="AB39" s="276"/>
      <c r="AC39" s="276"/>
      <c r="AD39" s="276"/>
      <c r="AE39" s="276"/>
      <c r="AF39" s="276"/>
      <c r="AG39" s="276"/>
      <c r="AH39" s="276"/>
      <c r="AI39" s="276"/>
      <c r="AJ39" s="276"/>
      <c r="AK39" s="1200" t="s">
        <v>527</v>
      </c>
      <c r="AL39" s="1201"/>
      <c r="AM39" s="1201"/>
      <c r="AN39" s="1202"/>
      <c r="AO39" s="325">
        <v>-153487</v>
      </c>
      <c r="AP39" s="325">
        <v>-4318</v>
      </c>
      <c r="AQ39" s="326">
        <v>-3858</v>
      </c>
      <c r="AR39" s="327">
        <v>11.9</v>
      </c>
      <c r="AS39" s="324"/>
    </row>
    <row r="40" spans="1:46" ht="27" customHeight="1" x14ac:dyDescent="0.15">
      <c r="A40" s="280"/>
      <c r="B40" s="276"/>
      <c r="C40" s="276"/>
      <c r="D40" s="276"/>
      <c r="E40" s="276"/>
      <c r="F40" s="276"/>
      <c r="G40" s="276"/>
      <c r="H40" s="276"/>
      <c r="I40" s="276"/>
      <c r="J40" s="276"/>
      <c r="K40" s="276"/>
      <c r="L40" s="276"/>
      <c r="M40" s="276"/>
      <c r="N40" s="276"/>
      <c r="O40" s="276"/>
      <c r="P40" s="276"/>
      <c r="Q40" s="276"/>
      <c r="R40" s="276"/>
      <c r="S40" s="276"/>
      <c r="T40" s="276"/>
      <c r="U40" s="276"/>
      <c r="V40" s="276"/>
      <c r="W40" s="276"/>
      <c r="X40" s="276"/>
      <c r="Y40" s="276"/>
      <c r="Z40" s="276"/>
      <c r="AA40" s="276"/>
      <c r="AB40" s="276"/>
      <c r="AC40" s="276"/>
      <c r="AD40" s="276"/>
      <c r="AE40" s="276"/>
      <c r="AF40" s="276"/>
      <c r="AG40" s="276"/>
      <c r="AH40" s="276"/>
      <c r="AI40" s="276"/>
      <c r="AJ40" s="276"/>
      <c r="AK40" s="1197" t="s">
        <v>528</v>
      </c>
      <c r="AL40" s="1198"/>
      <c r="AM40" s="1198"/>
      <c r="AN40" s="1199"/>
      <c r="AO40" s="325">
        <v>-2811582</v>
      </c>
      <c r="AP40" s="325">
        <v>-79090</v>
      </c>
      <c r="AQ40" s="326">
        <v>-59194</v>
      </c>
      <c r="AR40" s="327">
        <v>33.6</v>
      </c>
      <c r="AS40" s="324"/>
    </row>
    <row r="41" spans="1:46" x14ac:dyDescent="0.15">
      <c r="A41" s="280"/>
      <c r="B41" s="276"/>
      <c r="C41" s="276"/>
      <c r="D41" s="276"/>
      <c r="E41" s="276"/>
      <c r="F41" s="276"/>
      <c r="G41" s="276"/>
      <c r="H41" s="276"/>
      <c r="I41" s="276"/>
      <c r="J41" s="276"/>
      <c r="K41" s="276"/>
      <c r="L41" s="276"/>
      <c r="M41" s="276"/>
      <c r="N41" s="276"/>
      <c r="O41" s="276"/>
      <c r="P41" s="276"/>
      <c r="Q41" s="276"/>
      <c r="R41" s="276"/>
      <c r="S41" s="276"/>
      <c r="T41" s="276"/>
      <c r="U41" s="276"/>
      <c r="V41" s="276"/>
      <c r="W41" s="276"/>
      <c r="X41" s="276"/>
      <c r="Y41" s="276"/>
      <c r="Z41" s="276"/>
      <c r="AA41" s="276"/>
      <c r="AB41" s="276"/>
      <c r="AC41" s="276"/>
      <c r="AD41" s="276"/>
      <c r="AE41" s="276"/>
      <c r="AF41" s="276"/>
      <c r="AG41" s="276"/>
      <c r="AH41" s="276"/>
      <c r="AI41" s="276"/>
      <c r="AJ41" s="276"/>
      <c r="AK41" s="1203" t="s">
        <v>295</v>
      </c>
      <c r="AL41" s="1204"/>
      <c r="AM41" s="1204"/>
      <c r="AN41" s="1205"/>
      <c r="AO41" s="325">
        <v>1542577</v>
      </c>
      <c r="AP41" s="325">
        <v>43393</v>
      </c>
      <c r="AQ41" s="326">
        <v>26732</v>
      </c>
      <c r="AR41" s="327">
        <v>62.3</v>
      </c>
      <c r="AS41" s="324"/>
    </row>
    <row r="42" spans="1:46" x14ac:dyDescent="0.15">
      <c r="A42" s="280"/>
      <c r="B42" s="276"/>
      <c r="C42" s="276"/>
      <c r="D42" s="276"/>
      <c r="E42" s="276"/>
      <c r="F42" s="276"/>
      <c r="G42" s="276"/>
      <c r="H42" s="276"/>
      <c r="I42" s="276"/>
      <c r="J42" s="276"/>
      <c r="K42" s="276"/>
      <c r="L42" s="276"/>
      <c r="M42" s="276"/>
      <c r="N42" s="276"/>
      <c r="O42" s="276"/>
      <c r="P42" s="276"/>
      <c r="Q42" s="276"/>
      <c r="R42" s="276"/>
      <c r="S42" s="276"/>
      <c r="T42" s="276"/>
      <c r="U42" s="276"/>
      <c r="V42" s="276"/>
      <c r="W42" s="276"/>
      <c r="X42" s="276"/>
      <c r="Y42" s="276"/>
      <c r="Z42" s="276"/>
      <c r="AA42" s="276"/>
      <c r="AB42" s="276"/>
      <c r="AC42" s="276"/>
      <c r="AD42" s="276"/>
      <c r="AE42" s="276"/>
      <c r="AF42" s="276"/>
      <c r="AG42" s="276"/>
      <c r="AH42" s="276"/>
      <c r="AI42" s="276"/>
      <c r="AJ42" s="276"/>
      <c r="AK42" s="330" t="s">
        <v>529</v>
      </c>
      <c r="AL42" s="276"/>
      <c r="AM42" s="276"/>
      <c r="AN42" s="276"/>
      <c r="AO42" s="276"/>
      <c r="AP42" s="276"/>
      <c r="AQ42" s="301"/>
      <c r="AR42" s="301"/>
      <c r="AS42" s="324"/>
    </row>
    <row r="43" spans="1:46" x14ac:dyDescent="0.15">
      <c r="A43" s="280"/>
      <c r="B43" s="276"/>
      <c r="C43" s="276"/>
      <c r="D43" s="276"/>
      <c r="E43" s="276"/>
      <c r="F43" s="276"/>
      <c r="G43" s="276"/>
      <c r="H43" s="276"/>
      <c r="I43" s="276"/>
      <c r="J43" s="276"/>
      <c r="K43" s="276"/>
      <c r="L43" s="276"/>
      <c r="M43" s="276"/>
      <c r="N43" s="276"/>
      <c r="O43" s="276"/>
      <c r="P43" s="276"/>
      <c r="Q43" s="276"/>
      <c r="R43" s="276"/>
      <c r="S43" s="276"/>
      <c r="T43" s="276"/>
      <c r="U43" s="276"/>
      <c r="V43" s="276"/>
      <c r="W43" s="276"/>
      <c r="X43" s="276"/>
      <c r="Y43" s="276"/>
      <c r="Z43" s="276"/>
      <c r="AA43" s="276"/>
      <c r="AB43" s="276"/>
      <c r="AC43" s="276"/>
      <c r="AD43" s="276"/>
      <c r="AE43" s="276"/>
      <c r="AF43" s="276"/>
      <c r="AG43" s="276"/>
      <c r="AH43" s="276"/>
      <c r="AI43" s="276"/>
      <c r="AJ43" s="276"/>
      <c r="AK43" s="276"/>
      <c r="AL43" s="276"/>
      <c r="AM43" s="276"/>
      <c r="AN43" s="276"/>
      <c r="AO43" s="276"/>
      <c r="AP43" s="331"/>
      <c r="AQ43" s="301"/>
      <c r="AR43" s="276"/>
      <c r="AS43" s="324"/>
    </row>
    <row r="44" spans="1:46" x14ac:dyDescent="0.15">
      <c r="A44" s="280"/>
      <c r="B44" s="276"/>
      <c r="C44" s="276"/>
      <c r="D44" s="276"/>
      <c r="E44" s="276"/>
      <c r="F44" s="276"/>
      <c r="G44" s="276"/>
      <c r="H44" s="276"/>
      <c r="I44" s="276"/>
      <c r="J44" s="276"/>
      <c r="K44" s="276"/>
      <c r="L44" s="276"/>
      <c r="M44" s="276"/>
      <c r="N44" s="276"/>
      <c r="O44" s="276"/>
      <c r="P44" s="276"/>
      <c r="Q44" s="276"/>
      <c r="R44" s="276"/>
      <c r="S44" s="276"/>
      <c r="T44" s="276"/>
      <c r="U44" s="276"/>
      <c r="V44" s="276"/>
      <c r="W44" s="276"/>
      <c r="X44" s="276"/>
      <c r="Y44" s="276"/>
      <c r="Z44" s="276"/>
      <c r="AA44" s="276"/>
      <c r="AB44" s="276"/>
      <c r="AC44" s="276"/>
      <c r="AD44" s="276"/>
      <c r="AE44" s="276"/>
      <c r="AF44" s="276"/>
      <c r="AG44" s="276"/>
      <c r="AH44" s="276"/>
      <c r="AI44" s="276"/>
      <c r="AJ44" s="276"/>
      <c r="AK44" s="276"/>
      <c r="AL44" s="276"/>
      <c r="AM44" s="276"/>
      <c r="AN44" s="276"/>
      <c r="AO44" s="276"/>
      <c r="AP44" s="276"/>
      <c r="AQ44" s="301"/>
      <c r="AR44" s="276"/>
    </row>
    <row r="45" spans="1:46" x14ac:dyDescent="0.15">
      <c r="A45" s="278"/>
      <c r="B45" s="278"/>
      <c r="C45" s="278"/>
      <c r="D45" s="278"/>
      <c r="E45" s="278"/>
      <c r="F45" s="278"/>
      <c r="G45" s="278"/>
      <c r="H45" s="278"/>
      <c r="I45" s="278"/>
      <c r="J45" s="278"/>
      <c r="K45" s="278"/>
      <c r="L45" s="278"/>
      <c r="M45" s="278"/>
      <c r="N45" s="278"/>
      <c r="O45" s="278"/>
      <c r="P45" s="278"/>
      <c r="Q45" s="278"/>
      <c r="R45" s="278"/>
      <c r="S45" s="278"/>
      <c r="T45" s="278"/>
      <c r="U45" s="278"/>
      <c r="V45" s="278"/>
      <c r="W45" s="278"/>
      <c r="X45" s="278"/>
      <c r="Y45" s="278"/>
      <c r="Z45" s="278"/>
      <c r="AA45" s="278"/>
      <c r="AB45" s="278"/>
      <c r="AC45" s="278"/>
      <c r="AD45" s="278"/>
      <c r="AE45" s="278"/>
      <c r="AF45" s="278"/>
      <c r="AG45" s="278"/>
      <c r="AH45" s="278"/>
      <c r="AI45" s="278"/>
      <c r="AJ45" s="278"/>
      <c r="AK45" s="278"/>
      <c r="AL45" s="278"/>
      <c r="AM45" s="278"/>
      <c r="AN45" s="278"/>
      <c r="AO45" s="278"/>
      <c r="AP45" s="278"/>
      <c r="AQ45" s="332"/>
      <c r="AR45" s="278"/>
      <c r="AS45" s="278"/>
      <c r="AT45" s="276"/>
    </row>
    <row r="46" spans="1:46" x14ac:dyDescent="0.15">
      <c r="A46" s="333"/>
      <c r="B46" s="333"/>
      <c r="C46" s="333"/>
      <c r="D46" s="333"/>
      <c r="E46" s="333"/>
      <c r="F46" s="333"/>
      <c r="G46" s="333"/>
      <c r="H46" s="333"/>
      <c r="I46" s="333"/>
      <c r="J46" s="333"/>
      <c r="K46" s="333"/>
      <c r="L46" s="333"/>
      <c r="M46" s="333"/>
      <c r="N46" s="333"/>
      <c r="O46" s="333"/>
      <c r="P46" s="333"/>
      <c r="Q46" s="333"/>
      <c r="R46" s="333"/>
      <c r="S46" s="333"/>
      <c r="T46" s="333"/>
      <c r="U46" s="333"/>
      <c r="V46" s="333"/>
      <c r="W46" s="333"/>
      <c r="X46" s="333"/>
      <c r="Y46" s="333"/>
      <c r="Z46" s="333"/>
      <c r="AA46" s="333"/>
      <c r="AB46" s="333"/>
      <c r="AC46" s="333"/>
      <c r="AD46" s="333"/>
      <c r="AE46" s="333"/>
      <c r="AF46" s="333"/>
      <c r="AG46" s="333"/>
      <c r="AH46" s="333"/>
      <c r="AI46" s="333"/>
      <c r="AJ46" s="333"/>
      <c r="AK46" s="333"/>
      <c r="AL46" s="333"/>
      <c r="AM46" s="333"/>
      <c r="AN46" s="333"/>
      <c r="AO46" s="333"/>
      <c r="AP46" s="333"/>
      <c r="AQ46" s="333"/>
      <c r="AR46" s="333"/>
      <c r="AS46" s="333"/>
      <c r="AT46" s="276"/>
    </row>
    <row r="47" spans="1:46" ht="17.25" customHeight="1" x14ac:dyDescent="0.15">
      <c r="A47" s="334" t="s">
        <v>530</v>
      </c>
      <c r="B47" s="276"/>
      <c r="C47" s="276"/>
      <c r="D47" s="276"/>
      <c r="E47" s="276"/>
      <c r="F47" s="276"/>
      <c r="G47" s="276"/>
      <c r="H47" s="276"/>
      <c r="I47" s="276"/>
      <c r="J47" s="276"/>
      <c r="K47" s="276"/>
      <c r="L47" s="276"/>
      <c r="M47" s="276"/>
      <c r="N47" s="276"/>
      <c r="O47" s="276"/>
      <c r="P47" s="276"/>
      <c r="Q47" s="276"/>
      <c r="R47" s="276"/>
      <c r="S47" s="276"/>
      <c r="T47" s="276"/>
      <c r="U47" s="276"/>
      <c r="V47" s="276"/>
      <c r="W47" s="276"/>
      <c r="X47" s="276"/>
      <c r="Y47" s="276"/>
      <c r="Z47" s="276"/>
      <c r="AA47" s="276"/>
      <c r="AB47" s="276"/>
      <c r="AC47" s="276"/>
      <c r="AD47" s="276"/>
      <c r="AE47" s="276"/>
      <c r="AF47" s="276"/>
      <c r="AG47" s="276"/>
      <c r="AH47" s="276"/>
      <c r="AI47" s="276"/>
      <c r="AJ47" s="276"/>
      <c r="AK47" s="276"/>
      <c r="AL47" s="276"/>
      <c r="AM47" s="276"/>
      <c r="AN47" s="276"/>
      <c r="AO47" s="276"/>
      <c r="AP47" s="276"/>
      <c r="AQ47" s="276"/>
      <c r="AR47" s="276"/>
    </row>
    <row r="48" spans="1:46" x14ac:dyDescent="0.15">
      <c r="A48" s="280"/>
      <c r="B48" s="276"/>
      <c r="C48" s="276"/>
      <c r="D48" s="276"/>
      <c r="E48" s="276"/>
      <c r="F48" s="276"/>
      <c r="G48" s="276"/>
      <c r="H48" s="276"/>
      <c r="I48" s="276"/>
      <c r="J48" s="276"/>
      <c r="K48" s="276"/>
      <c r="L48" s="276"/>
      <c r="M48" s="276"/>
      <c r="N48" s="276"/>
      <c r="O48" s="276"/>
      <c r="P48" s="276"/>
      <c r="Q48" s="276"/>
      <c r="R48" s="276"/>
      <c r="S48" s="276"/>
      <c r="T48" s="276"/>
      <c r="U48" s="276"/>
      <c r="V48" s="276"/>
      <c r="W48" s="276"/>
      <c r="X48" s="276"/>
      <c r="Y48" s="276"/>
      <c r="Z48" s="276"/>
      <c r="AA48" s="276"/>
      <c r="AB48" s="276"/>
      <c r="AC48" s="276"/>
      <c r="AD48" s="276"/>
      <c r="AE48" s="276"/>
      <c r="AF48" s="276"/>
      <c r="AG48" s="276"/>
      <c r="AH48" s="276"/>
      <c r="AI48" s="276"/>
      <c r="AJ48" s="276"/>
      <c r="AK48" s="335" t="s">
        <v>531</v>
      </c>
      <c r="AL48" s="335"/>
      <c r="AM48" s="335"/>
      <c r="AN48" s="335"/>
      <c r="AO48" s="335"/>
      <c r="AP48" s="335"/>
      <c r="AQ48" s="336"/>
      <c r="AR48" s="335"/>
    </row>
    <row r="49" spans="1:44" ht="13.5" customHeight="1" x14ac:dyDescent="0.15">
      <c r="A49" s="280"/>
      <c r="B49" s="276"/>
      <c r="C49" s="276"/>
      <c r="D49" s="276"/>
      <c r="E49" s="276"/>
      <c r="F49" s="276"/>
      <c r="G49" s="276"/>
      <c r="H49" s="276"/>
      <c r="I49" s="276"/>
      <c r="J49" s="276"/>
      <c r="K49" s="276"/>
      <c r="L49" s="276"/>
      <c r="M49" s="276"/>
      <c r="N49" s="276"/>
      <c r="O49" s="276"/>
      <c r="P49" s="276"/>
      <c r="Q49" s="276"/>
      <c r="R49" s="276"/>
      <c r="S49" s="276"/>
      <c r="T49" s="276"/>
      <c r="U49" s="276"/>
      <c r="V49" s="276"/>
      <c r="W49" s="276"/>
      <c r="X49" s="276"/>
      <c r="Y49" s="276"/>
      <c r="Z49" s="276"/>
      <c r="AA49" s="276"/>
      <c r="AB49" s="276"/>
      <c r="AC49" s="276"/>
      <c r="AD49" s="276"/>
      <c r="AE49" s="276"/>
      <c r="AF49" s="276"/>
      <c r="AG49" s="276"/>
      <c r="AH49" s="276"/>
      <c r="AI49" s="276"/>
      <c r="AJ49" s="276"/>
      <c r="AK49" s="337"/>
      <c r="AL49" s="338"/>
      <c r="AM49" s="1190" t="s">
        <v>496</v>
      </c>
      <c r="AN49" s="1192" t="s">
        <v>532</v>
      </c>
      <c r="AO49" s="1193"/>
      <c r="AP49" s="1193"/>
      <c r="AQ49" s="1193"/>
      <c r="AR49" s="1194"/>
    </row>
    <row r="50" spans="1:44" x14ac:dyDescent="0.15">
      <c r="A50" s="280"/>
      <c r="B50" s="276"/>
      <c r="C50" s="276"/>
      <c r="D50" s="276"/>
      <c r="E50" s="276"/>
      <c r="F50" s="276"/>
      <c r="G50" s="276"/>
      <c r="H50" s="276"/>
      <c r="I50" s="276"/>
      <c r="J50" s="276"/>
      <c r="K50" s="276"/>
      <c r="L50" s="276"/>
      <c r="M50" s="276"/>
      <c r="N50" s="276"/>
      <c r="O50" s="276"/>
      <c r="P50" s="276"/>
      <c r="Q50" s="276"/>
      <c r="R50" s="276"/>
      <c r="S50" s="276"/>
      <c r="T50" s="276"/>
      <c r="U50" s="276"/>
      <c r="V50" s="276"/>
      <c r="W50" s="276"/>
      <c r="X50" s="276"/>
      <c r="Y50" s="276"/>
      <c r="Z50" s="276"/>
      <c r="AA50" s="276"/>
      <c r="AB50" s="276"/>
      <c r="AC50" s="276"/>
      <c r="AD50" s="276"/>
      <c r="AE50" s="276"/>
      <c r="AF50" s="276"/>
      <c r="AG50" s="276"/>
      <c r="AH50" s="276"/>
      <c r="AI50" s="276"/>
      <c r="AJ50" s="276"/>
      <c r="AK50" s="339"/>
      <c r="AL50" s="340"/>
      <c r="AM50" s="1191"/>
      <c r="AN50" s="341" t="s">
        <v>533</v>
      </c>
      <c r="AO50" s="342" t="s">
        <v>534</v>
      </c>
      <c r="AP50" s="343" t="s">
        <v>535</v>
      </c>
      <c r="AQ50" s="344" t="s">
        <v>536</v>
      </c>
      <c r="AR50" s="345" t="s">
        <v>537</v>
      </c>
    </row>
    <row r="51" spans="1:44" x14ac:dyDescent="0.15">
      <c r="A51" s="280"/>
      <c r="B51" s="276"/>
      <c r="C51" s="276"/>
      <c r="D51" s="276"/>
      <c r="E51" s="276"/>
      <c r="F51" s="276"/>
      <c r="G51" s="276"/>
      <c r="H51" s="276"/>
      <c r="I51" s="276"/>
      <c r="J51" s="276"/>
      <c r="K51" s="276"/>
      <c r="L51" s="276"/>
      <c r="M51" s="276"/>
      <c r="N51" s="276"/>
      <c r="O51" s="276"/>
      <c r="P51" s="276"/>
      <c r="Q51" s="276"/>
      <c r="R51" s="276"/>
      <c r="S51" s="276"/>
      <c r="T51" s="276"/>
      <c r="U51" s="276"/>
      <c r="V51" s="276"/>
      <c r="W51" s="276"/>
      <c r="X51" s="276"/>
      <c r="Y51" s="276"/>
      <c r="Z51" s="276"/>
      <c r="AA51" s="276"/>
      <c r="AB51" s="276"/>
      <c r="AC51" s="276"/>
      <c r="AD51" s="276"/>
      <c r="AE51" s="276"/>
      <c r="AF51" s="276"/>
      <c r="AG51" s="276"/>
      <c r="AH51" s="276"/>
      <c r="AI51" s="276"/>
      <c r="AJ51" s="276"/>
      <c r="AK51" s="337" t="s">
        <v>538</v>
      </c>
      <c r="AL51" s="338"/>
      <c r="AM51" s="346">
        <v>5080679</v>
      </c>
      <c r="AN51" s="347">
        <v>134741</v>
      </c>
      <c r="AO51" s="348">
        <v>26.4</v>
      </c>
      <c r="AP51" s="349">
        <v>90961</v>
      </c>
      <c r="AQ51" s="350">
        <v>20.100000000000001</v>
      </c>
      <c r="AR51" s="351">
        <v>6.3</v>
      </c>
    </row>
    <row r="52" spans="1:44" x14ac:dyDescent="0.15">
      <c r="A52" s="280"/>
      <c r="B52" s="276"/>
      <c r="C52" s="276"/>
      <c r="D52" s="276"/>
      <c r="E52" s="276"/>
      <c r="F52" s="276"/>
      <c r="G52" s="276"/>
      <c r="H52" s="276"/>
      <c r="I52" s="276"/>
      <c r="J52" s="276"/>
      <c r="K52" s="276"/>
      <c r="L52" s="276"/>
      <c r="M52" s="276"/>
      <c r="N52" s="276"/>
      <c r="O52" s="276"/>
      <c r="P52" s="276"/>
      <c r="Q52" s="276"/>
      <c r="R52" s="276"/>
      <c r="S52" s="276"/>
      <c r="T52" s="276"/>
      <c r="U52" s="276"/>
      <c r="V52" s="276"/>
      <c r="W52" s="276"/>
      <c r="X52" s="276"/>
      <c r="Y52" s="276"/>
      <c r="Z52" s="276"/>
      <c r="AA52" s="276"/>
      <c r="AB52" s="276"/>
      <c r="AC52" s="276"/>
      <c r="AD52" s="276"/>
      <c r="AE52" s="276"/>
      <c r="AF52" s="276"/>
      <c r="AG52" s="276"/>
      <c r="AH52" s="276"/>
      <c r="AI52" s="276"/>
      <c r="AJ52" s="276"/>
      <c r="AK52" s="352"/>
      <c r="AL52" s="353" t="s">
        <v>539</v>
      </c>
      <c r="AM52" s="354">
        <v>2775343</v>
      </c>
      <c r="AN52" s="355">
        <v>73603</v>
      </c>
      <c r="AO52" s="356">
        <v>15.5</v>
      </c>
      <c r="AP52" s="357">
        <v>37720</v>
      </c>
      <c r="AQ52" s="358">
        <v>7.1</v>
      </c>
      <c r="AR52" s="359">
        <v>8.4</v>
      </c>
    </row>
    <row r="53" spans="1:44" x14ac:dyDescent="0.15">
      <c r="A53" s="280"/>
      <c r="B53" s="276"/>
      <c r="C53" s="276"/>
      <c r="D53" s="276"/>
      <c r="E53" s="276"/>
      <c r="F53" s="276"/>
      <c r="G53" s="276"/>
      <c r="H53" s="276"/>
      <c r="I53" s="276"/>
      <c r="J53" s="276"/>
      <c r="K53" s="276"/>
      <c r="L53" s="276"/>
      <c r="M53" s="276"/>
      <c r="N53" s="276"/>
      <c r="O53" s="276"/>
      <c r="P53" s="276"/>
      <c r="Q53" s="276"/>
      <c r="R53" s="276"/>
      <c r="S53" s="276"/>
      <c r="T53" s="276"/>
      <c r="U53" s="276"/>
      <c r="V53" s="276"/>
      <c r="W53" s="276"/>
      <c r="X53" s="276"/>
      <c r="Y53" s="276"/>
      <c r="Z53" s="276"/>
      <c r="AA53" s="276"/>
      <c r="AB53" s="276"/>
      <c r="AC53" s="276"/>
      <c r="AD53" s="276"/>
      <c r="AE53" s="276"/>
      <c r="AF53" s="276"/>
      <c r="AG53" s="276"/>
      <c r="AH53" s="276"/>
      <c r="AI53" s="276"/>
      <c r="AJ53" s="276"/>
      <c r="AK53" s="337" t="s">
        <v>540</v>
      </c>
      <c r="AL53" s="338"/>
      <c r="AM53" s="346">
        <v>4282287</v>
      </c>
      <c r="AN53" s="347">
        <v>114939</v>
      </c>
      <c r="AO53" s="348">
        <v>-14.7</v>
      </c>
      <c r="AP53" s="349">
        <v>106614</v>
      </c>
      <c r="AQ53" s="350">
        <v>17.2</v>
      </c>
      <c r="AR53" s="351">
        <v>-31.9</v>
      </c>
    </row>
    <row r="54" spans="1:44" x14ac:dyDescent="0.15">
      <c r="A54" s="280"/>
      <c r="B54" s="276"/>
      <c r="C54" s="276"/>
      <c r="D54" s="276"/>
      <c r="E54" s="276"/>
      <c r="F54" s="276"/>
      <c r="G54" s="276"/>
      <c r="H54" s="276"/>
      <c r="I54" s="276"/>
      <c r="J54" s="276"/>
      <c r="K54" s="276"/>
      <c r="L54" s="276"/>
      <c r="M54" s="276"/>
      <c r="N54" s="276"/>
      <c r="O54" s="276"/>
      <c r="P54" s="276"/>
      <c r="Q54" s="276"/>
      <c r="R54" s="276"/>
      <c r="S54" s="276"/>
      <c r="T54" s="276"/>
      <c r="U54" s="276"/>
      <c r="V54" s="276"/>
      <c r="W54" s="276"/>
      <c r="X54" s="276"/>
      <c r="Y54" s="276"/>
      <c r="Z54" s="276"/>
      <c r="AA54" s="276"/>
      <c r="AB54" s="276"/>
      <c r="AC54" s="276"/>
      <c r="AD54" s="276"/>
      <c r="AE54" s="276"/>
      <c r="AF54" s="276"/>
      <c r="AG54" s="276"/>
      <c r="AH54" s="276"/>
      <c r="AI54" s="276"/>
      <c r="AJ54" s="276"/>
      <c r="AK54" s="352"/>
      <c r="AL54" s="353" t="s">
        <v>539</v>
      </c>
      <c r="AM54" s="354">
        <v>2585454</v>
      </c>
      <c r="AN54" s="355">
        <v>69395</v>
      </c>
      <c r="AO54" s="356">
        <v>-5.7</v>
      </c>
      <c r="AP54" s="357">
        <v>45545</v>
      </c>
      <c r="AQ54" s="358">
        <v>20.7</v>
      </c>
      <c r="AR54" s="359">
        <v>-26.4</v>
      </c>
    </row>
    <row r="55" spans="1:44" x14ac:dyDescent="0.15">
      <c r="A55" s="280"/>
      <c r="B55" s="276"/>
      <c r="C55" s="276"/>
      <c r="D55" s="276"/>
      <c r="E55" s="276"/>
      <c r="F55" s="276"/>
      <c r="G55" s="276"/>
      <c r="H55" s="276"/>
      <c r="I55" s="276"/>
      <c r="J55" s="276"/>
      <c r="K55" s="276"/>
      <c r="L55" s="276"/>
      <c r="M55" s="276"/>
      <c r="N55" s="276"/>
      <c r="O55" s="276"/>
      <c r="P55" s="276"/>
      <c r="Q55" s="276"/>
      <c r="R55" s="276"/>
      <c r="S55" s="276"/>
      <c r="T55" s="276"/>
      <c r="U55" s="276"/>
      <c r="V55" s="276"/>
      <c r="W55" s="276"/>
      <c r="X55" s="276"/>
      <c r="Y55" s="276"/>
      <c r="Z55" s="276"/>
      <c r="AA55" s="276"/>
      <c r="AB55" s="276"/>
      <c r="AC55" s="276"/>
      <c r="AD55" s="276"/>
      <c r="AE55" s="276"/>
      <c r="AF55" s="276"/>
      <c r="AG55" s="276"/>
      <c r="AH55" s="276"/>
      <c r="AI55" s="276"/>
      <c r="AJ55" s="276"/>
      <c r="AK55" s="337" t="s">
        <v>541</v>
      </c>
      <c r="AL55" s="338"/>
      <c r="AM55" s="346">
        <v>3150760</v>
      </c>
      <c r="AN55" s="347">
        <v>85927</v>
      </c>
      <c r="AO55" s="348">
        <v>-25.2</v>
      </c>
      <c r="AP55" s="349">
        <v>85459</v>
      </c>
      <c r="AQ55" s="350">
        <v>-19.8</v>
      </c>
      <c r="AR55" s="351">
        <v>-5.4</v>
      </c>
    </row>
    <row r="56" spans="1:44" x14ac:dyDescent="0.15">
      <c r="A56" s="280"/>
      <c r="B56" s="276"/>
      <c r="C56" s="276"/>
      <c r="D56" s="276"/>
      <c r="E56" s="276"/>
      <c r="F56" s="276"/>
      <c r="G56" s="276"/>
      <c r="H56" s="276"/>
      <c r="I56" s="276"/>
      <c r="J56" s="276"/>
      <c r="K56" s="276"/>
      <c r="L56" s="276"/>
      <c r="M56" s="276"/>
      <c r="N56" s="276"/>
      <c r="O56" s="276"/>
      <c r="P56" s="276"/>
      <c r="Q56" s="276"/>
      <c r="R56" s="276"/>
      <c r="S56" s="276"/>
      <c r="T56" s="276"/>
      <c r="U56" s="276"/>
      <c r="V56" s="276"/>
      <c r="W56" s="276"/>
      <c r="X56" s="276"/>
      <c r="Y56" s="276"/>
      <c r="Z56" s="276"/>
      <c r="AA56" s="276"/>
      <c r="AB56" s="276"/>
      <c r="AC56" s="276"/>
      <c r="AD56" s="276"/>
      <c r="AE56" s="276"/>
      <c r="AF56" s="276"/>
      <c r="AG56" s="276"/>
      <c r="AH56" s="276"/>
      <c r="AI56" s="276"/>
      <c r="AJ56" s="276"/>
      <c r="AK56" s="352"/>
      <c r="AL56" s="353" t="s">
        <v>539</v>
      </c>
      <c r="AM56" s="354">
        <v>2126824</v>
      </c>
      <c r="AN56" s="355">
        <v>58002</v>
      </c>
      <c r="AO56" s="356">
        <v>-16.399999999999999</v>
      </c>
      <c r="AP56" s="357">
        <v>44378</v>
      </c>
      <c r="AQ56" s="358">
        <v>-2.6</v>
      </c>
      <c r="AR56" s="359">
        <v>-13.8</v>
      </c>
    </row>
    <row r="57" spans="1:44" x14ac:dyDescent="0.15">
      <c r="A57" s="280"/>
      <c r="B57" s="276"/>
      <c r="C57" s="276"/>
      <c r="D57" s="276"/>
      <c r="E57" s="276"/>
      <c r="F57" s="276"/>
      <c r="G57" s="276"/>
      <c r="H57" s="276"/>
      <c r="I57" s="276"/>
      <c r="J57" s="276"/>
      <c r="K57" s="276"/>
      <c r="L57" s="276"/>
      <c r="M57" s="276"/>
      <c r="N57" s="276"/>
      <c r="O57" s="276"/>
      <c r="P57" s="276"/>
      <c r="Q57" s="276"/>
      <c r="R57" s="276"/>
      <c r="S57" s="276"/>
      <c r="T57" s="276"/>
      <c r="U57" s="276"/>
      <c r="V57" s="276"/>
      <c r="W57" s="276"/>
      <c r="X57" s="276"/>
      <c r="Y57" s="276"/>
      <c r="Z57" s="276"/>
      <c r="AA57" s="276"/>
      <c r="AB57" s="276"/>
      <c r="AC57" s="276"/>
      <c r="AD57" s="276"/>
      <c r="AE57" s="276"/>
      <c r="AF57" s="276"/>
      <c r="AG57" s="276"/>
      <c r="AH57" s="276"/>
      <c r="AI57" s="276"/>
      <c r="AJ57" s="276"/>
      <c r="AK57" s="337" t="s">
        <v>542</v>
      </c>
      <c r="AL57" s="338"/>
      <c r="AM57" s="346">
        <v>1699925</v>
      </c>
      <c r="AN57" s="347">
        <v>47089</v>
      </c>
      <c r="AO57" s="348">
        <v>-45.2</v>
      </c>
      <c r="AP57" s="349">
        <v>83280</v>
      </c>
      <c r="AQ57" s="350">
        <v>-2.5</v>
      </c>
      <c r="AR57" s="351">
        <v>-42.7</v>
      </c>
    </row>
    <row r="58" spans="1:44" x14ac:dyDescent="0.15">
      <c r="A58" s="280"/>
      <c r="B58" s="276"/>
      <c r="C58" s="276"/>
      <c r="D58" s="276"/>
      <c r="E58" s="276"/>
      <c r="F58" s="276"/>
      <c r="G58" s="276"/>
      <c r="H58" s="276"/>
      <c r="I58" s="276"/>
      <c r="J58" s="276"/>
      <c r="K58" s="276"/>
      <c r="L58" s="276"/>
      <c r="M58" s="276"/>
      <c r="N58" s="276"/>
      <c r="O58" s="276"/>
      <c r="P58" s="276"/>
      <c r="Q58" s="276"/>
      <c r="R58" s="276"/>
      <c r="S58" s="276"/>
      <c r="T58" s="276"/>
      <c r="U58" s="276"/>
      <c r="V58" s="276"/>
      <c r="W58" s="276"/>
      <c r="X58" s="276"/>
      <c r="Y58" s="276"/>
      <c r="Z58" s="276"/>
      <c r="AA58" s="276"/>
      <c r="AB58" s="276"/>
      <c r="AC58" s="276"/>
      <c r="AD58" s="276"/>
      <c r="AE58" s="276"/>
      <c r="AF58" s="276"/>
      <c r="AG58" s="276"/>
      <c r="AH58" s="276"/>
      <c r="AI58" s="276"/>
      <c r="AJ58" s="276"/>
      <c r="AK58" s="352"/>
      <c r="AL58" s="353" t="s">
        <v>539</v>
      </c>
      <c r="AM58" s="354">
        <v>957647</v>
      </c>
      <c r="AN58" s="355">
        <v>26528</v>
      </c>
      <c r="AO58" s="356">
        <v>-54.3</v>
      </c>
      <c r="AP58" s="357">
        <v>43123</v>
      </c>
      <c r="AQ58" s="358">
        <v>-2.8</v>
      </c>
      <c r="AR58" s="359">
        <v>-51.5</v>
      </c>
    </row>
    <row r="59" spans="1:44" x14ac:dyDescent="0.15">
      <c r="A59" s="280"/>
      <c r="B59" s="276"/>
      <c r="C59" s="276"/>
      <c r="D59" s="276"/>
      <c r="E59" s="276"/>
      <c r="F59" s="276"/>
      <c r="G59" s="276"/>
      <c r="H59" s="276"/>
      <c r="I59" s="276"/>
      <c r="J59" s="276"/>
      <c r="K59" s="276"/>
      <c r="L59" s="276"/>
      <c r="M59" s="276"/>
      <c r="N59" s="276"/>
      <c r="O59" s="276"/>
      <c r="P59" s="276"/>
      <c r="Q59" s="276"/>
      <c r="R59" s="276"/>
      <c r="S59" s="276"/>
      <c r="T59" s="276"/>
      <c r="U59" s="276"/>
      <c r="V59" s="276"/>
      <c r="W59" s="276"/>
      <c r="X59" s="276"/>
      <c r="Y59" s="276"/>
      <c r="Z59" s="276"/>
      <c r="AA59" s="276"/>
      <c r="AB59" s="276"/>
      <c r="AC59" s="276"/>
      <c r="AD59" s="276"/>
      <c r="AE59" s="276"/>
      <c r="AF59" s="276"/>
      <c r="AG59" s="276"/>
      <c r="AH59" s="276"/>
      <c r="AI59" s="276"/>
      <c r="AJ59" s="276"/>
      <c r="AK59" s="337" t="s">
        <v>543</v>
      </c>
      <c r="AL59" s="338"/>
      <c r="AM59" s="346">
        <v>2354126</v>
      </c>
      <c r="AN59" s="347">
        <v>66222</v>
      </c>
      <c r="AO59" s="348">
        <v>40.6</v>
      </c>
      <c r="AP59" s="349">
        <v>88968</v>
      </c>
      <c r="AQ59" s="350">
        <v>6.8</v>
      </c>
      <c r="AR59" s="351">
        <v>33.799999999999997</v>
      </c>
    </row>
    <row r="60" spans="1:44" x14ac:dyDescent="0.15">
      <c r="A60" s="280"/>
      <c r="B60" s="276"/>
      <c r="C60" s="276"/>
      <c r="D60" s="276"/>
      <c r="E60" s="276"/>
      <c r="F60" s="276"/>
      <c r="G60" s="276"/>
      <c r="H60" s="276"/>
      <c r="I60" s="276"/>
      <c r="J60" s="276"/>
      <c r="K60" s="276"/>
      <c r="L60" s="276"/>
      <c r="M60" s="276"/>
      <c r="N60" s="276"/>
      <c r="O60" s="276"/>
      <c r="P60" s="276"/>
      <c r="Q60" s="276"/>
      <c r="R60" s="276"/>
      <c r="S60" s="276"/>
      <c r="T60" s="276"/>
      <c r="U60" s="276"/>
      <c r="V60" s="276"/>
      <c r="W60" s="276"/>
      <c r="X60" s="276"/>
      <c r="Y60" s="276"/>
      <c r="Z60" s="276"/>
      <c r="AA60" s="276"/>
      <c r="AB60" s="276"/>
      <c r="AC60" s="276"/>
      <c r="AD60" s="276"/>
      <c r="AE60" s="276"/>
      <c r="AF60" s="276"/>
      <c r="AG60" s="276"/>
      <c r="AH60" s="276"/>
      <c r="AI60" s="276"/>
      <c r="AJ60" s="276"/>
      <c r="AK60" s="352"/>
      <c r="AL60" s="353" t="s">
        <v>539</v>
      </c>
      <c r="AM60" s="354">
        <v>1203884</v>
      </c>
      <c r="AN60" s="355">
        <v>33865</v>
      </c>
      <c r="AO60" s="356">
        <v>27.7</v>
      </c>
      <c r="AP60" s="357">
        <v>45482</v>
      </c>
      <c r="AQ60" s="358">
        <v>5.5</v>
      </c>
      <c r="AR60" s="359">
        <v>22.2</v>
      </c>
    </row>
    <row r="61" spans="1:44" x14ac:dyDescent="0.15">
      <c r="A61" s="280"/>
      <c r="B61" s="276"/>
      <c r="C61" s="276"/>
      <c r="D61" s="276"/>
      <c r="E61" s="276"/>
      <c r="F61" s="276"/>
      <c r="G61" s="276"/>
      <c r="H61" s="276"/>
      <c r="I61" s="276"/>
      <c r="J61" s="276"/>
      <c r="K61" s="276"/>
      <c r="L61" s="276"/>
      <c r="M61" s="276"/>
      <c r="N61" s="276"/>
      <c r="O61" s="276"/>
      <c r="P61" s="276"/>
      <c r="Q61" s="276"/>
      <c r="R61" s="276"/>
      <c r="S61" s="276"/>
      <c r="T61" s="276"/>
      <c r="U61" s="276"/>
      <c r="V61" s="276"/>
      <c r="W61" s="276"/>
      <c r="X61" s="276"/>
      <c r="Y61" s="276"/>
      <c r="Z61" s="276"/>
      <c r="AA61" s="276"/>
      <c r="AB61" s="276"/>
      <c r="AC61" s="276"/>
      <c r="AD61" s="276"/>
      <c r="AE61" s="276"/>
      <c r="AF61" s="276"/>
      <c r="AG61" s="276"/>
      <c r="AH61" s="276"/>
      <c r="AI61" s="276"/>
      <c r="AJ61" s="276"/>
      <c r="AK61" s="337" t="s">
        <v>544</v>
      </c>
      <c r="AL61" s="360"/>
      <c r="AM61" s="361">
        <v>3313555</v>
      </c>
      <c r="AN61" s="362">
        <v>89784</v>
      </c>
      <c r="AO61" s="363">
        <v>-3.6</v>
      </c>
      <c r="AP61" s="364">
        <v>91056</v>
      </c>
      <c r="AQ61" s="365">
        <v>4.4000000000000004</v>
      </c>
      <c r="AR61" s="351">
        <v>-8</v>
      </c>
    </row>
    <row r="62" spans="1:44" x14ac:dyDescent="0.15">
      <c r="A62" s="280"/>
      <c r="B62" s="276"/>
      <c r="C62" s="276"/>
      <c r="D62" s="276"/>
      <c r="E62" s="276"/>
      <c r="F62" s="276"/>
      <c r="G62" s="276"/>
      <c r="H62" s="276"/>
      <c r="I62" s="276"/>
      <c r="J62" s="276"/>
      <c r="K62" s="276"/>
      <c r="L62" s="276"/>
      <c r="M62" s="276"/>
      <c r="N62" s="276"/>
      <c r="O62" s="276"/>
      <c r="P62" s="276"/>
      <c r="Q62" s="276"/>
      <c r="R62" s="276"/>
      <c r="S62" s="276"/>
      <c r="T62" s="276"/>
      <c r="U62" s="276"/>
      <c r="V62" s="276"/>
      <c r="W62" s="276"/>
      <c r="X62" s="276"/>
      <c r="Y62" s="276"/>
      <c r="Z62" s="276"/>
      <c r="AA62" s="276"/>
      <c r="AB62" s="276"/>
      <c r="AC62" s="276"/>
      <c r="AD62" s="276"/>
      <c r="AE62" s="276"/>
      <c r="AF62" s="276"/>
      <c r="AG62" s="276"/>
      <c r="AH62" s="276"/>
      <c r="AI62" s="276"/>
      <c r="AJ62" s="276"/>
      <c r="AK62" s="352"/>
      <c r="AL62" s="353" t="s">
        <v>539</v>
      </c>
      <c r="AM62" s="354">
        <v>1929830</v>
      </c>
      <c r="AN62" s="355">
        <v>52279</v>
      </c>
      <c r="AO62" s="356">
        <v>-6.6</v>
      </c>
      <c r="AP62" s="357">
        <v>43250</v>
      </c>
      <c r="AQ62" s="358">
        <v>5.6</v>
      </c>
      <c r="AR62" s="359">
        <v>-12.2</v>
      </c>
    </row>
    <row r="63" spans="1:44" x14ac:dyDescent="0.15">
      <c r="A63" s="280"/>
      <c r="B63" s="276"/>
      <c r="C63" s="276"/>
      <c r="D63" s="276"/>
      <c r="E63" s="276"/>
      <c r="F63" s="276"/>
      <c r="G63" s="276"/>
      <c r="H63" s="276"/>
      <c r="I63" s="276"/>
      <c r="J63" s="276"/>
      <c r="K63" s="276"/>
      <c r="L63" s="276"/>
      <c r="M63" s="276"/>
      <c r="N63" s="276"/>
      <c r="O63" s="276"/>
      <c r="P63" s="276"/>
      <c r="Q63" s="276"/>
      <c r="R63" s="276"/>
      <c r="S63" s="276"/>
      <c r="T63" s="276"/>
      <c r="U63" s="276"/>
      <c r="V63" s="276"/>
      <c r="W63" s="276"/>
      <c r="X63" s="276"/>
      <c r="Y63" s="276"/>
      <c r="Z63" s="276"/>
      <c r="AA63" s="276"/>
      <c r="AB63" s="276"/>
      <c r="AC63" s="276"/>
      <c r="AD63" s="276"/>
      <c r="AE63" s="276"/>
      <c r="AF63" s="276"/>
      <c r="AG63" s="276"/>
      <c r="AH63" s="276"/>
      <c r="AI63" s="276"/>
      <c r="AJ63" s="276"/>
      <c r="AK63" s="276"/>
      <c r="AL63" s="276"/>
      <c r="AM63" s="276"/>
      <c r="AN63" s="276"/>
      <c r="AO63" s="276"/>
      <c r="AP63" s="276"/>
      <c r="AQ63" s="276"/>
      <c r="AR63" s="276"/>
    </row>
    <row r="64" spans="1:44" x14ac:dyDescent="0.15">
      <c r="A64" s="280"/>
      <c r="B64" s="276"/>
      <c r="C64" s="276"/>
      <c r="D64" s="276"/>
      <c r="E64" s="276"/>
      <c r="F64" s="276"/>
      <c r="G64" s="276"/>
      <c r="H64" s="276"/>
      <c r="I64" s="276"/>
      <c r="J64" s="276"/>
      <c r="K64" s="276"/>
      <c r="L64" s="276"/>
      <c r="M64" s="276"/>
      <c r="N64" s="276"/>
      <c r="O64" s="276"/>
      <c r="P64" s="276"/>
      <c r="Q64" s="276"/>
      <c r="R64" s="276"/>
      <c r="S64" s="276"/>
      <c r="T64" s="276"/>
      <c r="U64" s="276"/>
      <c r="V64" s="276"/>
      <c r="W64" s="276"/>
      <c r="X64" s="276"/>
      <c r="Y64" s="276"/>
      <c r="Z64" s="276"/>
      <c r="AA64" s="276"/>
      <c r="AB64" s="276"/>
      <c r="AC64" s="276"/>
      <c r="AD64" s="276"/>
      <c r="AE64" s="276"/>
      <c r="AF64" s="276"/>
      <c r="AG64" s="276"/>
      <c r="AH64" s="276"/>
      <c r="AI64" s="276"/>
      <c r="AJ64" s="276"/>
      <c r="AK64" s="276"/>
      <c r="AL64" s="276"/>
      <c r="AM64" s="276"/>
      <c r="AN64" s="276"/>
      <c r="AO64" s="276"/>
      <c r="AP64" s="276"/>
      <c r="AQ64" s="276"/>
      <c r="AR64" s="276"/>
    </row>
    <row r="65" spans="1:46" x14ac:dyDescent="0.15">
      <c r="A65" s="280"/>
      <c r="B65" s="276"/>
      <c r="C65" s="276"/>
      <c r="D65" s="276"/>
      <c r="E65" s="276"/>
      <c r="F65" s="276"/>
      <c r="G65" s="276"/>
      <c r="H65" s="276"/>
      <c r="I65" s="276"/>
      <c r="J65" s="276"/>
      <c r="K65" s="276"/>
      <c r="L65" s="276"/>
      <c r="M65" s="276"/>
      <c r="N65" s="276"/>
      <c r="O65" s="276"/>
      <c r="P65" s="276"/>
      <c r="Q65" s="276"/>
      <c r="R65" s="276"/>
      <c r="S65" s="276"/>
      <c r="T65" s="276"/>
      <c r="U65" s="276"/>
      <c r="V65" s="276"/>
      <c r="W65" s="276"/>
      <c r="X65" s="276"/>
      <c r="Y65" s="276"/>
      <c r="Z65" s="276"/>
      <c r="AA65" s="276"/>
      <c r="AB65" s="276"/>
      <c r="AC65" s="276"/>
      <c r="AD65" s="276"/>
      <c r="AE65" s="276"/>
      <c r="AF65" s="276"/>
      <c r="AG65" s="276"/>
      <c r="AH65" s="276"/>
      <c r="AI65" s="276"/>
      <c r="AJ65" s="276"/>
      <c r="AK65" s="276"/>
      <c r="AL65" s="276"/>
      <c r="AM65" s="276"/>
      <c r="AN65" s="276"/>
      <c r="AO65" s="276"/>
      <c r="AP65" s="276"/>
      <c r="AQ65" s="276"/>
      <c r="AR65" s="276"/>
    </row>
    <row r="66" spans="1:46" x14ac:dyDescent="0.15">
      <c r="A66" s="366"/>
      <c r="B66" s="333"/>
      <c r="C66" s="333"/>
      <c r="D66" s="333"/>
      <c r="E66" s="333"/>
      <c r="F66" s="333"/>
      <c r="G66" s="333"/>
      <c r="H66" s="333"/>
      <c r="I66" s="333"/>
      <c r="J66" s="333"/>
      <c r="K66" s="333"/>
      <c r="L66" s="333"/>
      <c r="M66" s="333"/>
      <c r="N66" s="333"/>
      <c r="O66" s="333"/>
      <c r="P66" s="333"/>
      <c r="Q66" s="333"/>
      <c r="R66" s="333"/>
      <c r="S66" s="333"/>
      <c r="T66" s="333"/>
      <c r="U66" s="333"/>
      <c r="V66" s="333"/>
      <c r="W66" s="333"/>
      <c r="X66" s="333"/>
      <c r="Y66" s="333"/>
      <c r="Z66" s="333"/>
      <c r="AA66" s="333"/>
      <c r="AB66" s="333"/>
      <c r="AC66" s="333"/>
      <c r="AD66" s="333"/>
      <c r="AE66" s="333"/>
      <c r="AF66" s="333"/>
      <c r="AG66" s="333"/>
      <c r="AH66" s="333"/>
      <c r="AI66" s="333"/>
      <c r="AJ66" s="333"/>
      <c r="AK66" s="333"/>
      <c r="AL66" s="333"/>
      <c r="AM66" s="333"/>
      <c r="AN66" s="333"/>
      <c r="AO66" s="333"/>
      <c r="AP66" s="333"/>
      <c r="AQ66" s="333"/>
      <c r="AR66" s="333"/>
      <c r="AS66" s="367"/>
    </row>
    <row r="67" spans="1:46" ht="13.5" hidden="1" customHeight="1" x14ac:dyDescent="0.15">
      <c r="AK67" s="276"/>
      <c r="AL67" s="276"/>
      <c r="AM67" s="276"/>
      <c r="AN67" s="276"/>
      <c r="AO67" s="276"/>
      <c r="AP67" s="276"/>
      <c r="AQ67" s="276"/>
      <c r="AR67" s="276"/>
      <c r="AS67" s="276"/>
      <c r="AT67" s="276"/>
    </row>
    <row r="68" spans="1:46" ht="13.5" hidden="1" customHeight="1" x14ac:dyDescent="0.15">
      <c r="AK68" s="276"/>
      <c r="AL68" s="276"/>
      <c r="AM68" s="276"/>
      <c r="AN68" s="276"/>
      <c r="AO68" s="276"/>
      <c r="AP68" s="276"/>
      <c r="AQ68" s="276"/>
      <c r="AR68" s="276"/>
    </row>
    <row r="69" spans="1:46" ht="13.5" hidden="1" customHeight="1" x14ac:dyDescent="0.15">
      <c r="AK69" s="276"/>
      <c r="AL69" s="276"/>
      <c r="AM69" s="276"/>
      <c r="AN69" s="276"/>
      <c r="AO69" s="276"/>
      <c r="AP69" s="276"/>
      <c r="AQ69" s="276"/>
      <c r="AR69" s="276"/>
    </row>
    <row r="70" spans="1:46" hidden="1" x14ac:dyDescent="0.15">
      <c r="AK70" s="276"/>
      <c r="AL70" s="276"/>
      <c r="AM70" s="276"/>
      <c r="AN70" s="276"/>
      <c r="AO70" s="276"/>
      <c r="AP70" s="276"/>
      <c r="AQ70" s="276"/>
      <c r="AR70" s="276"/>
    </row>
    <row r="71" spans="1:46" hidden="1" x14ac:dyDescent="0.15">
      <c r="AK71" s="276"/>
      <c r="AL71" s="276"/>
      <c r="AM71" s="276"/>
      <c r="AN71" s="276"/>
      <c r="AO71" s="276"/>
      <c r="AP71" s="276"/>
      <c r="AQ71" s="276"/>
      <c r="AR71" s="276"/>
    </row>
    <row r="72" spans="1:46" hidden="1" x14ac:dyDescent="0.15">
      <c r="AK72" s="276"/>
      <c r="AL72" s="276"/>
      <c r="AM72" s="276"/>
      <c r="AN72" s="276"/>
      <c r="AO72" s="276"/>
      <c r="AP72" s="276"/>
      <c r="AQ72" s="276"/>
      <c r="AR72" s="276"/>
    </row>
    <row r="73" spans="1:46" hidden="1" x14ac:dyDescent="0.15">
      <c r="AK73" s="276"/>
      <c r="AL73" s="276"/>
      <c r="AM73" s="276"/>
      <c r="AN73" s="276"/>
      <c r="AO73" s="276"/>
      <c r="AP73" s="276"/>
      <c r="AQ73" s="276"/>
      <c r="AR73" s="276"/>
    </row>
    <row r="74" spans="1:46" hidden="1" x14ac:dyDescent="0.15"/>
  </sheetData>
  <sheetProtection algorithmName="SHA-512" hashValue="3EFgCcfuJPUh7frYkrutapontt7yrYJXuFQKhYJTW8p9WnHSK6t1ZDx83rOLRFp38WPQHyrPFzLqcZCpfRvSug==" saltValue="7M+5PJ7TAN66nFk3PpzeO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74" customWidth="1"/>
    <col min="126" max="16384" width="9" style="273" hidden="1"/>
  </cols>
  <sheetData>
    <row r="1" spans="2:125" ht="13.5" customHeight="1" x14ac:dyDescent="0.15">
      <c r="B1" s="273"/>
      <c r="C1" s="273"/>
      <c r="D1" s="273"/>
      <c r="E1" s="273"/>
      <c r="F1" s="273"/>
      <c r="G1" s="273"/>
      <c r="H1" s="273"/>
      <c r="I1" s="273"/>
      <c r="J1" s="273"/>
      <c r="K1" s="273"/>
      <c r="L1" s="273"/>
      <c r="M1" s="273"/>
      <c r="N1" s="273"/>
      <c r="O1" s="273"/>
      <c r="P1" s="273"/>
      <c r="Q1" s="273"/>
      <c r="R1" s="273"/>
      <c r="S1" s="273"/>
      <c r="T1" s="273"/>
      <c r="U1" s="273"/>
      <c r="V1" s="273"/>
      <c r="W1" s="273"/>
      <c r="X1" s="273"/>
      <c r="Y1" s="273"/>
      <c r="Z1" s="273"/>
      <c r="AA1" s="273"/>
      <c r="AB1" s="273"/>
      <c r="AC1" s="273"/>
      <c r="AD1" s="273"/>
      <c r="AE1" s="273"/>
      <c r="AF1" s="273"/>
      <c r="AG1" s="273"/>
      <c r="AH1" s="273"/>
      <c r="AI1" s="273"/>
      <c r="AJ1" s="273"/>
      <c r="AK1" s="273"/>
      <c r="AL1" s="273"/>
      <c r="AM1" s="273"/>
      <c r="AN1" s="273"/>
      <c r="AO1" s="273"/>
      <c r="AP1" s="273"/>
      <c r="AQ1" s="273"/>
      <c r="AR1" s="273"/>
      <c r="AS1" s="273"/>
      <c r="AT1" s="273"/>
      <c r="AU1" s="273"/>
      <c r="AV1" s="273"/>
      <c r="AW1" s="273"/>
      <c r="AX1" s="273"/>
      <c r="AY1" s="273"/>
      <c r="AZ1" s="273"/>
      <c r="BA1" s="273"/>
      <c r="BB1" s="273"/>
      <c r="BC1" s="273"/>
      <c r="BD1" s="273"/>
      <c r="BE1" s="273"/>
      <c r="BF1" s="273"/>
      <c r="BG1" s="273"/>
      <c r="BH1" s="273"/>
      <c r="BI1" s="273"/>
      <c r="BJ1" s="273"/>
      <c r="BK1" s="273"/>
      <c r="BL1" s="273"/>
      <c r="BM1" s="273"/>
      <c r="BN1" s="273"/>
      <c r="BO1" s="273"/>
      <c r="BP1" s="273"/>
      <c r="BQ1" s="273"/>
      <c r="BR1" s="273"/>
      <c r="BS1" s="273"/>
      <c r="BT1" s="273"/>
      <c r="BU1" s="273"/>
      <c r="BV1" s="273"/>
      <c r="BW1" s="273"/>
      <c r="BX1" s="273"/>
      <c r="BY1" s="273"/>
      <c r="BZ1" s="273"/>
      <c r="CA1" s="273"/>
      <c r="CB1" s="273"/>
      <c r="CC1" s="273"/>
      <c r="CD1" s="273"/>
      <c r="CE1" s="273"/>
      <c r="CF1" s="273"/>
      <c r="CG1" s="273"/>
      <c r="CH1" s="273"/>
      <c r="CI1" s="273"/>
      <c r="CJ1" s="273"/>
      <c r="CK1" s="273"/>
      <c r="CL1" s="273"/>
      <c r="CM1" s="273"/>
      <c r="CN1" s="273"/>
      <c r="CO1" s="273"/>
      <c r="CP1" s="273"/>
      <c r="CQ1" s="273"/>
      <c r="CR1" s="273"/>
      <c r="CS1" s="273"/>
      <c r="CT1" s="273"/>
      <c r="CU1" s="273"/>
      <c r="CV1" s="273"/>
      <c r="CW1" s="273"/>
      <c r="CX1" s="273"/>
      <c r="CY1" s="273"/>
      <c r="CZ1" s="273"/>
      <c r="DA1" s="273"/>
      <c r="DB1" s="273"/>
      <c r="DC1" s="273"/>
      <c r="DD1" s="273"/>
      <c r="DE1" s="273"/>
      <c r="DF1" s="273"/>
      <c r="DG1" s="273"/>
      <c r="DH1" s="273"/>
      <c r="DI1" s="273"/>
      <c r="DJ1" s="273"/>
      <c r="DK1" s="273"/>
      <c r="DL1" s="273"/>
      <c r="DM1" s="273"/>
      <c r="DN1" s="273"/>
      <c r="DO1" s="273"/>
      <c r="DP1" s="273"/>
      <c r="DQ1" s="273"/>
      <c r="DR1" s="273"/>
      <c r="DS1" s="273"/>
      <c r="DT1" s="273"/>
      <c r="DU1" s="273"/>
    </row>
    <row r="2" spans="2:125" x14ac:dyDescent="0.15">
      <c r="B2" s="273"/>
      <c r="DG2" s="273"/>
    </row>
    <row r="3" spans="2:125" x14ac:dyDescent="0.15">
      <c r="C3" s="273"/>
      <c r="D3" s="273"/>
      <c r="E3" s="273"/>
      <c r="F3" s="273"/>
      <c r="G3" s="273"/>
      <c r="H3" s="273"/>
      <c r="I3" s="273"/>
      <c r="J3" s="273"/>
      <c r="K3" s="273"/>
      <c r="L3" s="273"/>
      <c r="M3" s="273"/>
      <c r="N3" s="273"/>
      <c r="O3" s="273"/>
      <c r="P3" s="273"/>
      <c r="Q3" s="273"/>
      <c r="R3" s="273"/>
      <c r="S3" s="273"/>
      <c r="T3" s="273"/>
      <c r="U3" s="273"/>
      <c r="V3" s="273"/>
      <c r="W3" s="273"/>
      <c r="X3" s="273"/>
      <c r="Y3" s="273"/>
      <c r="Z3" s="273"/>
      <c r="AA3" s="273"/>
      <c r="AB3" s="273"/>
      <c r="AC3" s="273"/>
      <c r="AD3" s="273"/>
      <c r="AE3" s="273"/>
      <c r="AF3" s="273"/>
      <c r="AG3" s="273"/>
      <c r="AH3" s="273"/>
      <c r="AI3" s="273"/>
      <c r="AJ3" s="273"/>
      <c r="AK3" s="273"/>
      <c r="AL3" s="273"/>
      <c r="AM3" s="273"/>
      <c r="AN3" s="273"/>
      <c r="AO3" s="273"/>
      <c r="AP3" s="273"/>
      <c r="AQ3" s="273"/>
      <c r="AR3" s="273"/>
      <c r="AS3" s="273"/>
      <c r="AT3" s="273"/>
      <c r="AU3" s="273"/>
      <c r="AV3" s="273"/>
      <c r="AW3" s="273"/>
      <c r="AX3" s="273"/>
      <c r="AY3" s="273"/>
      <c r="AZ3" s="273"/>
      <c r="BA3" s="273"/>
      <c r="BB3" s="273"/>
      <c r="BC3" s="273"/>
      <c r="BD3" s="273"/>
      <c r="BE3" s="273"/>
      <c r="BF3" s="273"/>
      <c r="BG3" s="273"/>
      <c r="BH3" s="273"/>
      <c r="BI3" s="273"/>
      <c r="BJ3" s="273"/>
      <c r="BK3" s="273"/>
      <c r="BL3" s="273"/>
      <c r="BM3" s="273"/>
      <c r="BN3" s="273"/>
      <c r="BO3" s="273"/>
      <c r="BP3" s="273"/>
      <c r="BQ3" s="273"/>
      <c r="BR3" s="273"/>
      <c r="BS3" s="273"/>
      <c r="BT3" s="273"/>
      <c r="BU3" s="273"/>
      <c r="BV3" s="273"/>
      <c r="BW3" s="273"/>
      <c r="BX3" s="273"/>
      <c r="BY3" s="273"/>
      <c r="BZ3" s="273"/>
      <c r="CA3" s="273"/>
      <c r="CB3" s="273"/>
      <c r="CC3" s="273"/>
      <c r="CD3" s="273"/>
      <c r="CE3" s="273"/>
      <c r="CF3" s="273"/>
      <c r="CG3" s="273"/>
      <c r="CH3" s="273"/>
      <c r="CI3" s="273"/>
      <c r="CJ3" s="273"/>
      <c r="CK3" s="273"/>
      <c r="CL3" s="273"/>
      <c r="CM3" s="273"/>
      <c r="CN3" s="273"/>
      <c r="CO3" s="273"/>
      <c r="CP3" s="273"/>
      <c r="CQ3" s="273"/>
      <c r="CR3" s="273"/>
      <c r="CS3" s="273"/>
      <c r="CT3" s="273"/>
      <c r="CU3" s="273"/>
      <c r="CV3" s="273"/>
      <c r="CW3" s="273"/>
      <c r="CX3" s="273"/>
      <c r="CY3" s="273"/>
      <c r="CZ3" s="273"/>
      <c r="DA3" s="273"/>
      <c r="DB3" s="273"/>
      <c r="DC3" s="273"/>
      <c r="DD3" s="273"/>
      <c r="DE3" s="273"/>
      <c r="DF3" s="273"/>
      <c r="DH3" s="273"/>
      <c r="DI3" s="273"/>
      <c r="DJ3" s="273"/>
      <c r="DK3" s="273"/>
      <c r="DL3" s="273"/>
      <c r="DM3" s="273"/>
      <c r="DN3" s="273"/>
      <c r="DO3" s="273"/>
      <c r="DP3" s="273"/>
      <c r="DQ3" s="273"/>
      <c r="DR3" s="273"/>
      <c r="DS3" s="273"/>
      <c r="DT3" s="273"/>
      <c r="DU3" s="273"/>
    </row>
    <row r="4" spans="2:125" x14ac:dyDescent="0.15"/>
    <row r="5" spans="2:125" x14ac:dyDescent="0.15"/>
    <row r="6" spans="2:125" x14ac:dyDescent="0.15"/>
    <row r="7" spans="2:125" x14ac:dyDescent="0.15"/>
    <row r="8" spans="2:125" x14ac:dyDescent="0.15"/>
    <row r="9" spans="2:125" x14ac:dyDescent="0.15">
      <c r="DU9" s="273"/>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3"/>
    </row>
    <row r="18" spans="125:125" x14ac:dyDescent="0.15"/>
    <row r="19" spans="125:125" x14ac:dyDescent="0.15"/>
    <row r="20" spans="125:125" x14ac:dyDescent="0.15">
      <c r="DU20" s="273"/>
    </row>
    <row r="21" spans="125:125" x14ac:dyDescent="0.15">
      <c r="DU21" s="273"/>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3"/>
    </row>
    <row r="29" spans="125:125" x14ac:dyDescent="0.15"/>
    <row r="30" spans="125:125" x14ac:dyDescent="0.15"/>
    <row r="31" spans="125:125" x14ac:dyDescent="0.15"/>
    <row r="32" spans="125:125" x14ac:dyDescent="0.15"/>
    <row r="33" spans="2:125" x14ac:dyDescent="0.15">
      <c r="B33" s="273"/>
      <c r="G33" s="273"/>
      <c r="I33" s="273"/>
    </row>
    <row r="34" spans="2:125" x14ac:dyDescent="0.15">
      <c r="C34" s="273"/>
      <c r="P34" s="273"/>
      <c r="DE34" s="273"/>
      <c r="DH34" s="273"/>
    </row>
    <row r="35" spans="2:125" x14ac:dyDescent="0.15">
      <c r="D35" s="273"/>
      <c r="E35" s="273"/>
      <c r="DG35" s="273"/>
      <c r="DJ35" s="273"/>
      <c r="DP35" s="273"/>
      <c r="DQ35" s="273"/>
      <c r="DR35" s="273"/>
      <c r="DS35" s="273"/>
      <c r="DT35" s="273"/>
      <c r="DU35" s="273"/>
    </row>
    <row r="36" spans="2:125" x14ac:dyDescent="0.15">
      <c r="F36" s="273"/>
      <c r="H36" s="273"/>
      <c r="J36" s="273"/>
      <c r="K36" s="273"/>
      <c r="L36" s="273"/>
      <c r="M36" s="273"/>
      <c r="N36" s="273"/>
      <c r="O36" s="273"/>
      <c r="Q36" s="273"/>
      <c r="R36" s="273"/>
      <c r="S36" s="273"/>
      <c r="T36" s="273"/>
      <c r="U36" s="273"/>
      <c r="V36" s="273"/>
      <c r="W36" s="273"/>
      <c r="X36" s="273"/>
      <c r="Y36" s="273"/>
      <c r="Z36" s="273"/>
      <c r="AA36" s="273"/>
      <c r="AB36" s="273"/>
      <c r="AC36" s="273"/>
      <c r="AD36" s="273"/>
      <c r="AE36" s="273"/>
      <c r="AF36" s="273"/>
      <c r="AG36" s="273"/>
      <c r="AH36" s="273"/>
      <c r="AI36" s="273"/>
      <c r="AJ36" s="273"/>
      <c r="AK36" s="273"/>
      <c r="AL36" s="273"/>
      <c r="AM36" s="273"/>
      <c r="AN36" s="273"/>
      <c r="AO36" s="273"/>
      <c r="AP36" s="273"/>
      <c r="AQ36" s="273"/>
      <c r="AR36" s="273"/>
      <c r="AS36" s="273"/>
      <c r="AT36" s="273"/>
      <c r="AU36" s="273"/>
      <c r="AV36" s="273"/>
      <c r="AW36" s="273"/>
      <c r="AX36" s="273"/>
      <c r="AY36" s="273"/>
      <c r="AZ36" s="273"/>
      <c r="BA36" s="273"/>
      <c r="BB36" s="273"/>
      <c r="BC36" s="273"/>
      <c r="BD36" s="273"/>
      <c r="BE36" s="273"/>
      <c r="BF36" s="273"/>
      <c r="BG36" s="273"/>
      <c r="BH36" s="273"/>
      <c r="BI36" s="273"/>
      <c r="BJ36" s="273"/>
      <c r="BK36" s="273"/>
      <c r="BL36" s="273"/>
      <c r="BM36" s="273"/>
      <c r="BN36" s="273"/>
      <c r="BO36" s="273"/>
      <c r="BP36" s="273"/>
      <c r="BQ36" s="273"/>
      <c r="BR36" s="273"/>
      <c r="BS36" s="273"/>
      <c r="BT36" s="273"/>
      <c r="BU36" s="273"/>
      <c r="BV36" s="273"/>
      <c r="BW36" s="273"/>
      <c r="BX36" s="273"/>
      <c r="BY36" s="273"/>
      <c r="BZ36" s="273"/>
      <c r="CA36" s="273"/>
      <c r="CB36" s="273"/>
      <c r="CC36" s="273"/>
      <c r="CD36" s="273"/>
      <c r="CE36" s="273"/>
      <c r="CF36" s="273"/>
      <c r="CG36" s="273"/>
      <c r="CH36" s="273"/>
      <c r="CI36" s="273"/>
      <c r="CJ36" s="273"/>
      <c r="CK36" s="273"/>
      <c r="CL36" s="273"/>
      <c r="CM36" s="273"/>
      <c r="CN36" s="273"/>
      <c r="CO36" s="273"/>
      <c r="CP36" s="273"/>
      <c r="CQ36" s="273"/>
      <c r="CR36" s="273"/>
      <c r="CS36" s="273"/>
      <c r="CT36" s="273"/>
      <c r="CU36" s="273"/>
      <c r="CV36" s="273"/>
      <c r="CW36" s="273"/>
      <c r="CX36" s="273"/>
      <c r="CY36" s="273"/>
      <c r="CZ36" s="273"/>
      <c r="DA36" s="273"/>
      <c r="DB36" s="273"/>
      <c r="DC36" s="273"/>
      <c r="DD36" s="273"/>
      <c r="DF36" s="273"/>
      <c r="DI36" s="273"/>
      <c r="DK36" s="273"/>
      <c r="DL36" s="273"/>
      <c r="DM36" s="273"/>
      <c r="DN36" s="273"/>
      <c r="DO36" s="273"/>
      <c r="DP36" s="273"/>
      <c r="DQ36" s="273"/>
      <c r="DR36" s="273"/>
      <c r="DS36" s="273"/>
      <c r="DT36" s="273"/>
      <c r="DU36" s="273"/>
    </row>
    <row r="37" spans="2:125" x14ac:dyDescent="0.15">
      <c r="DU37" s="273"/>
    </row>
    <row r="38" spans="2:125" x14ac:dyDescent="0.15">
      <c r="DT38" s="273"/>
      <c r="DU38" s="273"/>
    </row>
    <row r="39" spans="2:125" x14ac:dyDescent="0.15"/>
    <row r="40" spans="2:125" x14ac:dyDescent="0.15">
      <c r="DH40" s="273"/>
    </row>
    <row r="41" spans="2:125" x14ac:dyDescent="0.15">
      <c r="DE41" s="273"/>
    </row>
    <row r="42" spans="2:125" x14ac:dyDescent="0.15">
      <c r="DG42" s="273"/>
      <c r="DJ42" s="273"/>
    </row>
    <row r="43" spans="2:125" x14ac:dyDescent="0.15">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273"/>
      <c r="AQ43" s="273"/>
      <c r="AR43" s="273"/>
      <c r="AS43" s="273"/>
      <c r="AT43" s="273"/>
      <c r="AU43" s="273"/>
      <c r="AV43" s="273"/>
      <c r="AW43" s="273"/>
      <c r="AX43" s="273"/>
      <c r="AY43" s="273"/>
      <c r="AZ43" s="273"/>
      <c r="BA43" s="273"/>
      <c r="BB43" s="273"/>
      <c r="BC43" s="273"/>
      <c r="BD43" s="273"/>
      <c r="BE43" s="273"/>
      <c r="BF43" s="273"/>
      <c r="BG43" s="273"/>
      <c r="BH43" s="273"/>
      <c r="BI43" s="273"/>
      <c r="BJ43" s="273"/>
      <c r="BK43" s="273"/>
      <c r="BL43" s="273"/>
      <c r="BM43" s="273"/>
      <c r="BN43" s="273"/>
      <c r="BO43" s="273"/>
      <c r="BP43" s="273"/>
      <c r="BQ43" s="273"/>
      <c r="BR43" s="273"/>
      <c r="BS43" s="273"/>
      <c r="BT43" s="273"/>
      <c r="BU43" s="273"/>
      <c r="BV43" s="273"/>
      <c r="BW43" s="273"/>
      <c r="BX43" s="273"/>
      <c r="BY43" s="273"/>
      <c r="BZ43" s="273"/>
      <c r="CA43" s="273"/>
      <c r="CB43" s="273"/>
      <c r="CC43" s="273"/>
      <c r="CD43" s="273"/>
      <c r="CE43" s="273"/>
      <c r="CF43" s="273"/>
      <c r="CG43" s="273"/>
      <c r="CH43" s="273"/>
      <c r="CI43" s="273"/>
      <c r="CJ43" s="273"/>
      <c r="CK43" s="273"/>
      <c r="CL43" s="273"/>
      <c r="CM43" s="273"/>
      <c r="CN43" s="273"/>
      <c r="CO43" s="273"/>
      <c r="CP43" s="273"/>
      <c r="CQ43" s="273"/>
      <c r="CR43" s="273"/>
      <c r="CS43" s="273"/>
      <c r="CT43" s="273"/>
      <c r="CU43" s="273"/>
      <c r="CV43" s="273"/>
      <c r="CW43" s="273"/>
      <c r="CX43" s="273"/>
      <c r="CY43" s="273"/>
      <c r="CZ43" s="273"/>
      <c r="DA43" s="273"/>
      <c r="DB43" s="273"/>
      <c r="DC43" s="273"/>
      <c r="DD43" s="273"/>
      <c r="DF43" s="273"/>
      <c r="DI43" s="273"/>
      <c r="DK43" s="273"/>
      <c r="DL43" s="273"/>
      <c r="DM43" s="273"/>
      <c r="DN43" s="273"/>
      <c r="DO43" s="273"/>
      <c r="DP43" s="273"/>
      <c r="DQ43" s="273"/>
      <c r="DR43" s="273"/>
      <c r="DS43" s="273"/>
      <c r="DT43" s="273"/>
      <c r="DU43" s="273"/>
    </row>
    <row r="44" spans="2:125" x14ac:dyDescent="0.15">
      <c r="DU44" s="273"/>
    </row>
    <row r="45" spans="2:125" x14ac:dyDescent="0.15"/>
    <row r="46" spans="2:125" x14ac:dyDescent="0.15"/>
    <row r="47" spans="2:125" x14ac:dyDescent="0.15"/>
    <row r="48" spans="2:125" x14ac:dyDescent="0.15">
      <c r="DT48" s="273"/>
      <c r="DU48" s="273"/>
    </row>
    <row r="49" spans="120:125" x14ac:dyDescent="0.15">
      <c r="DU49" s="273"/>
    </row>
    <row r="50" spans="120:125" x14ac:dyDescent="0.15">
      <c r="DU50" s="273"/>
    </row>
    <row r="51" spans="120:125" x14ac:dyDescent="0.15">
      <c r="DP51" s="273"/>
      <c r="DQ51" s="273"/>
      <c r="DR51" s="273"/>
      <c r="DS51" s="273"/>
      <c r="DT51" s="273"/>
      <c r="DU51" s="273"/>
    </row>
    <row r="52" spans="120:125" x14ac:dyDescent="0.15"/>
    <row r="53" spans="120:125" x14ac:dyDescent="0.15"/>
    <row r="54" spans="120:125" x14ac:dyDescent="0.15">
      <c r="DU54" s="273"/>
    </row>
    <row r="55" spans="120:125" x14ac:dyDescent="0.15"/>
    <row r="56" spans="120:125" x14ac:dyDescent="0.15"/>
    <row r="57" spans="120:125" x14ac:dyDescent="0.15"/>
    <row r="58" spans="120:125" x14ac:dyDescent="0.15">
      <c r="DU58" s="273"/>
    </row>
    <row r="59" spans="120:125" x14ac:dyDescent="0.15"/>
    <row r="60" spans="120:125" x14ac:dyDescent="0.15"/>
    <row r="61" spans="120:125" x14ac:dyDescent="0.15"/>
    <row r="62" spans="120:125" x14ac:dyDescent="0.15"/>
    <row r="63" spans="120:125" x14ac:dyDescent="0.15">
      <c r="DU63" s="273"/>
    </row>
    <row r="64" spans="120:125" x14ac:dyDescent="0.15">
      <c r="DT64" s="273"/>
      <c r="DU64" s="273"/>
    </row>
    <row r="65" spans="123:125" x14ac:dyDescent="0.15"/>
    <row r="66" spans="123:125" x14ac:dyDescent="0.15"/>
    <row r="67" spans="123:125" x14ac:dyDescent="0.15"/>
    <row r="68" spans="123:125" x14ac:dyDescent="0.15"/>
    <row r="69" spans="123:125" x14ac:dyDescent="0.15">
      <c r="DS69" s="273"/>
      <c r="DT69" s="273"/>
      <c r="DU69" s="273"/>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3"/>
    </row>
    <row r="83" spans="116:125" x14ac:dyDescent="0.15">
      <c r="DM83" s="273"/>
      <c r="DN83" s="273"/>
      <c r="DO83" s="273"/>
      <c r="DP83" s="273"/>
      <c r="DQ83" s="273"/>
      <c r="DR83" s="273"/>
      <c r="DS83" s="273"/>
      <c r="DT83" s="273"/>
      <c r="DU83" s="273"/>
    </row>
    <row r="84" spans="116:125" x14ac:dyDescent="0.15"/>
    <row r="85" spans="116:125" x14ac:dyDescent="0.15"/>
    <row r="86" spans="116:125" x14ac:dyDescent="0.15"/>
    <row r="87" spans="116:125" x14ac:dyDescent="0.15"/>
    <row r="88" spans="116:125" x14ac:dyDescent="0.15">
      <c r="DU88" s="273"/>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3"/>
      <c r="DT94" s="273"/>
      <c r="DU94" s="273"/>
    </row>
    <row r="95" spans="116:125" ht="13.5" customHeight="1" x14ac:dyDescent="0.15">
      <c r="DU95" s="273"/>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3"/>
    </row>
    <row r="102" spans="124:125" ht="13.5" customHeight="1" x14ac:dyDescent="0.15"/>
    <row r="103" spans="124:125" ht="13.5" customHeight="1" x14ac:dyDescent="0.15"/>
    <row r="104" spans="124:125" ht="13.5" customHeight="1" x14ac:dyDescent="0.15">
      <c r="DT104" s="273"/>
      <c r="DU104" s="273"/>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3" t="s">
        <v>493</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3"/>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2llTOQVBDZbjZTNM5WrSF4884xymFF4bexotr13LtwmrV5zV8Ja7gm+7FyPTfpV3TSH7zA8to1W9bCoDfo7RWg==" saltValue="4PeK89JRhSIpwx9T9dvoWw=="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74" customWidth="1"/>
    <col min="126" max="142" width="0" style="273" hidden="1" customWidth="1"/>
    <col min="143" max="16384" width="9" style="273" hidden="1"/>
  </cols>
  <sheetData>
    <row r="1" spans="1:125" ht="13.5" customHeight="1" x14ac:dyDescent="0.15">
      <c r="A1" s="273"/>
      <c r="B1" s="273"/>
      <c r="C1" s="273"/>
      <c r="D1" s="273"/>
      <c r="E1" s="273"/>
      <c r="F1" s="273"/>
      <c r="G1" s="273"/>
      <c r="H1" s="273"/>
      <c r="I1" s="273"/>
      <c r="J1" s="273"/>
      <c r="K1" s="273"/>
      <c r="L1" s="273"/>
      <c r="M1" s="273"/>
      <c r="N1" s="273"/>
      <c r="O1" s="273"/>
      <c r="P1" s="273"/>
      <c r="Q1" s="273"/>
      <c r="R1" s="273"/>
      <c r="S1" s="273"/>
      <c r="T1" s="273"/>
      <c r="U1" s="273"/>
      <c r="V1" s="273"/>
      <c r="W1" s="273"/>
      <c r="X1" s="273"/>
      <c r="Y1" s="273"/>
      <c r="Z1" s="273"/>
      <c r="AA1" s="273"/>
      <c r="AB1" s="273"/>
      <c r="AC1" s="273"/>
      <c r="AD1" s="273"/>
      <c r="AE1" s="273"/>
      <c r="AF1" s="273"/>
      <c r="AG1" s="273"/>
      <c r="AH1" s="273"/>
      <c r="AI1" s="273"/>
      <c r="AJ1" s="273"/>
      <c r="AK1" s="273"/>
      <c r="AL1" s="273"/>
      <c r="AM1" s="273"/>
      <c r="AN1" s="273"/>
      <c r="AO1" s="273"/>
      <c r="AP1" s="273"/>
      <c r="AQ1" s="273"/>
      <c r="AR1" s="273"/>
      <c r="AS1" s="273"/>
      <c r="AT1" s="273"/>
      <c r="AU1" s="273"/>
      <c r="AV1" s="273"/>
      <c r="AW1" s="273"/>
      <c r="AX1" s="273"/>
      <c r="AY1" s="273"/>
      <c r="AZ1" s="273"/>
      <c r="BA1" s="273"/>
      <c r="BB1" s="273"/>
      <c r="BC1" s="273"/>
      <c r="BD1" s="273"/>
      <c r="BE1" s="273"/>
      <c r="BF1" s="273"/>
      <c r="BG1" s="273"/>
      <c r="BH1" s="273"/>
      <c r="BI1" s="273"/>
      <c r="BJ1" s="273"/>
      <c r="BK1" s="273"/>
      <c r="BL1" s="273"/>
      <c r="BM1" s="273"/>
      <c r="BN1" s="273"/>
      <c r="BO1" s="273"/>
      <c r="BP1" s="273"/>
      <c r="BQ1" s="273"/>
      <c r="BR1" s="273"/>
      <c r="BS1" s="273"/>
      <c r="BT1" s="273"/>
      <c r="BU1" s="273"/>
      <c r="BV1" s="273"/>
      <c r="BW1" s="273"/>
      <c r="BX1" s="273"/>
      <c r="BY1" s="273"/>
      <c r="BZ1" s="273"/>
      <c r="CA1" s="273"/>
      <c r="CB1" s="273"/>
      <c r="CC1" s="273"/>
      <c r="CD1" s="273"/>
      <c r="CE1" s="273"/>
      <c r="CF1" s="273"/>
      <c r="CG1" s="273"/>
      <c r="CH1" s="273"/>
      <c r="CI1" s="273"/>
      <c r="CJ1" s="273"/>
      <c r="CK1" s="273"/>
      <c r="CL1" s="273"/>
      <c r="CM1" s="273"/>
      <c r="CN1" s="273"/>
      <c r="CO1" s="273"/>
      <c r="CP1" s="273"/>
      <c r="CQ1" s="273"/>
      <c r="CR1" s="273"/>
      <c r="CS1" s="273"/>
      <c r="CT1" s="273"/>
      <c r="CU1" s="273"/>
      <c r="CV1" s="273"/>
      <c r="CW1" s="273"/>
      <c r="CX1" s="273"/>
      <c r="CY1" s="273"/>
      <c r="CZ1" s="273"/>
      <c r="DA1" s="273"/>
      <c r="DB1" s="273"/>
      <c r="DC1" s="273"/>
      <c r="DD1" s="273"/>
      <c r="DE1" s="273"/>
      <c r="DF1" s="273"/>
      <c r="DG1" s="273"/>
      <c r="DH1" s="273"/>
      <c r="DI1" s="273"/>
      <c r="DJ1" s="273"/>
      <c r="DK1" s="273"/>
      <c r="DL1" s="273"/>
      <c r="DM1" s="273"/>
      <c r="DN1" s="273"/>
      <c r="DO1" s="273"/>
      <c r="DP1" s="273"/>
      <c r="DQ1" s="273"/>
      <c r="DR1" s="273"/>
      <c r="DS1" s="273"/>
      <c r="DT1" s="273"/>
      <c r="DU1" s="273"/>
    </row>
    <row r="2" spans="1:125" x14ac:dyDescent="0.15">
      <c r="B2" s="273"/>
      <c r="T2" s="273"/>
    </row>
    <row r="3" spans="1:125" x14ac:dyDescent="0.15">
      <c r="C3" s="273"/>
      <c r="D3" s="273"/>
      <c r="E3" s="273"/>
      <c r="F3" s="273"/>
      <c r="G3" s="273"/>
      <c r="H3" s="273"/>
      <c r="I3" s="273"/>
      <c r="J3" s="273"/>
      <c r="K3" s="273"/>
      <c r="L3" s="273"/>
      <c r="M3" s="273"/>
      <c r="N3" s="273"/>
      <c r="O3" s="273"/>
      <c r="P3" s="273"/>
      <c r="Q3" s="273"/>
      <c r="R3" s="273"/>
      <c r="S3" s="273"/>
      <c r="U3" s="273"/>
      <c r="V3" s="273"/>
      <c r="W3" s="273"/>
      <c r="X3" s="273"/>
      <c r="Y3" s="273"/>
      <c r="Z3" s="273"/>
      <c r="AA3" s="273"/>
      <c r="AB3" s="273"/>
      <c r="AC3" s="273"/>
      <c r="AD3" s="273"/>
      <c r="AE3" s="273"/>
      <c r="AF3" s="273"/>
      <c r="AG3" s="273"/>
      <c r="AH3" s="273"/>
      <c r="AI3" s="273"/>
      <c r="AJ3" s="273"/>
      <c r="AK3" s="273"/>
      <c r="AL3" s="273"/>
      <c r="AM3" s="273"/>
      <c r="AN3" s="273"/>
      <c r="AO3" s="273"/>
      <c r="AP3" s="273"/>
      <c r="AQ3" s="273"/>
      <c r="AR3" s="273"/>
      <c r="AS3" s="273"/>
      <c r="AT3" s="273"/>
      <c r="AU3" s="273"/>
      <c r="AV3" s="273"/>
      <c r="AW3" s="273"/>
      <c r="AX3" s="273"/>
      <c r="AY3" s="273"/>
      <c r="AZ3" s="273"/>
      <c r="BA3" s="273"/>
      <c r="BB3" s="273"/>
      <c r="BC3" s="273"/>
      <c r="BD3" s="273"/>
      <c r="BE3" s="273"/>
      <c r="BF3" s="273"/>
      <c r="BG3" s="273"/>
      <c r="BH3" s="273"/>
      <c r="BI3" s="273"/>
      <c r="BJ3" s="273"/>
      <c r="BK3" s="273"/>
      <c r="BL3" s="273"/>
      <c r="BM3" s="273"/>
      <c r="BN3" s="273"/>
      <c r="BO3" s="273"/>
      <c r="BP3" s="273"/>
      <c r="BQ3" s="273"/>
      <c r="BR3" s="273"/>
      <c r="BS3" s="273"/>
      <c r="BT3" s="273"/>
      <c r="BU3" s="273"/>
      <c r="BV3" s="273"/>
      <c r="BW3" s="273"/>
      <c r="BX3" s="273"/>
      <c r="BY3" s="273"/>
      <c r="BZ3" s="273"/>
      <c r="CA3" s="273"/>
      <c r="CB3" s="273"/>
      <c r="CC3" s="273"/>
      <c r="CD3" s="273"/>
      <c r="CE3" s="273"/>
      <c r="CF3" s="273"/>
      <c r="CG3" s="273"/>
      <c r="CH3" s="273"/>
      <c r="CI3" s="273"/>
      <c r="CJ3" s="273"/>
      <c r="CK3" s="273"/>
      <c r="CL3" s="273"/>
      <c r="CM3" s="273"/>
      <c r="CN3" s="273"/>
      <c r="CO3" s="273"/>
      <c r="CP3" s="273"/>
      <c r="CQ3" s="273"/>
      <c r="CR3" s="273"/>
      <c r="CS3" s="273"/>
      <c r="CT3" s="273"/>
      <c r="CU3" s="273"/>
      <c r="CV3" s="273"/>
      <c r="CW3" s="273"/>
      <c r="CX3" s="273"/>
      <c r="CY3" s="273"/>
      <c r="CZ3" s="273"/>
      <c r="DA3" s="273"/>
      <c r="DB3" s="273"/>
      <c r="DC3" s="273"/>
      <c r="DD3" s="273"/>
      <c r="DE3" s="273"/>
      <c r="DF3" s="273"/>
      <c r="DG3" s="273"/>
      <c r="DH3" s="273"/>
      <c r="DI3" s="273"/>
      <c r="DJ3" s="273"/>
      <c r="DK3" s="273"/>
      <c r="DL3" s="273"/>
      <c r="DM3" s="273"/>
      <c r="DN3" s="273"/>
      <c r="DO3" s="273"/>
      <c r="DP3" s="273"/>
      <c r="DQ3" s="273"/>
      <c r="DR3" s="273"/>
      <c r="DS3" s="273"/>
      <c r="DT3" s="273"/>
      <c r="DU3" s="273"/>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3"/>
      <c r="G33" s="273"/>
      <c r="I33" s="273"/>
    </row>
    <row r="34" spans="2:125" x14ac:dyDescent="0.15">
      <c r="C34" s="273"/>
      <c r="P34" s="273"/>
      <c r="R34" s="273"/>
      <c r="U34" s="273"/>
    </row>
    <row r="35" spans="2:125" x14ac:dyDescent="0.15">
      <c r="D35" s="273"/>
      <c r="E35" s="273"/>
      <c r="T35" s="273"/>
      <c r="W35" s="273"/>
      <c r="X35" s="273"/>
      <c r="Y35" s="273"/>
      <c r="Z35" s="273"/>
      <c r="AA35" s="273"/>
      <c r="AB35" s="273"/>
      <c r="AC35" s="273"/>
      <c r="AD35" s="273"/>
      <c r="AE35" s="273"/>
      <c r="AF35" s="273"/>
      <c r="AG35" s="273"/>
      <c r="AH35" s="273"/>
      <c r="AI35" s="273"/>
      <c r="AJ35" s="273"/>
      <c r="AK35" s="273"/>
      <c r="AL35" s="273"/>
      <c r="AM35" s="273"/>
      <c r="AN35" s="273"/>
      <c r="AO35" s="273"/>
      <c r="AP35" s="273"/>
      <c r="AQ35" s="273"/>
      <c r="AR35" s="273"/>
      <c r="AS35" s="273"/>
      <c r="AT35" s="273"/>
      <c r="AU35" s="273"/>
      <c r="AV35" s="273"/>
      <c r="AW35" s="273"/>
      <c r="AX35" s="273"/>
      <c r="AY35" s="273"/>
      <c r="AZ35" s="273"/>
      <c r="BA35" s="273"/>
      <c r="BB35" s="273"/>
      <c r="BC35" s="273"/>
      <c r="BD35" s="273"/>
      <c r="BE35" s="273"/>
      <c r="BF35" s="273"/>
      <c r="BG35" s="273"/>
      <c r="BH35" s="273"/>
      <c r="BI35" s="273"/>
      <c r="BJ35" s="273"/>
      <c r="BK35" s="273"/>
      <c r="BL35" s="273"/>
      <c r="BM35" s="273"/>
      <c r="BN35" s="273"/>
      <c r="BO35" s="273"/>
      <c r="BP35" s="273"/>
      <c r="BQ35" s="273"/>
      <c r="BR35" s="273"/>
      <c r="BS35" s="273"/>
      <c r="BT35" s="273"/>
      <c r="BU35" s="273"/>
      <c r="BV35" s="273"/>
      <c r="BW35" s="273"/>
      <c r="BX35" s="273"/>
      <c r="BY35" s="273"/>
      <c r="BZ35" s="273"/>
      <c r="CA35" s="273"/>
      <c r="CB35" s="273"/>
      <c r="CC35" s="273"/>
      <c r="CD35" s="273"/>
      <c r="CE35" s="273"/>
      <c r="CF35" s="273"/>
      <c r="CG35" s="273"/>
      <c r="CH35" s="273"/>
      <c r="CI35" s="273"/>
      <c r="CJ35" s="273"/>
      <c r="CK35" s="273"/>
      <c r="CL35" s="273"/>
      <c r="CM35" s="273"/>
      <c r="CN35" s="273"/>
      <c r="CO35" s="273"/>
      <c r="CP35" s="273"/>
      <c r="CQ35" s="273"/>
      <c r="CR35" s="273"/>
      <c r="CS35" s="273"/>
      <c r="CT35" s="273"/>
      <c r="CU35" s="273"/>
      <c r="CV35" s="273"/>
      <c r="CW35" s="273"/>
      <c r="CX35" s="273"/>
      <c r="CY35" s="273"/>
      <c r="CZ35" s="273"/>
      <c r="DA35" s="273"/>
      <c r="DB35" s="273"/>
      <c r="DC35" s="273"/>
      <c r="DD35" s="273"/>
      <c r="DE35" s="273"/>
      <c r="DF35" s="273"/>
      <c r="DG35" s="273"/>
      <c r="DH35" s="273"/>
      <c r="DI35" s="273"/>
      <c r="DJ35" s="273"/>
      <c r="DK35" s="273"/>
      <c r="DL35" s="273"/>
      <c r="DM35" s="273"/>
      <c r="DN35" s="273"/>
      <c r="DO35" s="273"/>
      <c r="DP35" s="273"/>
      <c r="DQ35" s="273"/>
      <c r="DR35" s="273"/>
      <c r="DS35" s="273"/>
      <c r="DT35" s="273"/>
      <c r="DU35" s="273"/>
    </row>
    <row r="36" spans="2:125" x14ac:dyDescent="0.15">
      <c r="F36" s="273"/>
      <c r="H36" s="273"/>
      <c r="J36" s="273"/>
      <c r="K36" s="273"/>
      <c r="L36" s="273"/>
      <c r="M36" s="273"/>
      <c r="N36" s="273"/>
      <c r="O36" s="273"/>
      <c r="Q36" s="273"/>
      <c r="S36" s="273"/>
      <c r="V36" s="273"/>
    </row>
    <row r="37" spans="2:125" x14ac:dyDescent="0.15"/>
    <row r="38" spans="2:125" x14ac:dyDescent="0.15"/>
    <row r="39" spans="2:125" x14ac:dyDescent="0.15"/>
    <row r="40" spans="2:125" x14ac:dyDescent="0.15">
      <c r="U40" s="273"/>
    </row>
    <row r="41" spans="2:125" x14ac:dyDescent="0.15">
      <c r="R41" s="273"/>
    </row>
    <row r="42" spans="2:125" x14ac:dyDescent="0.15">
      <c r="T42" s="273"/>
      <c r="W42" s="273"/>
      <c r="X42" s="273"/>
      <c r="Y42" s="273"/>
      <c r="Z42" s="273"/>
      <c r="AA42" s="273"/>
      <c r="AB42" s="273"/>
      <c r="AC42" s="273"/>
      <c r="AD42" s="273"/>
      <c r="AE42" s="273"/>
      <c r="AF42" s="273"/>
      <c r="AG42" s="273"/>
      <c r="AH42" s="273"/>
      <c r="AI42" s="273"/>
      <c r="AJ42" s="273"/>
      <c r="AK42" s="273"/>
      <c r="AL42" s="273"/>
      <c r="AM42" s="273"/>
      <c r="AN42" s="273"/>
      <c r="AO42" s="273"/>
      <c r="AP42" s="273"/>
      <c r="AQ42" s="273"/>
      <c r="AR42" s="273"/>
      <c r="AS42" s="273"/>
      <c r="AT42" s="273"/>
      <c r="AU42" s="273"/>
      <c r="AV42" s="273"/>
      <c r="AW42" s="273"/>
      <c r="AX42" s="273"/>
      <c r="AY42" s="273"/>
      <c r="AZ42" s="273"/>
      <c r="BA42" s="273"/>
      <c r="BB42" s="273"/>
      <c r="BC42" s="273"/>
      <c r="BD42" s="273"/>
      <c r="BE42" s="273"/>
      <c r="BF42" s="273"/>
      <c r="BG42" s="273"/>
      <c r="BH42" s="273"/>
      <c r="BI42" s="273"/>
      <c r="BJ42" s="273"/>
      <c r="BK42" s="273"/>
      <c r="BL42" s="273"/>
      <c r="BM42" s="273"/>
      <c r="BN42" s="273"/>
      <c r="BO42" s="273"/>
      <c r="BP42" s="273"/>
      <c r="BQ42" s="273"/>
      <c r="BR42" s="273"/>
      <c r="BS42" s="273"/>
      <c r="BT42" s="273"/>
      <c r="BU42" s="273"/>
      <c r="BV42" s="273"/>
      <c r="BW42" s="273"/>
      <c r="BX42" s="273"/>
      <c r="BY42" s="273"/>
      <c r="BZ42" s="273"/>
      <c r="CA42" s="273"/>
      <c r="CB42" s="273"/>
      <c r="CC42" s="273"/>
      <c r="CD42" s="273"/>
      <c r="CE42" s="273"/>
      <c r="CF42" s="273"/>
      <c r="CG42" s="273"/>
      <c r="CH42" s="273"/>
      <c r="CI42" s="273"/>
      <c r="CJ42" s="273"/>
      <c r="CK42" s="273"/>
      <c r="CL42" s="273"/>
      <c r="CM42" s="273"/>
      <c r="CN42" s="273"/>
      <c r="CO42" s="273"/>
      <c r="CP42" s="273"/>
      <c r="CQ42" s="273"/>
      <c r="CR42" s="273"/>
      <c r="CS42" s="273"/>
      <c r="CT42" s="273"/>
      <c r="CU42" s="273"/>
      <c r="CV42" s="273"/>
      <c r="CW42" s="273"/>
      <c r="CX42" s="273"/>
      <c r="CY42" s="273"/>
      <c r="CZ42" s="273"/>
      <c r="DA42" s="273"/>
      <c r="DB42" s="273"/>
      <c r="DC42" s="273"/>
      <c r="DD42" s="273"/>
      <c r="DE42" s="273"/>
      <c r="DF42" s="273"/>
      <c r="DG42" s="273"/>
      <c r="DH42" s="273"/>
      <c r="DI42" s="273"/>
      <c r="DJ42" s="273"/>
      <c r="DK42" s="273"/>
      <c r="DL42" s="273"/>
      <c r="DM42" s="273"/>
      <c r="DN42" s="273"/>
      <c r="DO42" s="273"/>
      <c r="DP42" s="273"/>
      <c r="DQ42" s="273"/>
      <c r="DR42" s="273"/>
      <c r="DS42" s="273"/>
      <c r="DT42" s="273"/>
      <c r="DU42" s="273"/>
    </row>
    <row r="43" spans="2:125" x14ac:dyDescent="0.15">
      <c r="Q43" s="273"/>
      <c r="S43" s="273"/>
      <c r="V43" s="273"/>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4" t="s">
        <v>546</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oR3K+atRMW4PAlHzqOv1J1I4Z9zDhchKNaiaLzC0wRp58FXclIBFWnBlVW6ZCYeYVrpAQRri+7Kc5FXD1p0VSA==" saltValue="mVbEAj9DFI8iEGXOMMIlgQ=="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547</v>
      </c>
      <c r="G46" s="8" t="s">
        <v>548</v>
      </c>
      <c r="H46" s="8" t="s">
        <v>549</v>
      </c>
      <c r="I46" s="8" t="s">
        <v>550</v>
      </c>
      <c r="J46" s="9" t="s">
        <v>551</v>
      </c>
    </row>
    <row r="47" spans="2:10" ht="57.75" customHeight="1" x14ac:dyDescent="0.15">
      <c r="B47" s="10"/>
      <c r="C47" s="1215" t="s">
        <v>3</v>
      </c>
      <c r="D47" s="1215"/>
      <c r="E47" s="1216"/>
      <c r="F47" s="11">
        <v>16.95</v>
      </c>
      <c r="G47" s="12">
        <v>14.89</v>
      </c>
      <c r="H47" s="12">
        <v>13</v>
      </c>
      <c r="I47" s="12">
        <v>12.48</v>
      </c>
      <c r="J47" s="13">
        <v>13.26</v>
      </c>
    </row>
    <row r="48" spans="2:10" ht="57.75" customHeight="1" x14ac:dyDescent="0.15">
      <c r="B48" s="14"/>
      <c r="C48" s="1217" t="s">
        <v>4</v>
      </c>
      <c r="D48" s="1217"/>
      <c r="E48" s="1218"/>
      <c r="F48" s="15">
        <v>2.52</v>
      </c>
      <c r="G48" s="16">
        <v>1.8</v>
      </c>
      <c r="H48" s="16">
        <v>1.94</v>
      </c>
      <c r="I48" s="16">
        <v>2.4500000000000002</v>
      </c>
      <c r="J48" s="17">
        <v>2.1</v>
      </c>
    </row>
    <row r="49" spans="2:10" ht="57.75" customHeight="1" thickBot="1" x14ac:dyDescent="0.2">
      <c r="B49" s="18"/>
      <c r="C49" s="1219" t="s">
        <v>5</v>
      </c>
      <c r="D49" s="1219"/>
      <c r="E49" s="1220"/>
      <c r="F49" s="19" t="s">
        <v>552</v>
      </c>
      <c r="G49" s="20" t="s">
        <v>552</v>
      </c>
      <c r="H49" s="20" t="s">
        <v>553</v>
      </c>
      <c r="I49" s="20" t="s">
        <v>554</v>
      </c>
      <c r="J49" s="21" t="s">
        <v>555</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G/YEKa1OV3jQ6W6Jo5dQOTE3MfvyBsckAGicLLSOg2iv4aP25KkhqM0+0mWckGORUtjCCtCLOfOmt/0sYIAzZQ==" saltValue="zgDGsthp9Hy3T05ekLfAs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2019-10-17T08:34:34Z</cp:lastPrinted>
  <dcterms:created xsi:type="dcterms:W3CDTF">2019-02-14T04:10:40Z</dcterms:created>
  <dcterms:modified xsi:type="dcterms:W3CDTF">2019-10-17T08:44:53Z</dcterms:modified>
  <cp:category/>
</cp:coreProperties>
</file>