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財政状況資料集（財政一覧表、比較分析表）\H29（H28決算）\11月公表分\03市町村→県\"/>
    </mc:Choice>
  </mc:AlternateContent>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AU63" i="11" l="1"/>
  <c r="AP63" i="11"/>
  <c r="AP23" i="11"/>
  <c r="AA23" i="11"/>
  <c r="V23" i="11"/>
  <c r="Q23" i="11"/>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35" i="9"/>
  <c r="BW34" i="9"/>
  <c r="BW35" i="9" s="1"/>
  <c r="BW36" i="9" s="1"/>
  <c r="BW37" i="9" s="1"/>
  <c r="BW38" i="9" s="1"/>
  <c r="BW39" i="9" s="1"/>
  <c r="BW40" i="9" s="1"/>
  <c r="BW41" i="9" s="1"/>
  <c r="AM34" i="9"/>
  <c r="C34" i="9"/>
  <c r="CO34" i="9" l="1"/>
  <c r="CO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<sst xmlns="http://schemas.openxmlformats.org/spreadsheetml/2006/main" count="1082" uniqueCount="561">
  <si>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</si>
  <si>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</si>
  <si>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</si>
  <si>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</si>
  <si>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</si>
  <si>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</si>
  <si>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</si>
  <si>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</si>
  <si>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</si>
  <si>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</si>
  <si>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</si>
  <si>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</si>
  <si>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</si>
  <si>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</si>
  <si>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</si>
  <si>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</si>
  <si>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</si>
  <si>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</si>
  <si>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</si>
  <si>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</si>
  <si>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</si>
  <si>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</si>
  <si>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</si>
  <si>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</si>
  <si>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</si>
  <si>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</si>
  <si>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</si>
  <si>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</si>
  <si>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</si>
  <si>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</si>
  <si>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</si>
  <si>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</si>
  <si>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</si>
  <si>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</si>
  <si>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</si>
  <si>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</si>
  <si>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</si>
  <si>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</si>
  <si>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</si>
  <si>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</si>
  <si>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</si>
  <si>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</si>
  <si>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</si>
  <si>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</si>
  <si>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</si>
  <si>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</si>
  <si>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</si>
  <si>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</si>
  <si>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</si>
  <si>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</si>
  <si>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</si>
  <si>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</si>
  <si>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</si>
  <si>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</si>
  <si>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</si>
  <si>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</si>
  <si>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</si>
  <si>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</si>
  <si>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</si>
  <si>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</si>
  <si>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</si>
  <si>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</si>
  <si>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</si>
  <si>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</si>
  <si>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</si>
  <si>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</si>
  <si>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</si>
  <si>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</si>
  <si>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</si>
  <si>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</si>
  <si>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</si>
  <si>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</si>
  <si>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</si>
  <si>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</si>
  <si>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</si>
  <si>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6"/>
  </si>
  <si>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</si>
  <si>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</si>
  <si>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</si>
  <si>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6"/>
  </si>
  <si>
    <t>経常収支比率</t>
    <rPh sb="0" eb="2">
      <t>ケイジョウ</t>
    </rPh>
    <rPh sb="2" eb="4">
      <t>シュウシ</t>
    </rPh>
    <rPh sb="4" eb="6">
      <t>ヒリツ</t>
    </rPh>
    <phoneticPr fontId="5"/>
  </si>
  <si>
    <t>市町村名</t>
    <rPh sb="0" eb="3">
      <t>シチョウソン</t>
    </rPh>
    <rPh sb="3" eb="4">
      <t>メイ</t>
    </rPh>
    <phoneticPr fontId="5"/>
  </si>
  <si>
    <t>海士町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</si>
  <si>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</si>
  <si>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</si>
  <si>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</si>
  <si>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6"/>
  </si>
  <si>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</si>
  <si>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</si>
  <si>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</si>
  <si>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</si>
  <si>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</si>
  <si>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</si>
  <si>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</si>
  <si>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6"/>
  </si>
  <si>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</si>
  <si>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</si>
  <si>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</si>
  <si>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中部</t>
    <rPh sb="0" eb="2">
      <t>チュウブ</t>
    </rPh>
    <phoneticPr fontId="5"/>
  </si>
  <si>
    <t>×</t>
    <phoneticPr fontId="5"/>
  </si>
  <si>
    <t>単年度収支</t>
    <phoneticPr fontId="16"/>
  </si>
  <si>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</si>
  <si>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</si>
  <si>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</si>
  <si>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</si>
  <si>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6"/>
  </si>
  <si>
    <t>-</t>
    <phoneticPr fontId="5"/>
  </si>
  <si>
    <t>健全化判断比率</t>
    <phoneticPr fontId="5"/>
  </si>
  <si>
    <t>-0.9</t>
    <phoneticPr fontId="5"/>
  </si>
  <si>
    <t>山振</t>
    <rPh sb="0" eb="1">
      <t>ヤマ</t>
    </rPh>
    <rPh sb="1" eb="2">
      <t>フ</t>
    </rPh>
    <phoneticPr fontId="5"/>
  </si>
  <si>
    <t>繰上償還金</t>
    <phoneticPr fontId="16"/>
  </si>
  <si>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</si>
  <si>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</si>
  <si>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</si>
  <si>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</si>
  <si>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t>低開発</t>
    <rPh sb="0" eb="1">
      <t>テイ</t>
    </rPh>
    <rPh sb="1" eb="3">
      <t>カイハツ</t>
    </rPh>
    <phoneticPr fontId="5"/>
  </si>
  <si>
    <t>×</t>
    <phoneticPr fontId="5"/>
  </si>
  <si>
    <t>積立金取崩し額</t>
    <phoneticPr fontId="16"/>
  </si>
  <si>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</si>
  <si>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</si>
  <si>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</si>
  <si>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</si>
  <si>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</si>
  <si>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</si>
  <si>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6"/>
  </si>
  <si>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</si>
  <si>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</si>
  <si>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</si>
  <si>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</si>
  <si>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6"/>
  </si>
  <si>
    <t>増減率  (％)</t>
    <rPh sb="0" eb="2">
      <t>ゾウゲン</t>
    </rPh>
    <rPh sb="2" eb="3">
      <t>リツ</t>
    </rPh>
    <phoneticPr fontId="5"/>
  </si>
  <si>
    <t>-2.2</t>
    <phoneticPr fontId="5"/>
  </si>
  <si>
    <t>基準財政需要額</t>
    <phoneticPr fontId="16"/>
  </si>
  <si>
    <t>うち日本人(％)</t>
    <phoneticPr fontId="5"/>
  </si>
  <si>
    <t>-2.3</t>
    <phoneticPr fontId="5"/>
  </si>
  <si>
    <t>第3次</t>
    <rPh sb="0" eb="1">
      <t>ダイ</t>
    </rPh>
    <rPh sb="2" eb="3">
      <t>ジ</t>
    </rPh>
    <phoneticPr fontId="5"/>
  </si>
  <si>
    <t>標準税収入額等</t>
    <phoneticPr fontId="16"/>
  </si>
  <si>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</si>
  <si>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6"/>
  </si>
  <si>
    <t>人口密度 (人/k㎡)</t>
    <rPh sb="0" eb="2">
      <t>ジンコウ</t>
    </rPh>
    <rPh sb="2" eb="4">
      <t>ミツド</t>
    </rPh>
    <phoneticPr fontId="5"/>
  </si>
  <si>
    <t>歳入一般財源等</t>
    <rPh sb="0" eb="2">
      <t>サイニュウ</t>
    </rPh>
    <rPh sb="2" eb="4">
      <t>イッパン</t>
    </rPh>
    <rPh sb="4" eb="6">
      <t>ザイゲン</t>
    </rPh>
    <rPh sb="6" eb="7">
      <t>トウ</t>
    </rPh>
    <phoneticPr fontId="16"/>
  </si>
  <si>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</si>
  <si>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</si>
  <si>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</si>
  <si>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</si>
  <si>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</si>
  <si>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</si>
  <si>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</si>
  <si>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</si>
  <si>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</si>
  <si>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</si>
  <si>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</si>
  <si>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</si>
  <si>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</si>
  <si>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</si>
  <si>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</si>
  <si>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</si>
  <si>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</si>
  <si>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</si>
  <si>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</si>
  <si>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</si>
  <si>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6"/>
  </si>
  <si>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</si>
  <si>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</si>
  <si>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6"/>
  </si>
  <si>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</si>
  <si>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</si>
  <si>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</si>
  <si>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</si>
  <si>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</si>
  <si>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</si>
  <si>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</si>
  <si>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</si>
  <si>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</si>
  <si>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</si>
  <si>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</si>
  <si>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</si>
  <si>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</si>
  <si>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</si>
  <si>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</si>
  <si>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</si>
  <si>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</si>
  <si>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</si>
  <si>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</si>
  <si>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</si>
  <si>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</si>
  <si>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</si>
  <si>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</si>
  <si>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</si>
  <si>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</si>
  <si>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</si>
  <si>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6"/>
  </si>
  <si>
    <t>島根県海士町</t>
    <phoneticPr fontId="16"/>
  </si>
  <si>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</si>
  <si>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</si>
  <si>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</si>
  <si>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</si>
  <si>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</si>
  <si>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</si>
  <si>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</si>
  <si>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</si>
  <si>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</si>
  <si>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</si>
  <si>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</si>
  <si>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</si>
  <si>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</si>
  <si>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6"/>
  </si>
  <si>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</si>
  <si>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</si>
  <si>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</si>
  <si>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</si>
  <si>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</si>
  <si>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</si>
  <si>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</si>
  <si>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</si>
  <si>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</si>
  <si>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</si>
  <si>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</si>
  <si>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</si>
  <si>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</si>
  <si>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</si>
  <si>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</si>
  <si>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</si>
  <si>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</si>
  <si>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</si>
  <si>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</si>
  <si>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</si>
  <si>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</si>
  <si>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</si>
  <si>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</si>
  <si>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</si>
  <si>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</si>
  <si>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</si>
  <si>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</si>
  <si>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</si>
  <si>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</si>
  <si>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</si>
  <si>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</si>
  <si>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</si>
  <si>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</si>
  <si>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</si>
  <si>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</si>
  <si>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</si>
  <si>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</si>
  <si>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</si>
  <si>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</si>
  <si>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</si>
  <si>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</si>
  <si>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6"/>
  </si>
  <si>
    <t>　震災復興特別交付税</t>
    <phoneticPr fontId="16"/>
  </si>
  <si>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</si>
  <si>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</si>
  <si>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</si>
  <si>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</si>
  <si>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</si>
  <si>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</si>
  <si>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</si>
  <si>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</si>
  <si>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</si>
  <si>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</si>
  <si>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</si>
  <si>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</si>
  <si>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</si>
  <si>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</si>
  <si>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</si>
  <si>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</si>
  <si>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</si>
  <si>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</si>
  <si>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</si>
  <si>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</si>
  <si>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</si>
  <si>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</si>
  <si>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</si>
  <si>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</si>
  <si>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</si>
  <si>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</si>
  <si>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</si>
  <si>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</si>
  <si>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</si>
  <si>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</si>
  <si>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</si>
  <si>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</si>
  <si>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</si>
  <si>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</si>
  <si>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</si>
  <si>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</si>
  <si>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</si>
  <si>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</si>
  <si>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6"/>
  </si>
  <si>
    <t>繰越金</t>
  </si>
  <si>
    <t>・計</t>
    <phoneticPr fontId="5"/>
  </si>
  <si>
    <t>市町村民税</t>
    <rPh sb="0" eb="3">
      <t>シチョウソン</t>
    </rPh>
    <rPh sb="3" eb="4">
      <t>ミン</t>
    </rPh>
    <rPh sb="4" eb="5">
      <t>ゼイ</t>
    </rPh>
    <phoneticPr fontId="5"/>
  </si>
  <si>
    <t>　うち利子</t>
    <phoneticPr fontId="16"/>
  </si>
  <si>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</si>
  <si>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</si>
  <si>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</si>
  <si>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</si>
  <si>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</si>
  <si>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</si>
  <si>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</si>
  <si>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</si>
  <si>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</si>
  <si>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</si>
  <si>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</si>
  <si>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</si>
  <si>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</si>
  <si>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</si>
  <si>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6"/>
  </si>
  <si>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</si>
  <si>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</si>
  <si>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6"/>
  </si>
  <si>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</si>
  <si>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</si>
  <si>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</si>
  <si>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</si>
  <si>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</si>
  <si>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</si>
  <si>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</si>
  <si>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</si>
  <si>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</si>
  <si>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</si>
  <si>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</si>
  <si>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</si>
  <si>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</si>
  <si>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</si>
  <si>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</si>
  <si>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</si>
  <si>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6"/>
  </si>
  <si>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</si>
  <si>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</si>
  <si>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</si>
  <si>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</si>
  <si>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</si>
  <si>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</si>
  <si>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</si>
  <si>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</si>
  <si>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</si>
  <si>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</si>
  <si>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</si>
  <si>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</si>
  <si>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</si>
  <si>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島根県海士町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</si>
  <si>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</si>
  <si>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</si>
  <si>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</si>
  <si>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</si>
  <si>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</si>
  <si>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</si>
  <si>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</si>
  <si>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</si>
  <si>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</si>
  <si>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</si>
  <si>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</si>
  <si>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</si>
  <si>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</si>
  <si>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</si>
  <si>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</si>
  <si>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</si>
  <si>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</si>
  <si>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</si>
  <si>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</si>
  <si>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</si>
  <si>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</si>
  <si>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</si>
  <si>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</si>
  <si>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</si>
  <si>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</si>
  <si>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</si>
  <si>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</si>
  <si>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</si>
  <si>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</si>
  <si>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</si>
  <si>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</si>
  <si>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</si>
  <si>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</si>
  <si>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</si>
  <si>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</si>
  <si>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国民健康保険歯科診療施設勘定特別会計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</si>
  <si>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</si>
  <si>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</si>
  <si>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</si>
  <si>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</si>
  <si>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</si>
  <si>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</si>
  <si>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</si>
  <si>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</si>
  <si>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</si>
  <si>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</si>
  <si>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</si>
  <si>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</si>
  <si>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</si>
  <si>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</si>
  <si>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</si>
  <si>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</si>
  <si>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</si>
  <si>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</si>
  <si>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平成26年度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</si>
  <si>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</si>
  <si>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</si>
  <si>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</si>
  <si>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</si>
  <si>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</si>
  <si>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</si>
  <si>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</si>
  <si>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</si>
  <si>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</si>
  <si>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</si>
  <si>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</si>
  <si>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</si>
  <si>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</si>
  <si>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</si>
  <si>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</si>
  <si>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</si>
  <si>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</si>
  <si>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</si>
  <si>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</si>
  <si>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</si>
  <si>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</si>
  <si>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</si>
  <si>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</si>
  <si>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</si>
  <si>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</si>
  <si>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</si>
  <si>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</si>
  <si>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</si>
  <si>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</si>
  <si>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</si>
  <si>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</si>
  <si>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</si>
  <si>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</si>
  <si>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</si>
  <si>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</si>
  <si>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</si>
  <si>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</si>
  <si>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</si>
  <si>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</si>
  <si>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</si>
  <si>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</si>
  <si>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</si>
  <si>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</si>
  <si>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</si>
  <si>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</si>
  <si>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</si>
  <si>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</si>
  <si>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</si>
  <si>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</si>
  <si>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</si>
  <si>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</si>
  <si>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</si>
  <si>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</si>
  <si>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</si>
  <si>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</si>
  <si>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</si>
  <si>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</si>
  <si>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</si>
  <si>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</si>
  <si>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</si>
  <si>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</si>
  <si>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</si>
  <si>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</si>
  <si>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</si>
  <si>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</si>
  <si>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</si>
  <si>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</si>
  <si>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</si>
  <si>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</si>
  <si>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</si>
  <si>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</si>
  <si>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</si>
  <si>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</si>
  <si>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</si>
  <si>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</si>
  <si>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</si>
  <si>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</si>
  <si>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</si>
  <si>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</si>
  <si>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</si>
  <si>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</si>
  <si>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</si>
  <si>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</si>
  <si>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</si>
  <si>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</si>
  <si>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</si>
  <si>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</si>
  <si>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</si>
  <si>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</si>
  <si>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</si>
  <si>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</si>
  <si>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</si>
  <si>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</si>
  <si>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</si>
  <si>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</si>
  <si>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</si>
  <si>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</si>
  <si>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</si>
  <si>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</si>
  <si>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</si>
  <si>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</si>
  <si>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</si>
  <si>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</si>
  <si>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</si>
  <si>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</si>
  <si>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</si>
  <si>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</si>
  <si>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</si>
  <si>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</si>
  <si>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</si>
  <si>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</si>
  <si>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</si>
  <si>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</si>
  <si>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</si>
  <si>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</si>
  <si>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</si>
  <si>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</si>
  <si>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</si>
  <si>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</si>
  <si>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</si>
  <si>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2.40</t>
  </si>
  <si>
    <t>一般会計</t>
  </si>
  <si>
    <t>国民健康保険事業勘定特別会計</t>
  </si>
  <si>
    <t>下水道特別会計</t>
  </si>
  <si>
    <t>後期高齢者医療特別会計</t>
  </si>
  <si>
    <t>簡易水道特別会計</t>
  </si>
  <si>
    <t>国民健康保険診療施設勘定特別会計</t>
  </si>
  <si>
    <t>国民健康保険歯科診療施設勘定特別会計</t>
  </si>
  <si>
    <t>その他会計（赤字）</t>
  </si>
  <si>
    <t>その他会計（黒字）</t>
  </si>
  <si>
    <r>
      <t>産業構造</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5</t>
    </r>
    <r>
      <rPr>
        <sz val="11"/>
        <color theme="1"/>
        <rFont val="ＭＳ Ｐゴシック"/>
        <family val="3"/>
        <charset val="128"/>
        <scheme val="minor"/>
      </rPr>
      <t>)</t>
    </r>
    <rPh sb="0" eb="2">
      <t>サンギョウ</t>
    </rPh>
    <rPh sb="2" eb="4">
      <t>コウゾウ</t>
    </rPh>
    <phoneticPr fontId="5"/>
  </si>
  <si>
    <r>
      <t xml:space="preserve">増減率 </t>
    </r>
    <r>
      <rPr>
        <sz val="11"/>
        <color theme="1"/>
        <rFont val="ＭＳ Ｐゴシック"/>
        <family val="3"/>
        <charset val="128"/>
        <scheme val="minor"/>
      </rPr>
      <t xml:space="preserve"> </t>
    </r>
    <r>
      <rPr>
        <sz val="11"/>
        <color theme="1"/>
        <rFont val="ＭＳ Ｐゴシック"/>
        <family val="3"/>
        <charset val="128"/>
        <scheme val="minor"/>
      </rPr>
      <t>(％)</t>
    </r>
    <rPh sb="0" eb="2">
      <t>ゾウゲン</t>
    </rPh>
    <rPh sb="2" eb="3">
      <t>リツ</t>
    </rPh>
    <phoneticPr fontId="5"/>
  </si>
  <si>
    <r>
      <t>2</t>
    </r>
    <r>
      <rPr>
        <sz val="11"/>
        <color theme="1"/>
        <rFont val="ＭＳ Ｐゴシック"/>
        <family val="3"/>
        <charset val="128"/>
        <scheme val="minor"/>
      </rPr>
      <t>7年国調</t>
    </r>
    <rPh sb="2" eb="3">
      <t>ネン</t>
    </rPh>
    <rPh sb="3" eb="4">
      <t>コク</t>
    </rPh>
    <rPh sb="4" eb="5">
      <t>チョウ</t>
    </rPh>
    <phoneticPr fontId="5"/>
  </si>
  <si>
    <r>
      <t>2</t>
    </r>
    <r>
      <rPr>
        <sz val="11"/>
        <color theme="1"/>
        <rFont val="ＭＳ Ｐゴシック"/>
        <family val="3"/>
        <charset val="128"/>
        <scheme val="minor"/>
      </rPr>
      <t>2年国調</t>
    </r>
    <rPh sb="2" eb="3">
      <t>ネン</t>
    </rPh>
    <rPh sb="3" eb="4">
      <t>コク</t>
    </rPh>
    <rPh sb="4" eb="5">
      <t>チョウ</t>
    </rPh>
    <phoneticPr fontId="5"/>
  </si>
  <si>
    <r>
      <t>資金不足比率 (※</t>
    </r>
    <r>
      <rPr>
        <sz val="11"/>
        <color theme="1"/>
        <rFont val="ＭＳ Ｐゴシック"/>
        <family val="3"/>
        <charset val="128"/>
        <scheme val="minor"/>
      </rPr>
      <t>4</t>
    </r>
    <r>
      <rPr>
        <sz val="11"/>
        <color theme="1"/>
        <rFont val="ＭＳ Ｐゴシック"/>
        <family val="3"/>
        <charset val="128"/>
        <scheme val="minor"/>
      </rPr>
      <t>)</t>
    </r>
    <phoneticPr fontId="5"/>
  </si>
  <si>
    <r>
      <t>(※</t>
    </r>
    <r>
      <rPr>
        <sz val="11"/>
        <color theme="1"/>
        <rFont val="ＭＳ Ｐゴシック"/>
        <family val="3"/>
        <charset val="128"/>
        <scheme val="minor"/>
      </rPr>
      <t>3</t>
    </r>
    <r>
      <rPr>
        <sz val="11"/>
        <color theme="1"/>
        <rFont val="ＭＳ Ｐゴシック"/>
        <family val="3"/>
        <charset val="128"/>
        <scheme val="minor"/>
      </rPr>
      <t>)</t>
    </r>
    <phoneticPr fontId="5"/>
  </si>
  <si>
    <t>（株）ふるさと海士</t>
    <rPh sb="0" eb="3">
      <t>カブ</t>
    </rPh>
    <rPh sb="7" eb="9">
      <t>アマ</t>
    </rPh>
    <phoneticPr fontId="21"/>
  </si>
  <si>
    <t>（株）海士</t>
    <rPh sb="0" eb="3">
      <t>カブ</t>
    </rPh>
    <rPh sb="3" eb="5">
      <t>アマ</t>
    </rPh>
    <phoneticPr fontId="21"/>
  </si>
  <si>
    <t>隠岐広域連合（普通会計）</t>
  </si>
  <si>
    <t>隠岐広域連合（島前病院事業）</t>
  </si>
  <si>
    <t>隠岐広域連合（隠岐病院事業）</t>
  </si>
  <si>
    <t>隠岐広域連合（介護保険事業）</t>
  </si>
  <si>
    <t>島前町村組合</t>
  </si>
  <si>
    <t>島根県市町村総合事務組合</t>
  </si>
  <si>
    <t>島根県後期高齢者医療広域連合（普通会計）</t>
  </si>
  <si>
    <t>島根県後期高齢者医療広域連合（後期高齢者医療）</t>
  </si>
  <si>
    <t>法適用企業</t>
    <rPh sb="0" eb="1">
      <t>ホウ</t>
    </rPh>
    <rPh sb="1" eb="3">
      <t>テキヨウ</t>
    </rPh>
    <rPh sb="3" eb="5">
      <t>キギョウ</t>
    </rPh>
    <phoneticPr fontId="5"/>
  </si>
  <si>
    <t>法適用企業</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</si>
  <si>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</si>
  <si>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</si>
  <si>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</si>
  <si>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</si>
  <si>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</si>
  <si>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</si>
  <si>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</si>
  <si>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</si>
  <si>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</si>
  <si>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</si>
  <si>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</si>
  <si>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</si>
  <si>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</si>
  <si>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</si>
  <si>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</si>
  <si>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実質公債比率については、行政改革による基金財源をもとに、繰上償還の実施などの効果により毎年、改善を推移している。
将来負担比率については、他団体に比べ基金積立より施策推進へ財政投資を行っている結果、高く推移している。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</si>
</sst>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4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4"/>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8"/>
      <color indexed="8"/>
      <name val="ＭＳ ゴシック"/>
      <family val="3"/>
      <charset val="128"/>
    </font>
    <font>
      <sz val="9"/>
      <color indexed="8"/>
      <name val="ＭＳ Ｐゴシック"/>
      <family val="3"/>
      <charset val="128"/>
    </font>
    <font>
      <sz val="11"/>
      <color indexed="8"/>
      <name val="ＭＳ ゴシック"/>
      <family val="3"/>
      <charset val="128"/>
    </font>
    <font>
      <sz val="11"/>
      <color indexed="8"/>
      <name val="ＭＳ Ｐゴシック"/>
      <family val="3"/>
      <charset val="128"/>
    </font>
    <font>
      <b/>
      <sz val="16"/>
      <color indexed="8"/>
      <name val="ＭＳ ゴシック"/>
      <family val="3"/>
      <charset val="128"/>
    </font>
    <font>
      <sz val="13"/>
      <color indexed="8"/>
      <name val="ＭＳ ゴシック"/>
      <family val="3"/>
      <charset val="128"/>
    </font>
    <font>
      <sz val="9"/>
      <color indexed="8"/>
      <name val="ＭＳ ゴシック"/>
      <family val="3"/>
      <charset val="128"/>
    </font>
    <font>
      <sz val="11"/>
      <color indexed="8"/>
      <name val="ＭＳ Ｐ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43"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49" fontId="19"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0"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1"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1"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2" fillId="0" borderId="0" xfId="26" applyFont="1" applyFill="1">
      <alignment vertical="center"/>
    </xf>
    <xf numFmtId="49" fontId="22" fillId="0" borderId="0" xfId="26" applyNumberFormat="1" applyFont="1" applyFill="1">
      <alignment vertical="center"/>
    </xf>
    <xf numFmtId="0" fontId="22" fillId="0" borderId="0" xfId="26" applyFont="1">
      <alignment vertical="center"/>
    </xf>
    <xf numFmtId="0" fontId="24" fillId="0" borderId="0" xfId="26" applyFont="1" applyFill="1">
      <alignment vertical="center"/>
    </xf>
    <xf numFmtId="0" fontId="25" fillId="0" borderId="0" xfId="26" applyFont="1" applyFill="1">
      <alignment vertical="center"/>
    </xf>
    <xf numFmtId="0" fontId="22" fillId="0" borderId="36" xfId="26" applyFont="1" applyFill="1" applyBorder="1" applyAlignment="1">
      <alignment horizontal="left" vertical="center"/>
    </xf>
    <xf numFmtId="0" fontId="22" fillId="0" borderId="8" xfId="26" applyFont="1" applyFill="1" applyBorder="1" applyAlignment="1">
      <alignment horizontal="left" vertical="center"/>
    </xf>
    <xf numFmtId="0" fontId="22" fillId="0" borderId="9" xfId="26" applyFont="1" applyFill="1" applyBorder="1" applyAlignment="1">
      <alignment horizontal="left" vertical="center"/>
    </xf>
    <xf numFmtId="184" fontId="22" fillId="0" borderId="36" xfId="26" applyNumberFormat="1" applyFont="1" applyFill="1" applyBorder="1" applyAlignment="1">
      <alignment horizontal="right" vertical="center"/>
    </xf>
    <xf numFmtId="184" fontId="22" fillId="0" borderId="8" xfId="26" applyNumberFormat="1" applyFont="1" applyFill="1" applyBorder="1" applyAlignment="1">
      <alignment horizontal="right" vertical="center"/>
    </xf>
    <xf numFmtId="184" fontId="22" fillId="0" borderId="9" xfId="26" applyNumberFormat="1" applyFont="1" applyFill="1" applyBorder="1" applyAlignment="1">
      <alignment horizontal="right" vertical="center"/>
    </xf>
    <xf numFmtId="0" fontId="26" fillId="0" borderId="45" xfId="27" applyFont="1" applyFill="1" applyBorder="1" applyAlignment="1">
      <alignment vertical="center"/>
    </xf>
    <xf numFmtId="184" fontId="22" fillId="0" borderId="36" xfId="26" applyNumberFormat="1" applyFont="1" applyFill="1" applyBorder="1" applyAlignment="1">
      <alignment vertical="center"/>
    </xf>
    <xf numFmtId="184" fontId="22" fillId="0" borderId="8" xfId="26" applyNumberFormat="1" applyFont="1" applyFill="1" applyBorder="1" applyAlignment="1">
      <alignment vertical="center"/>
    </xf>
    <xf numFmtId="184" fontId="22" fillId="0" borderId="9" xfId="26" applyNumberFormat="1" applyFont="1" applyFill="1" applyBorder="1" applyAlignment="1">
      <alignment vertical="center"/>
    </xf>
    <xf numFmtId="0" fontId="22" fillId="0" borderId="7" xfId="26" applyFont="1" applyFill="1" applyBorder="1" applyAlignment="1">
      <alignment horizontal="left" vertical="center"/>
    </xf>
    <xf numFmtId="0" fontId="26" fillId="0" borderId="68" xfId="27" applyFont="1" applyFill="1" applyBorder="1" applyAlignment="1">
      <alignment horizontal="center" vertical="center"/>
    </xf>
    <xf numFmtId="0" fontId="22" fillId="0" borderId="7" xfId="26" applyFont="1" applyFill="1" applyBorder="1" applyAlignment="1">
      <alignment horizontal="center" vertical="center"/>
    </xf>
    <xf numFmtId="0" fontId="22" fillId="0" borderId="71" xfId="26" applyFont="1" applyFill="1" applyBorder="1" applyAlignment="1">
      <alignment horizontal="center" vertical="center"/>
    </xf>
    <xf numFmtId="0" fontId="27" fillId="0" borderId="72" xfId="26" applyFont="1" applyFill="1" applyBorder="1" applyAlignment="1">
      <alignment vertical="center" wrapText="1"/>
    </xf>
    <xf numFmtId="0" fontId="27" fillId="0" borderId="73" xfId="26" applyFont="1" applyFill="1" applyBorder="1" applyAlignment="1">
      <alignment vertical="center" wrapText="1"/>
    </xf>
    <xf numFmtId="181" fontId="22" fillId="0" borderId="71" xfId="26" applyNumberFormat="1" applyFont="1" applyFill="1" applyBorder="1" applyAlignment="1">
      <alignment vertical="center"/>
    </xf>
    <xf numFmtId="181" fontId="22" fillId="0" borderId="72" xfId="26" applyNumberFormat="1" applyFont="1" applyFill="1" applyBorder="1" applyAlignment="1">
      <alignment vertical="center"/>
    </xf>
    <xf numFmtId="181" fontId="22" fillId="0" borderId="73" xfId="26" applyNumberFormat="1" applyFont="1" applyFill="1" applyBorder="1" applyAlignment="1">
      <alignment vertical="center"/>
    </xf>
    <xf numFmtId="0" fontId="22" fillId="0" borderId="7" xfId="26" applyFont="1" applyFill="1" applyBorder="1">
      <alignment vertical="center"/>
    </xf>
    <xf numFmtId="0" fontId="22" fillId="0" borderId="0" xfId="26" applyFont="1" applyFill="1" applyBorder="1">
      <alignment vertical="center"/>
    </xf>
    <xf numFmtId="0" fontId="22" fillId="0" borderId="62" xfId="26" applyFont="1" applyFill="1" applyBorder="1">
      <alignment vertical="center"/>
    </xf>
    <xf numFmtId="49" fontId="22" fillId="0" borderId="7" xfId="26" applyNumberFormat="1" applyFont="1" applyFill="1" applyBorder="1">
      <alignment vertical="center"/>
    </xf>
    <xf numFmtId="49" fontId="22" fillId="0" borderId="0" xfId="26" applyNumberFormat="1" applyFont="1" applyFill="1" applyBorder="1">
      <alignment vertical="center"/>
    </xf>
    <xf numFmtId="0" fontId="22" fillId="0" borderId="0" xfId="26" applyFont="1" applyFill="1" applyBorder="1" applyAlignment="1">
      <alignment vertical="center"/>
    </xf>
    <xf numFmtId="0" fontId="22" fillId="0" borderId="0" xfId="26" applyFont="1" applyFill="1" applyBorder="1" applyAlignment="1">
      <alignment horizontal="center" vertical="center"/>
    </xf>
    <xf numFmtId="49" fontId="22" fillId="0" borderId="0" xfId="26" applyNumberFormat="1" applyFont="1" applyFill="1" applyBorder="1" applyAlignment="1">
      <alignment horizontal="center" vertical="center"/>
    </xf>
    <xf numFmtId="0" fontId="22" fillId="0" borderId="62" xfId="26" applyFont="1" applyFill="1" applyBorder="1" applyAlignment="1">
      <alignment horizontal="center" vertical="center"/>
    </xf>
    <xf numFmtId="0" fontId="22" fillId="0" borderId="71" xfId="26" applyFont="1" applyFill="1" applyBorder="1">
      <alignment vertical="center"/>
    </xf>
    <xf numFmtId="0" fontId="22" fillId="0" borderId="72" xfId="26" applyFont="1" applyFill="1" applyBorder="1">
      <alignment vertical="center"/>
    </xf>
    <xf numFmtId="0" fontId="22" fillId="0" borderId="73" xfId="26" applyFont="1" applyFill="1" applyBorder="1">
      <alignment vertical="center"/>
    </xf>
    <xf numFmtId="0" fontId="22" fillId="0" borderId="0" xfId="28" applyFont="1" applyFill="1">
      <alignment vertical="center"/>
    </xf>
    <xf numFmtId="0" fontId="29" fillId="0" borderId="0" xfId="3" applyFont="1">
      <alignment vertical="center"/>
    </xf>
    <xf numFmtId="0" fontId="30" fillId="0" borderId="0" xfId="3" applyFont="1">
      <alignment vertical="center"/>
    </xf>
    <xf numFmtId="0" fontId="31" fillId="0" borderId="0" xfId="3" applyFont="1" applyAlignment="1">
      <alignment horizontal="center" vertical="center"/>
    </xf>
    <xf numFmtId="0" fontId="32" fillId="2" borderId="1" xfId="3" applyFont="1" applyFill="1" applyBorder="1" applyAlignment="1"/>
    <xf numFmtId="0" fontId="32" fillId="2" borderId="2" xfId="3" applyFont="1" applyFill="1" applyBorder="1" applyAlignment="1"/>
    <xf numFmtId="0" fontId="32" fillId="2" borderId="2" xfId="3" applyFont="1" applyFill="1" applyBorder="1" applyAlignment="1">
      <alignment horizontal="right" vertical="center"/>
    </xf>
    <xf numFmtId="0" fontId="32" fillId="2" borderId="3" xfId="3" applyFont="1" applyFill="1" applyBorder="1" applyAlignment="1">
      <alignment horizontal="right" vertical="top"/>
    </xf>
    <xf numFmtId="0" fontId="32" fillId="2" borderId="23" xfId="3" applyFont="1" applyFill="1" applyBorder="1" applyAlignment="1">
      <alignment horizontal="center" vertical="center"/>
    </xf>
    <xf numFmtId="0" fontId="32" fillId="2" borderId="5" xfId="3" applyFont="1" applyFill="1" applyBorder="1" applyAlignment="1">
      <alignment horizontal="center" vertical="center"/>
    </xf>
    <xf numFmtId="0" fontId="32" fillId="2" borderId="6" xfId="3" applyFont="1" applyFill="1" applyBorder="1" applyAlignment="1">
      <alignment horizontal="center" vertical="center"/>
    </xf>
    <xf numFmtId="0" fontId="32" fillId="0" borderId="37" xfId="3" applyFont="1" applyFill="1" applyBorder="1" applyAlignment="1">
      <alignment vertical="center" wrapText="1"/>
    </xf>
    <xf numFmtId="177" fontId="32" fillId="0" borderId="27" xfId="3" applyNumberFormat="1" applyFont="1" applyFill="1" applyBorder="1" applyAlignment="1" applyProtection="1">
      <alignment horizontal="right" vertical="center"/>
    </xf>
    <xf numFmtId="177" fontId="32" fillId="0" borderId="28" xfId="3" applyNumberFormat="1" applyFont="1" applyFill="1" applyBorder="1" applyAlignment="1" applyProtection="1">
      <alignment horizontal="right" vertical="center"/>
    </xf>
    <xf numFmtId="177" fontId="32" fillId="0" borderId="29" xfId="3" applyNumberFormat="1" applyFont="1" applyFill="1" applyBorder="1" applyAlignment="1" applyProtection="1">
      <alignment horizontal="right" vertical="center"/>
    </xf>
    <xf numFmtId="0" fontId="32" fillId="0" borderId="39" xfId="3" applyFont="1" applyFill="1" applyBorder="1" applyAlignment="1">
      <alignment vertical="center"/>
    </xf>
    <xf numFmtId="177" fontId="32" fillId="0" borderId="33" xfId="3" applyNumberFormat="1" applyFont="1" applyFill="1" applyBorder="1" applyAlignment="1" applyProtection="1">
      <alignment horizontal="right" vertical="center"/>
    </xf>
    <xf numFmtId="177" fontId="32" fillId="0" borderId="34" xfId="3" applyNumberFormat="1" applyFont="1" applyFill="1" applyBorder="1" applyAlignment="1" applyProtection="1">
      <alignment horizontal="right" vertical="center"/>
    </xf>
    <xf numFmtId="177" fontId="32" fillId="0" borderId="35" xfId="3" applyNumberFormat="1" applyFont="1" applyFill="1" applyBorder="1" applyAlignment="1" applyProtection="1">
      <alignment horizontal="right" vertical="center"/>
    </xf>
    <xf numFmtId="0" fontId="32" fillId="0" borderId="41" xfId="3" applyFont="1" applyFill="1" applyBorder="1" applyAlignment="1">
      <alignment vertical="center"/>
    </xf>
    <xf numFmtId="0" fontId="32" fillId="0" borderId="44" xfId="3" applyFont="1" applyFill="1" applyBorder="1" applyAlignment="1">
      <alignment vertical="center"/>
    </xf>
    <xf numFmtId="177" fontId="32" fillId="0" borderId="20" xfId="3" applyNumberFormat="1" applyFont="1" applyFill="1" applyBorder="1" applyAlignment="1" applyProtection="1">
      <alignment horizontal="right" vertical="center"/>
    </xf>
    <xf numFmtId="177" fontId="32" fillId="0" borderId="21" xfId="3" applyNumberFormat="1" applyFont="1" applyFill="1" applyBorder="1" applyAlignment="1" applyProtection="1">
      <alignment horizontal="right" vertical="center"/>
    </xf>
    <xf numFmtId="177" fontId="32" fillId="0" borderId="22" xfId="3" applyNumberFormat="1" applyFont="1" applyFill="1" applyBorder="1" applyAlignment="1" applyProtection="1">
      <alignment horizontal="right" vertical="center"/>
    </xf>
    <xf numFmtId="0" fontId="32" fillId="0" borderId="0" xfId="3" applyFont="1" applyAlignment="1"/>
    <xf numFmtId="49" fontId="33" fillId="5" borderId="0" xfId="30" applyNumberFormat="1" applyFont="1" applyFill="1" applyProtection="1">
      <alignment vertical="center"/>
    </xf>
    <xf numFmtId="0" fontId="33" fillId="5" borderId="0" xfId="30" applyFont="1" applyFill="1" applyProtection="1">
      <alignment vertical="center"/>
    </xf>
    <xf numFmtId="0" fontId="33" fillId="5" borderId="0" xfId="30" applyFont="1" applyFill="1" applyBorder="1" applyAlignment="1" applyProtection="1">
      <alignment vertical="center"/>
    </xf>
    <xf numFmtId="0" fontId="33" fillId="5" borderId="72" xfId="30" applyFont="1" applyFill="1" applyBorder="1" applyProtection="1">
      <alignment vertical="center"/>
    </xf>
    <xf numFmtId="0" fontId="34" fillId="5" borderId="0" xfId="31" applyFont="1" applyFill="1" applyProtection="1">
      <alignment vertical="center"/>
    </xf>
    <xf numFmtId="0" fontId="34" fillId="0" borderId="0" xfId="31" applyFont="1" applyProtection="1">
      <alignment vertical="center"/>
    </xf>
    <xf numFmtId="0" fontId="35" fillId="5" borderId="0" xfId="30" applyFont="1" applyFill="1" applyAlignment="1" applyProtection="1">
      <alignment vertical="center"/>
    </xf>
    <xf numFmtId="0" fontId="33" fillId="5" borderId="0" xfId="30" applyFont="1" applyFill="1" applyAlignment="1" applyProtection="1">
      <alignment vertical="center"/>
    </xf>
    <xf numFmtId="0" fontId="34" fillId="5" borderId="0" xfId="31" applyFont="1" applyFill="1" applyAlignment="1" applyProtection="1">
      <alignment vertical="center"/>
    </xf>
    <xf numFmtId="0" fontId="34" fillId="0" borderId="0" xfId="31" applyFont="1" applyAlignment="1" applyProtection="1">
      <alignment vertical="center"/>
    </xf>
    <xf numFmtId="0" fontId="37" fillId="5" borderId="0" xfId="30" applyFont="1" applyFill="1" applyProtection="1">
      <alignment vertical="center"/>
    </xf>
    <xf numFmtId="0" fontId="38" fillId="5" borderId="0" xfId="30" applyFont="1" applyFill="1" applyProtection="1">
      <alignment vertical="center"/>
    </xf>
    <xf numFmtId="0" fontId="38" fillId="5" borderId="0" xfId="31" applyFont="1" applyFill="1" applyProtection="1">
      <alignment vertical="center"/>
    </xf>
    <xf numFmtId="0" fontId="38" fillId="0" borderId="0" xfId="31" applyFont="1" applyProtection="1">
      <alignment vertical="center"/>
    </xf>
    <xf numFmtId="0" fontId="37" fillId="5" borderId="0" xfId="30" applyFont="1" applyFill="1" applyBorder="1" applyProtection="1">
      <alignment vertical="center"/>
    </xf>
    <xf numFmtId="0" fontId="38" fillId="5" borderId="0" xfId="30" applyFont="1" applyFill="1" applyBorder="1" applyProtection="1">
      <alignment vertical="center"/>
    </xf>
    <xf numFmtId="0" fontId="37" fillId="0" borderId="97" xfId="30" applyFont="1" applyBorder="1" applyAlignment="1" applyProtection="1">
      <alignment horizontal="center" vertical="center" shrinkToFit="1"/>
      <protection locked="0"/>
    </xf>
    <xf numFmtId="0" fontId="37" fillId="0" borderId="97" xfId="30" applyFont="1" applyFill="1" applyBorder="1" applyAlignment="1" applyProtection="1">
      <alignment horizontal="center" vertical="center" shrinkToFit="1"/>
      <protection locked="0"/>
    </xf>
    <xf numFmtId="0" fontId="37" fillId="0" borderId="109" xfId="33" applyFont="1" applyBorder="1" applyAlignment="1" applyProtection="1">
      <alignment horizontal="center" vertical="center" shrinkToFit="1"/>
      <protection locked="0"/>
    </xf>
    <xf numFmtId="0" fontId="37" fillId="0" borderId="111" xfId="30" applyFont="1" applyBorder="1" applyAlignment="1" applyProtection="1">
      <alignment horizontal="center" vertical="center" shrinkToFit="1"/>
      <protection locked="0"/>
    </xf>
    <xf numFmtId="0" fontId="37" fillId="0" borderId="111" xfId="30" applyFont="1" applyFill="1" applyBorder="1" applyAlignment="1" applyProtection="1">
      <alignment horizontal="center" vertical="center" shrinkToFit="1"/>
      <protection locked="0"/>
    </xf>
    <xf numFmtId="0" fontId="37" fillId="0" borderId="122" xfId="33" applyFont="1" applyBorder="1" applyAlignment="1" applyProtection="1">
      <alignment horizontal="center" vertical="center" shrinkToFit="1"/>
      <protection locked="0"/>
    </xf>
    <xf numFmtId="0" fontId="37" fillId="7" borderId="20" xfId="30" applyFont="1" applyFill="1" applyBorder="1" applyAlignment="1" applyProtection="1">
      <alignment horizontal="center" vertical="center" shrinkToFit="1"/>
      <protection locked="0"/>
    </xf>
    <xf numFmtId="0" fontId="39" fillId="5" borderId="0" xfId="30" applyFont="1" applyFill="1" applyProtection="1">
      <alignment vertical="center"/>
    </xf>
    <xf numFmtId="0" fontId="37" fillId="0" borderId="135" xfId="30" applyFont="1" applyBorder="1" applyAlignment="1" applyProtection="1">
      <alignment horizontal="center" vertical="center" shrinkToFit="1"/>
      <protection locked="0"/>
    </xf>
    <xf numFmtId="0" fontId="37" fillId="5" borderId="122" xfId="30" applyFont="1" applyFill="1" applyBorder="1" applyAlignment="1" applyProtection="1">
      <alignment horizontal="center" vertical="center" shrinkToFit="1"/>
      <protection locked="0"/>
    </xf>
    <xf numFmtId="0" fontId="37" fillId="0" borderId="144" xfId="30" applyFont="1" applyBorder="1" applyAlignment="1" applyProtection="1">
      <alignment horizontal="center" vertical="center" shrinkToFit="1"/>
      <protection locked="0"/>
    </xf>
    <xf numFmtId="0" fontId="37" fillId="5" borderId="0" xfId="30" applyFont="1" applyFill="1" applyBorder="1" applyAlignment="1" applyProtection="1">
      <alignment horizontal="center" vertical="center" shrinkToFit="1"/>
    </xf>
    <xf numFmtId="0" fontId="37" fillId="5" borderId="0" xfId="30" applyFont="1" applyFill="1" applyBorder="1" applyAlignment="1" applyProtection="1">
      <alignment horizontal="left" vertical="center" shrinkToFit="1"/>
    </xf>
    <xf numFmtId="177" fontId="37" fillId="5" borderId="0" xfId="30" applyNumberFormat="1" applyFont="1" applyFill="1" applyBorder="1" applyAlignment="1" applyProtection="1">
      <alignment horizontal="right" vertical="center" shrinkToFit="1"/>
    </xf>
    <xf numFmtId="177" fontId="37" fillId="5" borderId="0" xfId="30" applyNumberFormat="1" applyFont="1" applyFill="1" applyBorder="1" applyAlignment="1" applyProtection="1">
      <alignment horizontal="left" vertical="center" shrinkToFit="1"/>
    </xf>
    <xf numFmtId="0" fontId="39" fillId="5" borderId="0" xfId="30" applyFont="1" applyFill="1" applyBorder="1" applyProtection="1">
      <alignment vertical="center"/>
    </xf>
    <xf numFmtId="0" fontId="37" fillId="5" borderId="72" xfId="30" applyFont="1" applyFill="1" applyBorder="1" applyAlignment="1" applyProtection="1">
      <alignment vertical="center"/>
    </xf>
    <xf numFmtId="0" fontId="37" fillId="5" borderId="72" xfId="30" applyFont="1" applyFill="1" applyBorder="1" applyAlignment="1" applyProtection="1">
      <alignment horizontal="center" vertical="center"/>
    </xf>
    <xf numFmtId="0" fontId="37" fillId="5" borderId="31" xfId="30" applyFont="1" applyFill="1" applyBorder="1" applyProtection="1">
      <alignment vertical="center"/>
    </xf>
    <xf numFmtId="0" fontId="37" fillId="5" borderId="11" xfId="30" applyFont="1" applyFill="1" applyBorder="1" applyAlignment="1" applyProtection="1">
      <alignment vertical="center"/>
    </xf>
    <xf numFmtId="0" fontId="37" fillId="5" borderId="12" xfId="30" applyFont="1" applyFill="1" applyBorder="1" applyAlignment="1" applyProtection="1">
      <alignment vertical="center"/>
    </xf>
    <xf numFmtId="0" fontId="37" fillId="5" borderId="0" xfId="30" applyFont="1" applyFill="1" applyBorder="1" applyAlignment="1" applyProtection="1">
      <alignment vertical="center"/>
    </xf>
    <xf numFmtId="0" fontId="37" fillId="5" borderId="62" xfId="30" applyFont="1" applyFill="1" applyBorder="1" applyAlignment="1" applyProtection="1">
      <alignment vertical="center"/>
    </xf>
    <xf numFmtId="0" fontId="37" fillId="5" borderId="0" xfId="30" applyFont="1" applyFill="1" applyAlignment="1" applyProtection="1">
      <alignment vertical="center"/>
    </xf>
    <xf numFmtId="0" fontId="37" fillId="5" borderId="0" xfId="30" applyFont="1" applyFill="1" applyBorder="1" applyAlignment="1" applyProtection="1">
      <alignment horizontal="center" vertical="center"/>
    </xf>
    <xf numFmtId="0" fontId="38" fillId="5" borderId="0" xfId="30" applyFont="1" applyFill="1" applyAlignment="1" applyProtection="1">
      <alignment vertical="center"/>
    </xf>
    <xf numFmtId="0" fontId="38" fillId="5" borderId="0" xfId="30" applyFont="1" applyFill="1" applyBorder="1" applyAlignment="1" applyProtection="1">
      <alignment horizontal="center" vertical="center"/>
    </xf>
    <xf numFmtId="0" fontId="38" fillId="5" borderId="7" xfId="30" applyFont="1" applyFill="1" applyBorder="1" applyAlignment="1" applyProtection="1">
      <alignment vertical="center"/>
    </xf>
    <xf numFmtId="0" fontId="38" fillId="5" borderId="0" xfId="30" applyFont="1" applyFill="1" applyBorder="1" applyAlignment="1" applyProtection="1">
      <alignment vertical="center"/>
    </xf>
    <xf numFmtId="0" fontId="41" fillId="5" borderId="0" xfId="31" applyFont="1" applyFill="1" applyProtection="1">
      <alignment vertical="center"/>
    </xf>
    <xf numFmtId="0" fontId="34" fillId="0" borderId="0" xfId="31" applyFont="1">
      <alignment vertical="center"/>
    </xf>
    <xf numFmtId="0" fontId="8" fillId="5" borderId="0" xfId="5" applyFont="1" applyFill="1"/>
    <xf numFmtId="0" fontId="8" fillId="5" borderId="0" xfId="5" applyFont="1" applyFill="1" applyAlignment="1" applyProtection="1">
      <protection hidden="1"/>
    </xf>
    <xf numFmtId="0" fontId="4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1" fillId="0" borderId="0" xfId="34" applyFont="1" applyFill="1">
      <alignment vertical="center"/>
    </xf>
    <xf numFmtId="0" fontId="21" fillId="0" borderId="0" xfId="34" applyFont="1" applyFill="1" applyAlignment="1">
      <alignment vertical="center"/>
    </xf>
    <xf numFmtId="0" fontId="1" fillId="0" borderId="31" xfId="34" applyFont="1" applyFill="1" applyBorder="1">
      <alignment vertical="center"/>
    </xf>
    <xf numFmtId="178" fontId="4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44" fillId="0" borderId="0" xfId="38" applyFont="1" applyAlignment="1">
      <alignment vertical="center"/>
    </xf>
    <xf numFmtId="180" fontId="1" fillId="0" borderId="0" xfId="34" applyNumberFormat="1" applyFont="1" applyFill="1" applyBorder="1">
      <alignment vertical="center"/>
    </xf>
    <xf numFmtId="0" fontId="27" fillId="0" borderId="0" xfId="26" applyNumberFormat="1" applyFont="1" applyFill="1" applyBorder="1" applyAlignment="1" applyProtection="1">
      <alignment horizontal="left" vertical="center" wrapText="1"/>
      <protection hidden="1"/>
    </xf>
    <xf numFmtId="186" fontId="22" fillId="0" borderId="0" xfId="26" applyNumberFormat="1" applyFont="1" applyFill="1" applyBorder="1" applyAlignment="1" applyProtection="1">
      <alignment horizontal="center" vertical="center"/>
      <protection hidden="1"/>
    </xf>
    <xf numFmtId="0" fontId="22" fillId="0" borderId="0" xfId="26" applyFont="1" applyFill="1" applyBorder="1" applyAlignment="1" applyProtection="1">
      <alignment horizontal="center" vertical="center"/>
      <protection hidden="1"/>
    </xf>
    <xf numFmtId="0" fontId="22" fillId="0" borderId="0" xfId="26" applyFont="1" applyFill="1" applyBorder="1" applyAlignment="1">
      <alignment horizontal="center" vertical="center"/>
    </xf>
    <xf numFmtId="49" fontId="22" fillId="0" borderId="0" xfId="26" applyNumberFormat="1" applyFont="1" applyFill="1" applyBorder="1" applyAlignment="1">
      <alignment horizontal="center" vertical="center"/>
    </xf>
    <xf numFmtId="181" fontId="22" fillId="0" borderId="44" xfId="26" applyNumberFormat="1" applyFont="1" applyFill="1" applyBorder="1" applyAlignment="1">
      <alignment horizontal="right" vertical="center"/>
    </xf>
    <xf numFmtId="181" fontId="22" fillId="0" borderId="18" xfId="26" applyNumberFormat="1" applyFont="1" applyFill="1" applyBorder="1" applyAlignment="1">
      <alignment horizontal="right" vertical="center"/>
    </xf>
    <xf numFmtId="181" fontId="22" fillId="0" borderId="19" xfId="26" applyNumberFormat="1" applyFont="1" applyFill="1" applyBorder="1" applyAlignment="1">
      <alignment horizontal="right" vertical="center"/>
    </xf>
    <xf numFmtId="0" fontId="26" fillId="0" borderId="71" xfId="15" applyFont="1" applyFill="1" applyBorder="1" applyAlignment="1">
      <alignment horizontal="left" vertical="center"/>
    </xf>
    <xf numFmtId="0" fontId="26" fillId="0" borderId="72" xfId="15" applyFont="1" applyFill="1" applyBorder="1" applyAlignment="1">
      <alignment horizontal="left" vertical="center"/>
    </xf>
    <xf numFmtId="0" fontId="26" fillId="0" borderId="73" xfId="15" applyFont="1" applyFill="1" applyBorder="1" applyAlignment="1">
      <alignment horizontal="left" vertical="center"/>
    </xf>
    <xf numFmtId="181" fontId="22" fillId="0" borderId="7" xfId="26" applyNumberFormat="1" applyFont="1" applyFill="1" applyBorder="1" applyAlignment="1">
      <alignment horizontal="right" vertical="center"/>
    </xf>
    <xf numFmtId="181" fontId="22" fillId="0" borderId="0" xfId="26" applyNumberFormat="1" applyFont="1" applyFill="1" applyBorder="1" applyAlignment="1">
      <alignment horizontal="right" vertical="center"/>
    </xf>
    <xf numFmtId="181" fontId="22" fillId="0" borderId="62" xfId="26" applyNumberFormat="1" applyFont="1" applyFill="1" applyBorder="1" applyAlignment="1">
      <alignment horizontal="right" vertical="center"/>
    </xf>
    <xf numFmtId="0" fontId="22" fillId="0" borderId="39" xfId="26" applyFont="1" applyFill="1" applyBorder="1" applyAlignment="1">
      <alignment vertical="center"/>
    </xf>
    <xf numFmtId="0" fontId="22" fillId="0" borderId="31" xfId="26" applyFont="1" applyFill="1" applyBorder="1" applyAlignment="1">
      <alignment vertical="center"/>
    </xf>
    <xf numFmtId="0" fontId="22" fillId="0" borderId="42" xfId="26" applyFont="1" applyFill="1" applyBorder="1" applyAlignment="1">
      <alignment vertical="center"/>
    </xf>
    <xf numFmtId="178" fontId="22" fillId="0" borderId="39" xfId="26" applyNumberFormat="1" applyFont="1" applyFill="1" applyBorder="1" applyAlignment="1">
      <alignment horizontal="right" vertical="center"/>
    </xf>
    <xf numFmtId="178" fontId="22" fillId="0" borderId="31" xfId="26" applyNumberFormat="1" applyFont="1" applyFill="1" applyBorder="1" applyAlignment="1">
      <alignment horizontal="right" vertical="center"/>
    </xf>
    <xf numFmtId="178" fontId="22" fillId="0" borderId="42" xfId="26" applyNumberFormat="1" applyFont="1" applyFill="1" applyBorder="1" applyAlignment="1">
      <alignment horizontal="right" vertical="center"/>
    </xf>
    <xf numFmtId="178" fontId="22" fillId="0" borderId="32" xfId="26" applyNumberFormat="1" applyFont="1" applyFill="1" applyBorder="1" applyAlignment="1">
      <alignment horizontal="right" vertical="center"/>
    </xf>
    <xf numFmtId="0" fontId="26" fillId="0" borderId="7" xfId="15" applyFont="1" applyFill="1" applyBorder="1" applyAlignment="1">
      <alignment horizontal="left" vertical="center"/>
    </xf>
    <xf numFmtId="0" fontId="26" fillId="0" borderId="0" xfId="15" applyFont="1" applyFill="1" applyBorder="1" applyAlignment="1">
      <alignment horizontal="left" vertical="center"/>
    </xf>
    <xf numFmtId="0" fontId="26" fillId="0" borderId="62" xfId="15" applyFont="1" applyFill="1" applyBorder="1" applyAlignment="1">
      <alignment horizontal="left" vertical="center"/>
    </xf>
    <xf numFmtId="0" fontId="26" fillId="0" borderId="36" xfId="15" applyFont="1" applyFill="1" applyBorder="1" applyAlignment="1">
      <alignment horizontal="center" vertical="center" wrapText="1"/>
    </xf>
    <xf numFmtId="0" fontId="26" fillId="0" borderId="8" xfId="15" applyFont="1" applyFill="1" applyBorder="1" applyAlignment="1">
      <alignment horizontal="center" vertical="center" wrapText="1"/>
    </xf>
    <xf numFmtId="0" fontId="26" fillId="0" borderId="9" xfId="15" applyFont="1" applyFill="1" applyBorder="1" applyAlignment="1">
      <alignment horizontal="center" vertical="center" wrapText="1"/>
    </xf>
    <xf numFmtId="0" fontId="26" fillId="0" borderId="7" xfId="15" applyFont="1" applyFill="1" applyBorder="1" applyAlignment="1">
      <alignment horizontal="center" vertical="center" wrapText="1"/>
    </xf>
    <xf numFmtId="0" fontId="26" fillId="0" borderId="0" xfId="15" applyFont="1" applyFill="1" applyBorder="1" applyAlignment="1">
      <alignment horizontal="center" vertical="center" wrapText="1"/>
    </xf>
    <xf numFmtId="0" fontId="26" fillId="0" borderId="62" xfId="15" applyFont="1" applyFill="1" applyBorder="1" applyAlignment="1">
      <alignment horizontal="center" vertical="center" wrapText="1"/>
    </xf>
    <xf numFmtId="0" fontId="26" fillId="0" borderId="71" xfId="15" applyFont="1" applyFill="1" applyBorder="1" applyAlignment="1">
      <alignment horizontal="center" vertical="center" wrapText="1"/>
    </xf>
    <xf numFmtId="0" fontId="26" fillId="0" borderId="72" xfId="15" applyFont="1" applyFill="1" applyBorder="1" applyAlignment="1">
      <alignment horizontal="center" vertical="center" wrapText="1"/>
    </xf>
    <xf numFmtId="0" fontId="26" fillId="0" borderId="73" xfId="15" applyFont="1" applyFill="1" applyBorder="1" applyAlignment="1">
      <alignment horizontal="center" vertical="center" wrapText="1"/>
    </xf>
    <xf numFmtId="0" fontId="26" fillId="0" borderId="36" xfId="15" applyFont="1" applyFill="1" applyBorder="1" applyAlignment="1">
      <alignment horizontal="left" vertical="center"/>
    </xf>
    <xf numFmtId="0" fontId="26" fillId="0" borderId="8" xfId="15" applyFont="1" applyFill="1" applyBorder="1" applyAlignment="1">
      <alignment horizontal="left" vertical="center"/>
    </xf>
    <xf numFmtId="0" fontId="26" fillId="0" borderId="9" xfId="15" applyFont="1" applyFill="1" applyBorder="1" applyAlignment="1">
      <alignment horizontal="left" vertical="center"/>
    </xf>
    <xf numFmtId="178" fontId="22" fillId="0" borderId="36" xfId="26" applyNumberFormat="1" applyFont="1" applyFill="1" applyBorder="1" applyAlignment="1">
      <alignment horizontal="right" vertical="center"/>
    </xf>
    <xf numFmtId="178" fontId="22" fillId="0" borderId="8" xfId="26" applyNumberFormat="1" applyFont="1" applyFill="1" applyBorder="1" applyAlignment="1">
      <alignment horizontal="right" vertical="center"/>
    </xf>
    <xf numFmtId="178" fontId="22" fillId="0" borderId="9" xfId="26" applyNumberFormat="1" applyFont="1" applyFill="1" applyBorder="1" applyAlignment="1">
      <alignment horizontal="right" vertical="center"/>
    </xf>
    <xf numFmtId="0" fontId="27" fillId="0" borderId="0" xfId="26" applyFont="1" applyFill="1" applyBorder="1" applyAlignment="1">
      <alignment horizontal="left" vertical="center" wrapText="1"/>
    </xf>
    <xf numFmtId="0" fontId="27" fillId="0" borderId="62" xfId="26" applyFont="1" applyFill="1" applyBorder="1" applyAlignment="1">
      <alignment horizontal="left" vertical="center" wrapText="1"/>
    </xf>
    <xf numFmtId="178" fontId="22" fillId="0" borderId="7" xfId="26" applyNumberFormat="1" applyFont="1" applyFill="1" applyBorder="1" applyAlignment="1">
      <alignment horizontal="right" vertical="center"/>
    </xf>
    <xf numFmtId="178" fontId="22" fillId="0" borderId="0" xfId="26" applyNumberFormat="1" applyFont="1" applyFill="1" applyBorder="1" applyAlignment="1">
      <alignment horizontal="right" vertical="center"/>
    </xf>
    <xf numFmtId="178" fontId="22" fillId="0" borderId="62" xfId="26" applyNumberFormat="1" applyFont="1" applyFill="1" applyBorder="1" applyAlignment="1">
      <alignment horizontal="right" vertical="center"/>
    </xf>
    <xf numFmtId="178" fontId="22" fillId="0" borderId="71" xfId="26" applyNumberFormat="1" applyFont="1" applyFill="1" applyBorder="1" applyAlignment="1">
      <alignment horizontal="right" vertical="center"/>
    </xf>
    <xf numFmtId="178" fontId="22" fillId="0" borderId="72" xfId="26" applyNumberFormat="1" applyFont="1" applyFill="1" applyBorder="1" applyAlignment="1">
      <alignment horizontal="right" vertical="center"/>
    </xf>
    <xf numFmtId="178" fontId="22" fillId="0" borderId="73" xfId="26" applyNumberFormat="1" applyFont="1" applyFill="1" applyBorder="1" applyAlignment="1">
      <alignment horizontal="right" vertical="center"/>
    </xf>
    <xf numFmtId="0" fontId="22" fillId="0" borderId="71" xfId="26" applyFont="1" applyFill="1" applyBorder="1" applyAlignment="1">
      <alignment horizontal="left" vertical="center"/>
    </xf>
    <xf numFmtId="0" fontId="22" fillId="0" borderId="72" xfId="26" applyFont="1" applyFill="1" applyBorder="1" applyAlignment="1">
      <alignment horizontal="left" vertical="center"/>
    </xf>
    <xf numFmtId="0" fontId="22" fillId="0" borderId="73" xfId="26" applyFont="1" applyFill="1" applyBorder="1" applyAlignment="1">
      <alignment horizontal="left" vertical="center"/>
    </xf>
    <xf numFmtId="0" fontId="22" fillId="0" borderId="7" xfId="26" applyFont="1" applyFill="1" applyBorder="1" applyAlignment="1">
      <alignment horizontal="left" vertical="center"/>
    </xf>
    <xf numFmtId="0" fontId="22" fillId="0" borderId="0" xfId="26" applyFont="1" applyFill="1" applyBorder="1" applyAlignment="1">
      <alignment horizontal="left" vertical="center"/>
    </xf>
    <xf numFmtId="0" fontId="22" fillId="0" borderId="62" xfId="26" applyFont="1" applyFill="1" applyBorder="1" applyAlignment="1">
      <alignment horizontal="left" vertical="center"/>
    </xf>
    <xf numFmtId="0" fontId="22" fillId="0" borderId="41" xfId="26" applyFont="1" applyFill="1" applyBorder="1" applyAlignment="1">
      <alignment horizontal="center" vertical="center" wrapText="1"/>
    </xf>
    <xf numFmtId="0" fontId="22" fillId="0" borderId="12" xfId="26" applyFont="1" applyFill="1" applyBorder="1" applyAlignment="1">
      <alignment horizontal="center" vertical="center"/>
    </xf>
    <xf numFmtId="0" fontId="22" fillId="0" borderId="46" xfId="26" applyFont="1" applyFill="1" applyBorder="1" applyAlignment="1">
      <alignment horizontal="center" vertical="center"/>
    </xf>
    <xf numFmtId="0" fontId="22" fillId="0" borderId="37" xfId="26" applyFont="1" applyFill="1" applyBorder="1" applyAlignment="1">
      <alignment horizontal="center" vertical="center"/>
    </xf>
    <xf numFmtId="0" fontId="22" fillId="0" borderId="49" xfId="26" applyFont="1" applyFill="1" applyBorder="1" applyAlignment="1">
      <alignment horizontal="center" vertical="center"/>
    </xf>
    <xf numFmtId="0" fontId="22" fillId="0" borderId="40" xfId="26" applyFont="1" applyFill="1" applyBorder="1" applyAlignment="1">
      <alignment horizontal="center" vertical="center"/>
    </xf>
    <xf numFmtId="0" fontId="22" fillId="0" borderId="12" xfId="26" applyFont="1" applyFill="1" applyBorder="1" applyAlignment="1">
      <alignment horizontal="center" vertical="center" wrapText="1"/>
    </xf>
    <xf numFmtId="0" fontId="22" fillId="0" borderId="46" xfId="26" applyFont="1" applyFill="1" applyBorder="1" applyAlignment="1">
      <alignment horizontal="center" vertical="center" wrapText="1"/>
    </xf>
    <xf numFmtId="0" fontId="22" fillId="0" borderId="37" xfId="26" applyFont="1" applyFill="1" applyBorder="1" applyAlignment="1">
      <alignment horizontal="center" vertical="center" wrapText="1"/>
    </xf>
    <xf numFmtId="0" fontId="22" fillId="0" borderId="49" xfId="26" applyFont="1" applyFill="1" applyBorder="1" applyAlignment="1">
      <alignment horizontal="center" vertical="center" wrapText="1"/>
    </xf>
    <xf numFmtId="0" fontId="22" fillId="0" borderId="40" xfId="26" applyFont="1" applyFill="1" applyBorder="1" applyAlignment="1">
      <alignment horizontal="center" vertical="center" wrapText="1"/>
    </xf>
    <xf numFmtId="0" fontId="27" fillId="0" borderId="41" xfId="26" applyFont="1" applyFill="1" applyBorder="1" applyAlignment="1">
      <alignment horizontal="center" vertical="center" wrapText="1"/>
    </xf>
    <xf numFmtId="0" fontId="27" fillId="0" borderId="12" xfId="26" applyFont="1" applyFill="1" applyBorder="1" applyAlignment="1">
      <alignment horizontal="center" vertical="center" wrapText="1"/>
    </xf>
    <xf numFmtId="0" fontId="27" fillId="0" borderId="13" xfId="26" applyFont="1" applyFill="1" applyBorder="1" applyAlignment="1">
      <alignment horizontal="center" vertical="center" wrapText="1"/>
    </xf>
    <xf numFmtId="0" fontId="27" fillId="0" borderId="37" xfId="26" applyFont="1" applyFill="1" applyBorder="1" applyAlignment="1">
      <alignment horizontal="center" vertical="center" wrapText="1"/>
    </xf>
    <xf numFmtId="0" fontId="27" fillId="0" borderId="49" xfId="26" applyFont="1" applyFill="1" applyBorder="1" applyAlignment="1">
      <alignment horizontal="center" vertical="center" wrapText="1"/>
    </xf>
    <xf numFmtId="0" fontId="27" fillId="0" borderId="63" xfId="26" applyFont="1" applyFill="1" applyBorder="1" applyAlignment="1">
      <alignment horizontal="center" vertical="center" wrapText="1"/>
    </xf>
    <xf numFmtId="0" fontId="22" fillId="0" borderId="11" xfId="26" applyFont="1" applyFill="1" applyBorder="1" applyAlignment="1">
      <alignment horizontal="center" vertical="center" textRotation="255"/>
    </xf>
    <xf numFmtId="0" fontId="22" fillId="0" borderId="12" xfId="26" applyFont="1" applyFill="1" applyBorder="1" applyAlignment="1">
      <alignment horizontal="center" vertical="center" textRotation="255"/>
    </xf>
    <xf numFmtId="0" fontId="22" fillId="0" borderId="46" xfId="26" applyFont="1" applyFill="1" applyBorder="1" applyAlignment="1">
      <alignment horizontal="center" vertical="center" textRotation="255"/>
    </xf>
    <xf numFmtId="0" fontId="22" fillId="0" borderId="7" xfId="26" applyFont="1" applyFill="1" applyBorder="1" applyAlignment="1">
      <alignment horizontal="center" vertical="center" textRotation="255"/>
    </xf>
    <xf numFmtId="0" fontId="22" fillId="0" borderId="0" xfId="26" applyFont="1" applyFill="1" applyBorder="1" applyAlignment="1">
      <alignment horizontal="center" vertical="center" textRotation="255"/>
    </xf>
    <xf numFmtId="0" fontId="22" fillId="0" borderId="38" xfId="26" applyFont="1" applyFill="1" applyBorder="1" applyAlignment="1">
      <alignment horizontal="center" vertical="center" textRotation="255"/>
    </xf>
    <xf numFmtId="0" fontId="22" fillId="0" borderId="71" xfId="26" applyFont="1" applyFill="1" applyBorder="1" applyAlignment="1">
      <alignment horizontal="center" vertical="center" textRotation="255"/>
    </xf>
    <xf numFmtId="0" fontId="22" fillId="0" borderId="72" xfId="26" applyFont="1" applyFill="1" applyBorder="1" applyAlignment="1">
      <alignment horizontal="center" vertical="center" textRotation="255"/>
    </xf>
    <xf numFmtId="0" fontId="22" fillId="0" borderId="67" xfId="26" applyFont="1" applyFill="1" applyBorder="1" applyAlignment="1">
      <alignment horizontal="center" vertical="center" textRotation="255"/>
    </xf>
    <xf numFmtId="0" fontId="22" fillId="0" borderId="41" xfId="26" applyFont="1" applyFill="1" applyBorder="1" applyAlignment="1">
      <alignment horizontal="center" vertical="center"/>
    </xf>
    <xf numFmtId="0" fontId="27" fillId="0" borderId="46" xfId="26" applyFont="1" applyFill="1" applyBorder="1" applyAlignment="1">
      <alignment horizontal="center" vertical="center" wrapText="1"/>
    </xf>
    <xf numFmtId="0" fontId="27" fillId="0" borderId="40" xfId="26" applyFont="1" applyFill="1" applyBorder="1" applyAlignment="1">
      <alignment horizontal="center" vertical="center" wrapText="1"/>
    </xf>
    <xf numFmtId="0" fontId="22" fillId="0" borderId="41" xfId="26" applyFont="1" applyFill="1" applyBorder="1" applyAlignment="1">
      <alignment horizontal="center" vertical="center" textRotation="255"/>
    </xf>
    <xf numFmtId="0" fontId="22" fillId="0" borderId="60" xfId="26" applyFont="1" applyFill="1" applyBorder="1" applyAlignment="1">
      <alignment horizontal="center" vertical="center" textRotation="255"/>
    </xf>
    <xf numFmtId="0" fontId="22" fillId="0" borderId="37" xfId="26" applyFont="1" applyFill="1" applyBorder="1" applyAlignment="1">
      <alignment horizontal="center" vertical="center" textRotation="255"/>
    </xf>
    <xf numFmtId="0" fontId="22" fillId="0" borderId="49" xfId="26" applyFont="1" applyFill="1" applyBorder="1" applyAlignment="1">
      <alignment horizontal="center" vertical="center" textRotation="255"/>
    </xf>
    <xf numFmtId="0" fontId="22" fillId="0" borderId="40" xfId="26" applyFont="1" applyFill="1" applyBorder="1" applyAlignment="1">
      <alignment horizontal="center" vertical="center" textRotation="255"/>
    </xf>
    <xf numFmtId="0" fontId="22" fillId="0" borderId="44" xfId="26" applyFont="1" applyFill="1" applyBorder="1" applyAlignment="1">
      <alignment vertical="center"/>
    </xf>
    <xf numFmtId="0" fontId="22" fillId="0" borderId="18" xfId="26" applyFont="1" applyFill="1" applyBorder="1" applyAlignment="1">
      <alignment vertical="center"/>
    </xf>
    <xf numFmtId="0" fontId="22" fillId="0" borderId="43" xfId="26" applyFont="1" applyFill="1" applyBorder="1" applyAlignment="1">
      <alignment vertical="center"/>
    </xf>
    <xf numFmtId="178" fontId="22" fillId="0" borderId="44" xfId="26" applyNumberFormat="1" applyFont="1" applyFill="1" applyBorder="1" applyAlignment="1">
      <alignment horizontal="right" vertical="center"/>
    </xf>
    <xf numFmtId="178" fontId="22" fillId="0" borderId="18" xfId="26" applyNumberFormat="1" applyFont="1" applyFill="1" applyBorder="1" applyAlignment="1">
      <alignment horizontal="right" vertical="center"/>
    </xf>
    <xf numFmtId="178" fontId="22" fillId="0" borderId="43" xfId="26" applyNumberFormat="1" applyFont="1" applyFill="1" applyBorder="1" applyAlignment="1">
      <alignment horizontal="right" vertical="center"/>
    </xf>
    <xf numFmtId="0" fontId="22" fillId="0" borderId="69" xfId="26" applyFont="1" applyFill="1" applyBorder="1" applyAlignment="1">
      <alignment horizontal="center" vertical="center" shrinkToFit="1"/>
    </xf>
    <xf numFmtId="0" fontId="22" fillId="0" borderId="72" xfId="26" applyFont="1" applyFill="1" applyBorder="1" applyAlignment="1">
      <alignment horizontal="center" vertical="center" shrinkToFit="1"/>
    </xf>
    <xf numFmtId="0" fontId="22" fillId="0" borderId="67" xfId="26" applyFont="1" applyFill="1" applyBorder="1" applyAlignment="1">
      <alignment horizontal="center" vertical="center" shrinkToFit="1"/>
    </xf>
    <xf numFmtId="0" fontId="28" fillId="0" borderId="31" xfId="26" applyFont="1" applyFill="1" applyBorder="1">
      <alignment vertical="center"/>
    </xf>
    <xf numFmtId="0" fontId="28" fillId="0" borderId="42" xfId="26" applyFont="1" applyFill="1" applyBorder="1">
      <alignment vertical="center"/>
    </xf>
    <xf numFmtId="0" fontId="22" fillId="0" borderId="39" xfId="26" applyFont="1" applyFill="1" applyBorder="1" applyAlignment="1">
      <alignment horizontal="center" vertical="center"/>
    </xf>
    <xf numFmtId="0" fontId="22" fillId="0" borderId="31" xfId="26" applyFont="1" applyFill="1" applyBorder="1" applyAlignment="1">
      <alignment horizontal="center" vertical="center"/>
    </xf>
    <xf numFmtId="0" fontId="22" fillId="0" borderId="81" xfId="26" applyFont="1" applyFill="1" applyBorder="1" applyAlignment="1">
      <alignment horizontal="center" vertical="center"/>
    </xf>
    <xf numFmtId="0" fontId="22" fillId="0" borderId="25" xfId="26" applyFont="1" applyFill="1" applyBorder="1" applyAlignment="1">
      <alignment horizontal="center" vertical="center"/>
    </xf>
    <xf numFmtId="0" fontId="22" fillId="0" borderId="26" xfId="26" applyFont="1" applyFill="1" applyBorder="1" applyAlignment="1">
      <alignment horizontal="center" vertical="center"/>
    </xf>
    <xf numFmtId="0" fontId="22" fillId="0" borderId="77" xfId="26" applyFont="1" applyFill="1" applyBorder="1" applyAlignment="1">
      <alignment horizontal="center" vertical="center"/>
    </xf>
    <xf numFmtId="0" fontId="22" fillId="0" borderId="74" xfId="26" applyFont="1" applyFill="1" applyBorder="1" applyAlignment="1">
      <alignment horizontal="center" vertical="center"/>
    </xf>
    <xf numFmtId="0" fontId="22" fillId="0" borderId="78" xfId="26" applyFont="1" applyFill="1" applyBorder="1" applyAlignment="1">
      <alignment horizontal="center" vertical="center"/>
    </xf>
    <xf numFmtId="183" fontId="22" fillId="0" borderId="78" xfId="26" applyNumberFormat="1" applyFont="1" applyFill="1" applyBorder="1" applyAlignment="1">
      <alignment horizontal="right" vertical="center"/>
    </xf>
    <xf numFmtId="183" fontId="22" fillId="0" borderId="79" xfId="26" applyNumberFormat="1" applyFont="1" applyFill="1" applyBorder="1" applyAlignment="1">
      <alignment horizontal="right" vertical="center"/>
    </xf>
    <xf numFmtId="183" fontId="22" fillId="0" borderId="6" xfId="26" applyNumberFormat="1" applyFont="1" applyFill="1" applyBorder="1" applyAlignment="1">
      <alignment horizontal="right" vertical="center"/>
    </xf>
    <xf numFmtId="181" fontId="22" fillId="0" borderId="43" xfId="26" applyNumberFormat="1" applyFont="1" applyFill="1" applyBorder="1" applyAlignment="1">
      <alignment horizontal="right" vertical="center"/>
    </xf>
    <xf numFmtId="0" fontId="22" fillId="0" borderId="30" xfId="26" applyFont="1" applyFill="1" applyBorder="1" applyAlignment="1">
      <alignment vertical="center"/>
    </xf>
    <xf numFmtId="178" fontId="22" fillId="0" borderId="78" xfId="26" applyNumberFormat="1" applyFont="1" applyFill="1" applyBorder="1" applyAlignment="1">
      <alignment horizontal="right" vertical="center"/>
    </xf>
    <xf numFmtId="178" fontId="22" fillId="0" borderId="79" xfId="26" applyNumberFormat="1" applyFont="1" applyFill="1" applyBorder="1" applyAlignment="1">
      <alignment horizontal="right" vertical="center"/>
    </xf>
    <xf numFmtId="178" fontId="22" fillId="0" borderId="6" xfId="26" applyNumberFormat="1" applyFont="1" applyFill="1" applyBorder="1" applyAlignment="1">
      <alignment horizontal="right" vertical="center"/>
    </xf>
    <xf numFmtId="181" fontId="22" fillId="0" borderId="72" xfId="26" applyNumberFormat="1" applyFont="1" applyFill="1" applyBorder="1" applyAlignment="1">
      <alignment horizontal="right" vertical="center"/>
    </xf>
    <xf numFmtId="181" fontId="22" fillId="0" borderId="73" xfId="26" applyNumberFormat="1" applyFont="1" applyFill="1" applyBorder="1" applyAlignment="1">
      <alignment horizontal="right" vertical="center"/>
    </xf>
    <xf numFmtId="0" fontId="22" fillId="0" borderId="17" xfId="26" applyFont="1" applyFill="1" applyBorder="1" applyAlignment="1">
      <alignment vertical="center"/>
    </xf>
    <xf numFmtId="0" fontId="22" fillId="0" borderId="22" xfId="26" applyFont="1" applyFill="1" applyBorder="1" applyAlignment="1">
      <alignment horizontal="center" vertical="center"/>
    </xf>
    <xf numFmtId="0" fontId="22" fillId="0" borderId="19" xfId="26" applyFont="1" applyFill="1" applyBorder="1" applyAlignment="1">
      <alignment horizontal="center" vertical="center"/>
    </xf>
    <xf numFmtId="0" fontId="22" fillId="0" borderId="80" xfId="26" applyFont="1" applyFill="1" applyBorder="1" applyAlignment="1">
      <alignment horizontal="center" vertical="center"/>
    </xf>
    <xf numFmtId="0" fontId="22" fillId="0" borderId="36" xfId="26" applyFont="1" applyFill="1" applyBorder="1" applyAlignment="1">
      <alignment horizontal="center" vertical="center"/>
    </xf>
    <xf numFmtId="0" fontId="22" fillId="0" borderId="8" xfId="26" applyFont="1" applyFill="1" applyBorder="1" applyAlignment="1">
      <alignment horizontal="center" vertical="center"/>
    </xf>
    <xf numFmtId="0" fontId="22" fillId="0" borderId="71" xfId="26" applyFont="1" applyFill="1" applyBorder="1" applyAlignment="1">
      <alignment horizontal="center" vertical="center"/>
    </xf>
    <xf numFmtId="0" fontId="22" fillId="0" borderId="72" xfId="26" applyFont="1" applyFill="1" applyBorder="1" applyAlignment="1">
      <alignment horizontal="center" vertical="center"/>
    </xf>
    <xf numFmtId="0" fontId="26" fillId="0" borderId="44" xfId="27" applyFont="1" applyFill="1" applyBorder="1" applyAlignment="1">
      <alignment horizontal="center" vertical="center"/>
    </xf>
    <xf numFmtId="0" fontId="26" fillId="0" borderId="18" xfId="27" applyFont="1" applyFill="1" applyBorder="1" applyAlignment="1">
      <alignment horizontal="center" vertical="center"/>
    </xf>
    <xf numFmtId="0" fontId="26" fillId="0" borderId="43" xfId="27" applyFont="1" applyFill="1" applyBorder="1" applyAlignment="1">
      <alignment horizontal="center" vertical="center"/>
    </xf>
    <xf numFmtId="185" fontId="26" fillId="0" borderId="41" xfId="26" applyNumberFormat="1" applyFont="1" applyFill="1" applyBorder="1" applyAlignment="1">
      <alignment horizontal="right" vertical="center"/>
    </xf>
    <xf numFmtId="185" fontId="26" fillId="0" borderId="12" xfId="26" applyNumberFormat="1" applyFont="1" applyFill="1" applyBorder="1" applyAlignment="1">
      <alignment horizontal="right" vertical="center"/>
    </xf>
    <xf numFmtId="185" fontId="26" fillId="0" borderId="13" xfId="26" applyNumberFormat="1" applyFont="1" applyFill="1" applyBorder="1" applyAlignment="1">
      <alignment horizontal="right" vertical="center"/>
    </xf>
    <xf numFmtId="0" fontId="22" fillId="0" borderId="11" xfId="26" applyFont="1" applyFill="1" applyBorder="1" applyAlignment="1">
      <alignment horizontal="center" vertical="center"/>
    </xf>
    <xf numFmtId="0" fontId="22" fillId="0" borderId="67" xfId="26" applyFont="1" applyFill="1" applyBorder="1" applyAlignment="1">
      <alignment horizontal="center" vertical="center"/>
    </xf>
    <xf numFmtId="0" fontId="26" fillId="0" borderId="41" xfId="26" applyFont="1" applyFill="1" applyBorder="1" applyAlignment="1">
      <alignment vertical="center"/>
    </xf>
    <xf numFmtId="0" fontId="26" fillId="0" borderId="12" xfId="26" applyFont="1" applyFill="1" applyBorder="1" applyAlignment="1">
      <alignment vertical="center"/>
    </xf>
    <xf numFmtId="0" fontId="26" fillId="0" borderId="46" xfId="26" applyFont="1" applyFill="1" applyBorder="1" applyAlignment="1">
      <alignment vertical="center"/>
    </xf>
    <xf numFmtId="181" fontId="22" fillId="0" borderId="39" xfId="26" applyNumberFormat="1" applyFont="1" applyFill="1" applyBorder="1" applyAlignment="1">
      <alignment horizontal="right" vertical="center"/>
    </xf>
    <xf numFmtId="181" fontId="22" fillId="0" borderId="31" xfId="26" applyNumberFormat="1" applyFont="1" applyFill="1" applyBorder="1" applyAlignment="1">
      <alignment horizontal="right" vertical="center"/>
    </xf>
    <xf numFmtId="181" fontId="22" fillId="0" borderId="42" xfId="26" applyNumberFormat="1" applyFont="1" applyFill="1" applyBorder="1" applyAlignment="1">
      <alignment horizontal="right" vertical="center"/>
    </xf>
    <xf numFmtId="181" fontId="22" fillId="0" borderId="32" xfId="26" applyNumberFormat="1" applyFont="1" applyFill="1" applyBorder="1" applyAlignment="1">
      <alignment horizontal="right" vertical="center"/>
    </xf>
    <xf numFmtId="0" fontId="26" fillId="0" borderId="41" xfId="27" applyFont="1" applyFill="1" applyBorder="1" applyAlignment="1">
      <alignment horizontal="center" vertical="center"/>
    </xf>
    <xf numFmtId="0" fontId="26" fillId="0" borderId="12" xfId="27" applyFont="1" applyFill="1" applyBorder="1" applyAlignment="1">
      <alignment horizontal="center" vertical="center"/>
    </xf>
    <xf numFmtId="0" fontId="26" fillId="0" borderId="46" xfId="27" applyFont="1" applyFill="1" applyBorder="1" applyAlignment="1">
      <alignment horizontal="center" vertical="center"/>
    </xf>
    <xf numFmtId="178" fontId="26" fillId="0" borderId="39" xfId="26" applyNumberFormat="1" applyFont="1" applyFill="1" applyBorder="1" applyAlignment="1">
      <alignment horizontal="right" vertical="center"/>
    </xf>
    <xf numFmtId="178" fontId="26" fillId="0" borderId="31" xfId="26" applyNumberFormat="1" applyFont="1" applyFill="1" applyBorder="1" applyAlignment="1">
      <alignment horizontal="right" vertical="center"/>
    </xf>
    <xf numFmtId="178" fontId="26" fillId="0" borderId="32" xfId="26" applyNumberFormat="1" applyFont="1" applyFill="1" applyBorder="1" applyAlignment="1">
      <alignment horizontal="right" vertical="center"/>
    </xf>
    <xf numFmtId="0" fontId="22" fillId="0" borderId="24" xfId="26" applyFont="1" applyFill="1" applyBorder="1" applyAlignment="1">
      <alignment horizontal="center" vertical="center"/>
    </xf>
    <xf numFmtId="181" fontId="22" fillId="0" borderId="71" xfId="26" applyNumberFormat="1" applyFont="1" applyFill="1" applyBorder="1" applyAlignment="1">
      <alignment horizontal="right" vertical="center"/>
    </xf>
    <xf numFmtId="0" fontId="22" fillId="0" borderId="36" xfId="28" applyFont="1" applyFill="1" applyBorder="1" applyAlignment="1">
      <alignment horizontal="left" vertical="center"/>
    </xf>
    <xf numFmtId="0" fontId="22" fillId="0" borderId="8" xfId="28" applyFont="1" applyFill="1" applyBorder="1" applyAlignment="1">
      <alignment horizontal="left" vertical="center"/>
    </xf>
    <xf numFmtId="0" fontId="22" fillId="0" borderId="9" xfId="28" applyFont="1" applyFill="1" applyBorder="1" applyAlignment="1">
      <alignment horizontal="left" vertical="center"/>
    </xf>
    <xf numFmtId="183" fontId="22" fillId="0" borderId="7" xfId="26" applyNumberFormat="1" applyFont="1" applyFill="1" applyBorder="1" applyAlignment="1">
      <alignment horizontal="right" vertical="center"/>
    </xf>
    <xf numFmtId="183" fontId="22" fillId="0" borderId="0" xfId="26" applyNumberFormat="1" applyFont="1" applyFill="1" applyBorder="1" applyAlignment="1">
      <alignment horizontal="right" vertical="center"/>
    </xf>
    <xf numFmtId="183" fontId="22" fillId="0" borderId="62" xfId="26" applyNumberFormat="1" applyFont="1" applyFill="1" applyBorder="1" applyAlignment="1">
      <alignment horizontal="right" vertical="center"/>
    </xf>
    <xf numFmtId="0" fontId="22" fillId="0" borderId="36" xfId="26" applyFont="1" applyFill="1" applyBorder="1" applyAlignment="1">
      <alignment horizontal="center" vertical="center" wrapText="1"/>
    </xf>
    <xf numFmtId="0" fontId="22" fillId="0" borderId="8" xfId="26" applyFont="1" applyFill="1" applyBorder="1" applyAlignment="1">
      <alignment horizontal="center" vertical="center" wrapText="1"/>
    </xf>
    <xf numFmtId="0" fontId="22" fillId="0" borderId="23" xfId="26" applyFont="1" applyFill="1" applyBorder="1" applyAlignment="1">
      <alignment horizontal="center" vertical="center" wrapText="1"/>
    </xf>
    <xf numFmtId="0" fontId="22" fillId="0" borderId="7" xfId="26" applyFont="1" applyFill="1" applyBorder="1" applyAlignment="1">
      <alignment horizontal="center" vertical="center" wrapText="1"/>
    </xf>
    <xf numFmtId="0" fontId="22" fillId="0" borderId="0" xfId="26" applyFont="1" applyFill="1" applyBorder="1" applyAlignment="1">
      <alignment horizontal="center" vertical="center" wrapText="1"/>
    </xf>
    <xf numFmtId="0" fontId="22" fillId="0" borderId="38" xfId="26" applyFont="1" applyFill="1" applyBorder="1" applyAlignment="1">
      <alignment horizontal="center" vertical="center" wrapText="1"/>
    </xf>
    <xf numFmtId="0" fontId="22" fillId="0" borderId="71" xfId="26" applyFont="1" applyFill="1" applyBorder="1" applyAlignment="1">
      <alignment horizontal="center" vertical="center" wrapText="1"/>
    </xf>
    <xf numFmtId="0" fontId="22" fillId="0" borderId="72" xfId="26" applyFont="1" applyFill="1" applyBorder="1" applyAlignment="1">
      <alignment horizontal="center" vertical="center" wrapText="1"/>
    </xf>
    <xf numFmtId="0" fontId="22" fillId="0" borderId="67" xfId="26" applyFont="1" applyFill="1" applyBorder="1" applyAlignment="1">
      <alignment horizontal="center" vertical="center" wrapText="1"/>
    </xf>
    <xf numFmtId="0" fontId="26" fillId="0" borderId="57" xfId="26" applyFont="1" applyFill="1" applyBorder="1" applyAlignment="1">
      <alignment vertical="center"/>
    </xf>
    <xf numFmtId="0" fontId="26" fillId="0" borderId="25" xfId="26" applyFont="1" applyFill="1" applyBorder="1" applyAlignment="1">
      <alignment vertical="center"/>
    </xf>
    <xf numFmtId="0" fontId="26" fillId="0" borderId="76" xfId="26" applyFont="1" applyFill="1" applyBorder="1" applyAlignment="1">
      <alignment vertical="center"/>
    </xf>
    <xf numFmtId="178" fontId="26" fillId="0" borderId="57" xfId="26" applyNumberFormat="1" applyFont="1" applyFill="1" applyBorder="1" applyAlignment="1">
      <alignment horizontal="right" vertical="center"/>
    </xf>
    <xf numFmtId="178" fontId="26" fillId="0" borderId="8" xfId="26" applyNumberFormat="1" applyFont="1" applyFill="1" applyBorder="1" applyAlignment="1">
      <alignment horizontal="right" vertical="center"/>
    </xf>
    <xf numFmtId="178" fontId="26" fillId="0" borderId="9" xfId="26" applyNumberFormat="1" applyFont="1" applyFill="1" applyBorder="1" applyAlignment="1">
      <alignment horizontal="right" vertical="center"/>
    </xf>
    <xf numFmtId="0" fontId="22" fillId="0" borderId="30" xfId="26" applyFont="1" applyFill="1" applyBorder="1" applyAlignment="1">
      <alignment horizontal="center" vertical="center"/>
    </xf>
    <xf numFmtId="0" fontId="22" fillId="0" borderId="42" xfId="26" applyFont="1" applyFill="1" applyBorder="1" applyAlignment="1">
      <alignment horizontal="center" vertical="center"/>
    </xf>
    <xf numFmtId="0" fontId="22" fillId="0" borderId="32" xfId="26" applyFont="1" applyFill="1" applyBorder="1" applyAlignment="1">
      <alignment horizontal="center" vertical="center"/>
    </xf>
    <xf numFmtId="0" fontId="26" fillId="0" borderId="31" xfId="26" applyFont="1" applyFill="1" applyBorder="1" applyAlignment="1">
      <alignment vertical="center"/>
    </xf>
    <xf numFmtId="0" fontId="26" fillId="0" borderId="42" xfId="26" applyFont="1" applyFill="1" applyBorder="1" applyAlignment="1">
      <alignment vertical="center"/>
    </xf>
    <xf numFmtId="185" fontId="22" fillId="0" borderId="44" xfId="26" applyNumberFormat="1" applyFont="1" applyFill="1" applyBorder="1" applyAlignment="1">
      <alignment horizontal="right" vertical="center"/>
    </xf>
    <xf numFmtId="185" fontId="22" fillId="0" borderId="18" xfId="26" applyNumberFormat="1" applyFont="1" applyFill="1" applyBorder="1" applyAlignment="1">
      <alignment horizontal="right" vertical="center"/>
    </xf>
    <xf numFmtId="185" fontId="22" fillId="0" borderId="19" xfId="26" applyNumberFormat="1" applyFont="1" applyFill="1" applyBorder="1" applyAlignment="1">
      <alignment horizontal="right" vertical="center"/>
    </xf>
    <xf numFmtId="0" fontId="22" fillId="0" borderId="1" xfId="26" applyFont="1" applyFill="1" applyBorder="1" applyAlignment="1">
      <alignment horizontal="center" vertical="center"/>
    </xf>
    <xf numFmtId="0" fontId="22" fillId="0" borderId="2" xfId="26" applyFont="1" applyFill="1" applyBorder="1" applyAlignment="1">
      <alignment horizontal="center" vertical="center"/>
    </xf>
    <xf numFmtId="0" fontId="22" fillId="0" borderId="75" xfId="26" applyFont="1" applyFill="1" applyBorder="1" applyAlignment="1">
      <alignment vertical="center"/>
    </xf>
    <xf numFmtId="0" fontId="22" fillId="0" borderId="25" xfId="26" applyFont="1" applyFill="1" applyBorder="1" applyAlignment="1">
      <alignment vertical="center"/>
    </xf>
    <xf numFmtId="0" fontId="22" fillId="0" borderId="76" xfId="26" applyFont="1" applyFill="1" applyBorder="1" applyAlignment="1">
      <alignment vertical="center"/>
    </xf>
    <xf numFmtId="178" fontId="22" fillId="0" borderId="75" xfId="26" applyNumberFormat="1" applyFont="1" applyFill="1" applyBorder="1" applyAlignment="1">
      <alignment horizontal="right" vertical="center"/>
    </xf>
    <xf numFmtId="178" fontId="22" fillId="0" borderId="25" xfId="26" applyNumberFormat="1" applyFont="1" applyFill="1" applyBorder="1" applyAlignment="1">
      <alignment horizontal="right" vertical="center"/>
    </xf>
    <xf numFmtId="178" fontId="22" fillId="0" borderId="26" xfId="26" applyNumberFormat="1" applyFont="1" applyFill="1" applyBorder="1" applyAlignment="1">
      <alignment horizontal="right" vertical="center"/>
    </xf>
    <xf numFmtId="0" fontId="22" fillId="0" borderId="9" xfId="26" applyFont="1" applyFill="1" applyBorder="1" applyAlignment="1">
      <alignment horizontal="center" vertical="center"/>
    </xf>
    <xf numFmtId="0" fontId="22" fillId="0" borderId="7" xfId="26" applyFont="1" applyFill="1" applyBorder="1" applyAlignment="1">
      <alignment horizontal="center" vertical="center"/>
    </xf>
    <xf numFmtId="0" fontId="22" fillId="0" borderId="62" xfId="26" applyFont="1" applyFill="1" applyBorder="1" applyAlignment="1">
      <alignment horizontal="center" vertical="center"/>
    </xf>
    <xf numFmtId="182" fontId="22" fillId="0" borderId="7" xfId="26" applyNumberFormat="1" applyFont="1" applyFill="1" applyBorder="1" applyAlignment="1">
      <alignment horizontal="right" vertical="center"/>
    </xf>
    <xf numFmtId="182" fontId="22" fillId="0" borderId="0" xfId="26" applyNumberFormat="1" applyFont="1" applyFill="1" applyBorder="1" applyAlignment="1">
      <alignment horizontal="right" vertical="center"/>
    </xf>
    <xf numFmtId="182" fontId="22" fillId="0" borderId="62" xfId="26" applyNumberFormat="1" applyFont="1" applyFill="1" applyBorder="1" applyAlignment="1">
      <alignment horizontal="right" vertical="center"/>
    </xf>
    <xf numFmtId="0" fontId="22" fillId="0" borderId="14" xfId="26" applyFont="1" applyFill="1" applyBorder="1" applyAlignment="1">
      <alignment horizontal="center" vertical="center"/>
    </xf>
    <xf numFmtId="0" fontId="22" fillId="0" borderId="15" xfId="26" applyFont="1" applyFill="1" applyBorder="1" applyAlignment="1">
      <alignment horizontal="center" vertical="center"/>
    </xf>
    <xf numFmtId="0" fontId="22" fillId="0" borderId="58" xfId="26" applyFont="1" applyFill="1" applyBorder="1" applyAlignment="1">
      <alignment horizontal="center" vertical="center"/>
    </xf>
    <xf numFmtId="0" fontId="22" fillId="0" borderId="38" xfId="26" applyFont="1" applyFill="1" applyBorder="1" applyAlignment="1">
      <alignment horizontal="center" vertical="center"/>
    </xf>
    <xf numFmtId="0" fontId="22" fillId="0" borderId="59" xfId="26" applyFont="1" applyFill="1" applyBorder="1" applyAlignment="1">
      <alignment horizontal="center" vertical="center"/>
    </xf>
    <xf numFmtId="0" fontId="22" fillId="0" borderId="66" xfId="26" applyFont="1" applyFill="1" applyBorder="1" applyAlignment="1">
      <alignment horizontal="center" vertical="center"/>
    </xf>
    <xf numFmtId="0" fontId="22" fillId="0" borderId="68" xfId="26" applyFont="1" applyFill="1" applyBorder="1" applyAlignment="1">
      <alignment horizontal="center" vertical="center"/>
    </xf>
    <xf numFmtId="0" fontId="22" fillId="0" borderId="16" xfId="26" applyFont="1" applyFill="1" applyBorder="1" applyAlignment="1">
      <alignment horizontal="center" vertical="center"/>
    </xf>
    <xf numFmtId="0" fontId="22" fillId="0" borderId="60" xfId="26" applyFont="1" applyFill="1" applyBorder="1" applyAlignment="1">
      <alignment horizontal="center" vertical="center"/>
    </xf>
    <xf numFmtId="0" fontId="22" fillId="0" borderId="61" xfId="26" applyFont="1" applyFill="1" applyBorder="1" applyAlignment="1">
      <alignment horizontal="center" vertical="center"/>
    </xf>
    <xf numFmtId="0" fontId="22" fillId="0" borderId="69" xfId="26" applyFont="1" applyFill="1" applyBorder="1" applyAlignment="1">
      <alignment horizontal="center" vertical="center"/>
    </xf>
    <xf numFmtId="0" fontId="22" fillId="0" borderId="70" xfId="26" applyFont="1" applyFill="1" applyBorder="1" applyAlignment="1">
      <alignment horizontal="center" vertical="center"/>
    </xf>
    <xf numFmtId="49" fontId="22" fillId="0" borderId="41" xfId="26" applyNumberFormat="1" applyFont="1" applyFill="1" applyBorder="1" applyAlignment="1">
      <alignment horizontal="center" vertical="center"/>
    </xf>
    <xf numFmtId="49" fontId="22" fillId="0" borderId="12" xfId="26" applyNumberFormat="1" applyFont="1" applyFill="1" applyBorder="1" applyAlignment="1">
      <alignment horizontal="center" vertical="center"/>
    </xf>
    <xf numFmtId="49" fontId="22" fillId="0" borderId="13" xfId="26" applyNumberFormat="1" applyFont="1" applyFill="1" applyBorder="1" applyAlignment="1">
      <alignment horizontal="center" vertical="center"/>
    </xf>
    <xf numFmtId="49" fontId="22" fillId="0" borderId="60" xfId="26" applyNumberFormat="1" applyFont="1" applyFill="1" applyBorder="1" applyAlignment="1">
      <alignment horizontal="center" vertical="center"/>
    </xf>
    <xf numFmtId="49" fontId="22" fillId="0" borderId="62" xfId="26" applyNumberFormat="1" applyFont="1" applyFill="1" applyBorder="1" applyAlignment="1">
      <alignment horizontal="center" vertical="center"/>
    </xf>
    <xf numFmtId="49" fontId="22" fillId="0" borderId="69" xfId="26" applyNumberFormat="1" applyFont="1" applyFill="1" applyBorder="1" applyAlignment="1">
      <alignment horizontal="center" vertical="center"/>
    </xf>
    <xf numFmtId="49" fontId="22" fillId="0" borderId="72" xfId="26" applyNumberFormat="1" applyFont="1" applyFill="1" applyBorder="1" applyAlignment="1">
      <alignment horizontal="center" vertical="center"/>
    </xf>
    <xf numFmtId="49" fontId="22" fillId="0" borderId="73" xfId="26" applyNumberFormat="1" applyFont="1" applyFill="1" applyBorder="1" applyAlignment="1">
      <alignment horizontal="center" vertical="center"/>
    </xf>
    <xf numFmtId="0" fontId="22" fillId="0" borderId="36" xfId="26" applyFont="1" applyFill="1" applyBorder="1" applyAlignment="1">
      <alignment horizontal="left" vertical="center"/>
    </xf>
    <xf numFmtId="0" fontId="22" fillId="0" borderId="8" xfId="26" applyFont="1" applyFill="1" applyBorder="1" applyAlignment="1">
      <alignment horizontal="left" vertical="center"/>
    </xf>
    <xf numFmtId="0" fontId="22" fillId="0" borderId="9" xfId="26" applyFont="1" applyFill="1" applyBorder="1" applyAlignment="1">
      <alignment horizontal="left" vertical="center"/>
    </xf>
    <xf numFmtId="181" fontId="22" fillId="0" borderId="36" xfId="26" applyNumberFormat="1" applyFont="1" applyFill="1" applyBorder="1" applyAlignment="1">
      <alignment horizontal="right" vertical="center"/>
    </xf>
    <xf numFmtId="181" fontId="22" fillId="0" borderId="8" xfId="26" applyNumberFormat="1" applyFont="1" applyFill="1" applyBorder="1" applyAlignment="1">
      <alignment horizontal="right" vertical="center"/>
    </xf>
    <xf numFmtId="181" fontId="22" fillId="0" borderId="9" xfId="26" applyNumberFormat="1" applyFont="1" applyFill="1" applyBorder="1" applyAlignment="1">
      <alignment horizontal="right" vertical="center"/>
    </xf>
    <xf numFmtId="49" fontId="23" fillId="0" borderId="0" xfId="26" applyNumberFormat="1" applyFont="1" applyFill="1" applyAlignment="1">
      <alignment horizontal="center" vertical="center"/>
    </xf>
    <xf numFmtId="0" fontId="22" fillId="0" borderId="4" xfId="26" applyFont="1" applyFill="1" applyBorder="1" applyAlignment="1">
      <alignment horizontal="center" vertical="center"/>
    </xf>
    <xf numFmtId="0" fontId="22" fillId="0" borderId="23" xfId="26" applyFont="1" applyFill="1" applyBorder="1" applyAlignment="1">
      <alignment horizontal="center" vertical="center"/>
    </xf>
    <xf numFmtId="0" fontId="22" fillId="0" borderId="5" xfId="26" applyFont="1" applyFill="1" applyBorder="1" applyAlignment="1">
      <alignment horizontal="center" vertical="center"/>
    </xf>
    <xf numFmtId="0" fontId="22" fillId="0" borderId="64" xfId="26" applyFont="1" applyFill="1" applyBorder="1" applyAlignment="1">
      <alignment horizontal="center" vertical="center"/>
    </xf>
    <xf numFmtId="0" fontId="22" fillId="0" borderId="45" xfId="26" applyFont="1" applyFill="1" applyBorder="1" applyAlignment="1">
      <alignment horizontal="center" vertical="center"/>
    </xf>
    <xf numFmtId="0" fontId="22" fillId="0" borderId="57" xfId="26" applyFont="1" applyFill="1" applyBorder="1" applyAlignment="1">
      <alignment horizontal="center" vertical="center"/>
    </xf>
    <xf numFmtId="0" fontId="22" fillId="0" borderId="10" xfId="26" applyFont="1" applyFill="1" applyBorder="1" applyAlignment="1">
      <alignment horizontal="center" vertical="center"/>
    </xf>
    <xf numFmtId="0" fontId="22" fillId="0" borderId="65" xfId="26" applyFont="1" applyFill="1" applyBorder="1" applyAlignment="1">
      <alignment horizontal="center" vertical="center"/>
    </xf>
    <xf numFmtId="0" fontId="22" fillId="0" borderId="63" xfId="26" applyFont="1" applyFill="1" applyBorder="1" applyAlignment="1">
      <alignment horizontal="center" vertical="center"/>
    </xf>
    <xf numFmtId="0" fontId="22"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7" fillId="0" borderId="60" xfId="29" applyFont="1" applyBorder="1">
      <alignment vertical="center"/>
    </xf>
    <xf numFmtId="0" fontId="17" fillId="0" borderId="0" xfId="29" applyFont="1" applyBorder="1">
      <alignment vertical="center"/>
    </xf>
    <xf numFmtId="0" fontId="17"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7" fillId="0" borderId="39" xfId="29" applyFont="1" applyFill="1" applyBorder="1" applyAlignment="1">
      <alignment horizontal="center" vertical="center"/>
    </xf>
    <xf numFmtId="0" fontId="17" fillId="0" borderId="31" xfId="29" applyFont="1" applyFill="1" applyBorder="1" applyAlignment="1">
      <alignment horizontal="center" vertical="center"/>
    </xf>
    <xf numFmtId="0" fontId="17"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5" fillId="0" borderId="1" xfId="29" applyNumberFormat="1" applyFont="1" applyFill="1" applyBorder="1" applyAlignment="1">
      <alignment horizontal="center" vertical="center"/>
    </xf>
    <xf numFmtId="49" fontId="15" fillId="0" borderId="2" xfId="29" applyNumberFormat="1" applyFont="1" applyFill="1" applyBorder="1" applyAlignment="1">
      <alignment horizontal="center" vertical="center"/>
    </xf>
    <xf numFmtId="49" fontId="15"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37" fillId="5" borderId="72" xfId="30" applyFont="1" applyFill="1" applyBorder="1" applyAlignment="1" applyProtection="1">
      <alignment horizontal="center" vertical="center"/>
    </xf>
    <xf numFmtId="0" fontId="37" fillId="5" borderId="67" xfId="30" applyFont="1" applyFill="1" applyBorder="1" applyAlignment="1" applyProtection="1">
      <alignment horizontal="center" vertical="center"/>
    </xf>
    <xf numFmtId="188" fontId="37" fillId="5" borderId="130" xfId="32" applyNumberFormat="1" applyFont="1" applyFill="1" applyBorder="1" applyAlignment="1" applyProtection="1">
      <alignment horizontal="right" vertical="center" shrinkToFit="1"/>
    </xf>
    <xf numFmtId="188" fontId="37" fillId="5" borderId="18" xfId="32" applyNumberFormat="1" applyFont="1" applyFill="1" applyBorder="1" applyAlignment="1" applyProtection="1">
      <alignment horizontal="right" vertical="center" shrinkToFit="1"/>
    </xf>
    <xf numFmtId="188" fontId="37" fillId="5" borderId="184" xfId="32" applyNumberFormat="1" applyFont="1" applyFill="1" applyBorder="1" applyAlignment="1" applyProtection="1">
      <alignment horizontal="right" vertical="center" shrinkToFit="1"/>
    </xf>
    <xf numFmtId="188" fontId="37" fillId="5" borderId="166" xfId="32" applyNumberFormat="1" applyFont="1" applyFill="1" applyBorder="1" applyAlignment="1" applyProtection="1">
      <alignment horizontal="right" vertical="center" shrinkToFit="1"/>
    </xf>
    <xf numFmtId="188" fontId="37" fillId="5" borderId="167" xfId="32" applyNumberFormat="1" applyFont="1" applyFill="1" applyBorder="1" applyAlignment="1" applyProtection="1">
      <alignment horizontal="right" vertical="center" shrinkToFit="1"/>
    </xf>
    <xf numFmtId="188" fontId="37" fillId="5" borderId="185" xfId="32" applyNumberFormat="1" applyFont="1" applyFill="1" applyBorder="1" applyAlignment="1" applyProtection="1">
      <alignment horizontal="right" vertical="center" shrinkToFit="1"/>
    </xf>
    <xf numFmtId="0" fontId="37" fillId="5" borderId="71" xfId="30" applyFont="1" applyFill="1" applyBorder="1" applyProtection="1">
      <alignment vertical="center"/>
    </xf>
    <xf numFmtId="0" fontId="37" fillId="5" borderId="72" xfId="30" applyFont="1" applyFill="1" applyBorder="1" applyProtection="1">
      <alignment vertical="center"/>
    </xf>
    <xf numFmtId="0" fontId="37" fillId="5" borderId="67" xfId="30" applyFont="1" applyFill="1" applyBorder="1" applyProtection="1">
      <alignment vertical="center"/>
    </xf>
    <xf numFmtId="189" fontId="37" fillId="5" borderId="69" xfId="32" applyNumberFormat="1" applyFont="1" applyFill="1" applyBorder="1" applyAlignment="1" applyProtection="1">
      <alignment horizontal="right" vertical="center" shrinkToFit="1"/>
    </xf>
    <xf numFmtId="189" fontId="37" fillId="5" borderId="72" xfId="32" applyNumberFormat="1" applyFont="1" applyFill="1" applyBorder="1" applyAlignment="1" applyProtection="1">
      <alignment horizontal="right" vertical="center" shrinkToFit="1"/>
    </xf>
    <xf numFmtId="189" fontId="37" fillId="5" borderId="67" xfId="32" applyNumberFormat="1" applyFont="1" applyFill="1" applyBorder="1" applyAlignment="1" applyProtection="1">
      <alignment horizontal="right" vertical="center" shrinkToFit="1"/>
    </xf>
    <xf numFmtId="189" fontId="37" fillId="5" borderId="181" xfId="32" applyNumberFormat="1" applyFont="1" applyFill="1" applyBorder="1" applyAlignment="1" applyProtection="1">
      <alignment horizontal="right" vertical="center" shrinkToFit="1"/>
    </xf>
    <xf numFmtId="189" fontId="37" fillId="5" borderId="182" xfId="32" applyNumberFormat="1" applyFont="1" applyFill="1" applyBorder="1" applyAlignment="1" applyProtection="1">
      <alignment horizontal="right" vertical="center" shrinkToFit="1"/>
    </xf>
    <xf numFmtId="189" fontId="37" fillId="5" borderId="183" xfId="32" applyNumberFormat="1" applyFont="1" applyFill="1" applyBorder="1" applyAlignment="1" applyProtection="1">
      <alignment horizontal="right" vertical="center" shrinkToFit="1"/>
    </xf>
    <xf numFmtId="0" fontId="37" fillId="5" borderId="11" xfId="30" applyFont="1" applyFill="1" applyBorder="1" applyAlignment="1" applyProtection="1">
      <alignment horizontal="left" vertical="center" wrapText="1"/>
    </xf>
    <xf numFmtId="0" fontId="37" fillId="5" borderId="12" xfId="30" applyFont="1" applyFill="1" applyBorder="1" applyAlignment="1" applyProtection="1">
      <alignment horizontal="left" vertical="center" wrapText="1"/>
    </xf>
    <xf numFmtId="0" fontId="37" fillId="5" borderId="71" xfId="30" applyFont="1" applyFill="1" applyBorder="1" applyAlignment="1" applyProtection="1">
      <alignment horizontal="left" vertical="center" wrapText="1"/>
    </xf>
    <xf numFmtId="0" fontId="37" fillId="5" borderId="72" xfId="30" applyFont="1" applyFill="1" applyBorder="1" applyAlignment="1" applyProtection="1">
      <alignment horizontal="left" vertical="center" wrapText="1"/>
    </xf>
    <xf numFmtId="0" fontId="37" fillId="5" borderId="12" xfId="30" applyFont="1" applyFill="1" applyBorder="1" applyAlignment="1" applyProtection="1">
      <alignment horizontal="center" vertical="center"/>
    </xf>
    <xf numFmtId="0" fontId="37" fillId="5" borderId="46" xfId="30" applyFont="1" applyFill="1" applyBorder="1" applyAlignment="1" applyProtection="1">
      <alignment horizontal="center" vertical="center"/>
    </xf>
    <xf numFmtId="188" fontId="37" fillId="5" borderId="39" xfId="32" applyNumberFormat="1" applyFont="1" applyFill="1" applyBorder="1" applyAlignment="1" applyProtection="1">
      <alignment horizontal="right" vertical="center" shrinkToFit="1"/>
    </xf>
    <xf numFmtId="188" fontId="37" fillId="5" borderId="31" xfId="32" applyNumberFormat="1" applyFont="1" applyFill="1" applyBorder="1" applyAlignment="1" applyProtection="1">
      <alignment horizontal="right" vertical="center" shrinkToFit="1"/>
    </xf>
    <xf numFmtId="188" fontId="37" fillId="5" borderId="156" xfId="32" applyNumberFormat="1" applyFont="1" applyFill="1" applyBorder="1" applyAlignment="1" applyProtection="1">
      <alignment horizontal="right" vertical="center" shrinkToFit="1"/>
    </xf>
    <xf numFmtId="188" fontId="37" fillId="5" borderId="157" xfId="32" applyNumberFormat="1" applyFont="1" applyFill="1" applyBorder="1" applyAlignment="1" applyProtection="1">
      <alignment horizontal="right" vertical="center" shrinkToFit="1"/>
    </xf>
    <xf numFmtId="188" fontId="37" fillId="5" borderId="158" xfId="32" applyNumberFormat="1" applyFont="1" applyFill="1" applyBorder="1" applyAlignment="1" applyProtection="1">
      <alignment horizontal="right" vertical="center" shrinkToFit="1"/>
    </xf>
    <xf numFmtId="188" fontId="37" fillId="5" borderId="159" xfId="32" applyNumberFormat="1" applyFont="1" applyFill="1" applyBorder="1" applyAlignment="1" applyProtection="1">
      <alignment horizontal="right" vertical="center" shrinkToFit="1"/>
    </xf>
    <xf numFmtId="188" fontId="37" fillId="5" borderId="160" xfId="32" applyNumberFormat="1" applyFont="1" applyFill="1" applyBorder="1" applyAlignment="1" applyProtection="1">
      <alignment horizontal="right" vertical="center" shrinkToFit="1"/>
    </xf>
    <xf numFmtId="0" fontId="37" fillId="5" borderId="7" xfId="30" applyFont="1" applyFill="1" applyBorder="1" applyProtection="1">
      <alignment vertical="center"/>
    </xf>
    <xf numFmtId="0" fontId="37" fillId="5" borderId="0" xfId="30" applyFont="1" applyFill="1" applyBorder="1" applyProtection="1">
      <alignment vertical="center"/>
    </xf>
    <xf numFmtId="0" fontId="37" fillId="5" borderId="38" xfId="30" applyFont="1" applyFill="1" applyBorder="1" applyProtection="1">
      <alignment vertical="center"/>
    </xf>
    <xf numFmtId="189" fontId="37" fillId="5" borderId="60" xfId="32" applyNumberFormat="1" applyFont="1" applyFill="1" applyBorder="1" applyAlignment="1" applyProtection="1">
      <alignment horizontal="right" vertical="center" shrinkToFit="1"/>
    </xf>
    <xf numFmtId="189" fontId="37" fillId="5" borderId="0" xfId="32" applyNumberFormat="1" applyFont="1" applyFill="1" applyBorder="1" applyAlignment="1" applyProtection="1">
      <alignment horizontal="right" vertical="center" shrinkToFit="1"/>
    </xf>
    <xf numFmtId="189" fontId="37" fillId="5" borderId="38" xfId="32" applyNumberFormat="1" applyFont="1" applyFill="1" applyBorder="1" applyAlignment="1" applyProtection="1">
      <alignment horizontal="right" vertical="center" shrinkToFit="1"/>
    </xf>
    <xf numFmtId="189" fontId="37" fillId="5" borderId="0" xfId="32" applyNumberFormat="1" applyFont="1" applyFill="1" applyAlignment="1" applyProtection="1">
      <alignment horizontal="right" vertical="center" shrinkToFit="1"/>
    </xf>
    <xf numFmtId="189" fontId="37" fillId="5" borderId="62" xfId="32" applyNumberFormat="1" applyFont="1" applyFill="1" applyBorder="1" applyAlignment="1" applyProtection="1">
      <alignment horizontal="right" vertical="center" shrinkToFit="1"/>
    </xf>
    <xf numFmtId="0" fontId="40" fillId="5" borderId="24" xfId="30" applyFont="1" applyFill="1" applyBorder="1" applyAlignment="1" applyProtection="1">
      <alignment horizontal="left" vertical="center"/>
    </xf>
    <xf numFmtId="0" fontId="37" fillId="5" borderId="49" xfId="30" applyFont="1" applyFill="1" applyBorder="1" applyAlignment="1" applyProtection="1">
      <alignment horizontal="left" vertical="center"/>
    </xf>
    <xf numFmtId="0" fontId="37" fillId="5" borderId="49" xfId="30" applyFont="1" applyFill="1" applyBorder="1" applyAlignment="1" applyProtection="1">
      <alignment horizontal="right" vertical="center" wrapText="1"/>
    </xf>
    <xf numFmtId="0" fontId="37" fillId="5" borderId="49" xfId="30" applyFont="1" applyFill="1" applyBorder="1" applyAlignment="1" applyProtection="1">
      <alignment horizontal="right" vertical="center"/>
    </xf>
    <xf numFmtId="0" fontId="37" fillId="5" borderId="40" xfId="30" applyFont="1" applyFill="1" applyBorder="1" applyAlignment="1" applyProtection="1">
      <alignment horizontal="right" vertical="center"/>
    </xf>
    <xf numFmtId="177" fontId="37" fillId="5" borderId="37" xfId="32" applyNumberFormat="1" applyFont="1" applyFill="1" applyBorder="1" applyAlignment="1" applyProtection="1">
      <alignment horizontal="right" vertical="center" shrinkToFit="1"/>
    </xf>
    <xf numFmtId="177" fontId="37" fillId="5" borderId="49" xfId="32" applyNumberFormat="1" applyFont="1" applyFill="1" applyBorder="1" applyAlignment="1" applyProtection="1">
      <alignment horizontal="right" vertical="center" shrinkToFit="1"/>
    </xf>
    <xf numFmtId="177" fontId="37" fillId="5" borderId="89" xfId="32" applyNumberFormat="1" applyFont="1" applyFill="1" applyBorder="1" applyAlignment="1" applyProtection="1">
      <alignment horizontal="right" vertical="center" shrinkToFit="1"/>
    </xf>
    <xf numFmtId="177" fontId="37" fillId="5" borderId="91" xfId="32" applyNumberFormat="1" applyFont="1" applyFill="1" applyBorder="1" applyAlignment="1" applyProtection="1">
      <alignment horizontal="right" vertical="center" shrinkToFit="1"/>
    </xf>
    <xf numFmtId="188" fontId="37" fillId="5" borderId="178" xfId="32" applyNumberFormat="1" applyFont="1" applyFill="1" applyBorder="1" applyAlignment="1" applyProtection="1">
      <alignment horizontal="right" vertical="center" shrinkToFit="1"/>
    </xf>
    <xf numFmtId="188" fontId="37" fillId="5" borderId="179" xfId="32" applyNumberFormat="1" applyFont="1" applyFill="1" applyBorder="1" applyAlignment="1" applyProtection="1">
      <alignment horizontal="right" vertical="center" shrinkToFit="1"/>
    </xf>
    <xf numFmtId="188" fontId="37" fillId="5" borderId="180" xfId="32" applyNumberFormat="1" applyFont="1" applyFill="1" applyBorder="1" applyAlignment="1" applyProtection="1">
      <alignment horizontal="right" vertical="center" shrinkToFit="1"/>
    </xf>
    <xf numFmtId="176" fontId="37" fillId="5" borderId="60" xfId="32" applyNumberFormat="1" applyFont="1" applyFill="1" applyBorder="1" applyAlignment="1" applyProtection="1">
      <alignment horizontal="right" vertical="center" shrinkToFit="1"/>
    </xf>
    <xf numFmtId="176" fontId="37" fillId="5" borderId="0" xfId="32" applyNumberFormat="1" applyFont="1" applyFill="1" applyBorder="1" applyAlignment="1" applyProtection="1">
      <alignment horizontal="right" vertical="center" shrinkToFit="1"/>
    </xf>
    <xf numFmtId="176" fontId="37" fillId="5" borderId="38" xfId="32" applyNumberFormat="1" applyFont="1" applyFill="1" applyBorder="1" applyAlignment="1" applyProtection="1">
      <alignment horizontal="right" vertical="center" shrinkToFit="1"/>
    </xf>
    <xf numFmtId="176" fontId="37" fillId="5" borderId="0" xfId="32" applyNumberFormat="1" applyFont="1" applyFill="1" applyAlignment="1" applyProtection="1">
      <alignment horizontal="right" vertical="center" shrinkToFit="1"/>
    </xf>
    <xf numFmtId="176" fontId="37" fillId="5" borderId="62" xfId="32" applyNumberFormat="1" applyFont="1" applyFill="1" applyBorder="1" applyAlignment="1" applyProtection="1">
      <alignment horizontal="right" vertical="center" shrinkToFit="1"/>
    </xf>
    <xf numFmtId="0" fontId="37" fillId="5" borderId="7" xfId="30" applyFont="1" applyFill="1" applyBorder="1" applyAlignment="1" applyProtection="1">
      <alignment horizontal="left" vertical="center"/>
    </xf>
    <xf numFmtId="0" fontId="37" fillId="5" borderId="0" xfId="30" applyFont="1" applyFill="1" applyBorder="1" applyAlignment="1" applyProtection="1">
      <alignment horizontal="left" vertical="center"/>
    </xf>
    <xf numFmtId="0" fontId="37" fillId="5" borderId="0" xfId="30" applyFont="1" applyFill="1" applyBorder="1" applyAlignment="1" applyProtection="1">
      <alignment horizontal="right" vertical="center" wrapText="1"/>
    </xf>
    <xf numFmtId="0" fontId="37" fillId="5" borderId="0" xfId="30" applyFont="1" applyFill="1" applyBorder="1" applyAlignment="1" applyProtection="1">
      <alignment horizontal="right" vertical="center"/>
    </xf>
    <xf numFmtId="0" fontId="37" fillId="5" borderId="38" xfId="30" applyFont="1" applyFill="1" applyBorder="1" applyAlignment="1" applyProtection="1">
      <alignment horizontal="right" vertical="center"/>
    </xf>
    <xf numFmtId="177" fontId="37" fillId="5" borderId="60" xfId="32" applyNumberFormat="1" applyFont="1" applyFill="1" applyBorder="1" applyAlignment="1" applyProtection="1">
      <alignment horizontal="right" vertical="center" shrinkToFit="1"/>
    </xf>
    <xf numFmtId="177" fontId="37" fillId="5" borderId="0" xfId="32" applyNumberFormat="1" applyFont="1" applyFill="1" applyBorder="1" applyAlignment="1" applyProtection="1">
      <alignment horizontal="right" vertical="center" shrinkToFit="1"/>
    </xf>
    <xf numFmtId="177" fontId="37" fillId="5" borderId="85" xfId="32" applyNumberFormat="1" applyFont="1" applyFill="1" applyBorder="1" applyAlignment="1" applyProtection="1">
      <alignment horizontal="right" vertical="center" shrinkToFit="1"/>
    </xf>
    <xf numFmtId="177" fontId="37" fillId="5" borderId="88" xfId="32" applyNumberFormat="1" applyFont="1" applyFill="1" applyBorder="1" applyAlignment="1" applyProtection="1">
      <alignment horizontal="right" vertical="center" shrinkToFit="1"/>
    </xf>
    <xf numFmtId="188" fontId="37" fillId="5" borderId="175" xfId="32" applyNumberFormat="1" applyFont="1" applyFill="1" applyBorder="1" applyAlignment="1" applyProtection="1">
      <alignment horizontal="right" vertical="center" shrinkToFit="1"/>
    </xf>
    <xf numFmtId="188" fontId="37" fillId="5" borderId="176" xfId="32" applyNumberFormat="1" applyFont="1" applyFill="1" applyBorder="1" applyAlignment="1" applyProtection="1">
      <alignment horizontal="right" vertical="center" shrinkToFit="1"/>
    </xf>
    <xf numFmtId="188" fontId="37" fillId="5" borderId="177" xfId="32" applyNumberFormat="1" applyFont="1" applyFill="1" applyBorder="1" applyAlignment="1" applyProtection="1">
      <alignment horizontal="right" vertical="center" shrinkToFit="1"/>
    </xf>
    <xf numFmtId="176" fontId="37" fillId="5" borderId="41" xfId="32" applyNumberFormat="1" applyFont="1" applyFill="1" applyBorder="1" applyAlignment="1" applyProtection="1">
      <alignment horizontal="right" vertical="center" shrinkToFit="1"/>
    </xf>
    <xf numFmtId="176" fontId="37" fillId="5" borderId="12" xfId="32" applyNumberFormat="1" applyFont="1" applyFill="1" applyBorder="1" applyAlignment="1" applyProtection="1">
      <alignment horizontal="right" vertical="center" shrinkToFit="1"/>
    </xf>
    <xf numFmtId="176" fontId="37" fillId="5" borderId="13" xfId="32" applyNumberFormat="1" applyFont="1" applyFill="1" applyBorder="1" applyAlignment="1" applyProtection="1">
      <alignment horizontal="right" vertical="center" shrinkToFit="1"/>
    </xf>
    <xf numFmtId="0" fontId="37" fillId="5" borderId="69" xfId="30" applyFont="1" applyFill="1" applyBorder="1" applyProtection="1">
      <alignment vertical="center"/>
    </xf>
    <xf numFmtId="177" fontId="37" fillId="5" borderId="172" xfId="32" applyNumberFormat="1" applyFont="1" applyFill="1" applyBorder="1" applyAlignment="1" applyProtection="1">
      <alignment horizontal="right" vertical="center" shrinkToFit="1"/>
    </xf>
    <xf numFmtId="177" fontId="37" fillId="5" borderId="173" xfId="32" applyNumberFormat="1" applyFont="1" applyFill="1" applyBorder="1" applyAlignment="1" applyProtection="1">
      <alignment horizontal="right" vertical="center" shrinkToFit="1"/>
    </xf>
    <xf numFmtId="188" fontId="37" fillId="5" borderId="173" xfId="32" applyNumberFormat="1" applyFont="1" applyFill="1" applyBorder="1" applyAlignment="1" applyProtection="1">
      <alignment horizontal="right" vertical="center" shrinkToFit="1"/>
    </xf>
    <xf numFmtId="188" fontId="37" fillId="5" borderId="174" xfId="32" applyNumberFormat="1" applyFont="1" applyFill="1" applyBorder="1" applyAlignment="1" applyProtection="1">
      <alignment horizontal="right" vertical="center" shrinkToFit="1"/>
    </xf>
    <xf numFmtId="188" fontId="37" fillId="5" borderId="86" xfId="32" applyNumberFormat="1" applyFont="1" applyFill="1" applyBorder="1" applyAlignment="1" applyProtection="1">
      <alignment horizontal="right" vertical="center" shrinkToFit="1"/>
    </xf>
    <xf numFmtId="188" fontId="37" fillId="5" borderId="155" xfId="32" applyNumberFormat="1" applyFont="1" applyFill="1" applyBorder="1" applyAlignment="1" applyProtection="1">
      <alignment horizontal="right" vertical="center" shrinkToFit="1"/>
    </xf>
    <xf numFmtId="0" fontId="37" fillId="5" borderId="11" xfId="30" applyFont="1" applyFill="1" applyBorder="1" applyAlignment="1" applyProtection="1">
      <alignment horizontal="left" vertical="center"/>
    </xf>
    <xf numFmtId="0" fontId="37" fillId="5" borderId="12" xfId="30" applyFont="1" applyFill="1" applyBorder="1" applyAlignment="1" applyProtection="1">
      <alignment horizontal="left" vertical="center"/>
    </xf>
    <xf numFmtId="0" fontId="37" fillId="5" borderId="12" xfId="30" applyFont="1" applyFill="1" applyBorder="1" applyAlignment="1" applyProtection="1">
      <alignment horizontal="right" vertical="center"/>
    </xf>
    <xf numFmtId="0" fontId="37" fillId="5" borderId="46" xfId="30" applyFont="1" applyFill="1" applyBorder="1" applyAlignment="1" applyProtection="1">
      <alignment horizontal="right" vertical="center"/>
    </xf>
    <xf numFmtId="177" fontId="37" fillId="5" borderId="41" xfId="31" applyNumberFormat="1" applyFont="1" applyFill="1" applyBorder="1" applyAlignment="1" applyProtection="1">
      <alignment horizontal="right" vertical="center" shrinkToFit="1"/>
    </xf>
    <xf numFmtId="177" fontId="37" fillId="5" borderId="12" xfId="31" applyNumberFormat="1" applyFont="1" applyFill="1" applyBorder="1" applyAlignment="1" applyProtection="1">
      <alignment horizontal="right" vertical="center" shrinkToFit="1"/>
    </xf>
    <xf numFmtId="177" fontId="37" fillId="5" borderId="82" xfId="31" applyNumberFormat="1" applyFont="1" applyFill="1" applyBorder="1" applyAlignment="1" applyProtection="1">
      <alignment horizontal="right" vertical="center" shrinkToFit="1"/>
    </xf>
    <xf numFmtId="177" fontId="37" fillId="5" borderId="84" xfId="31" applyNumberFormat="1" applyFont="1" applyFill="1" applyBorder="1" applyAlignment="1" applyProtection="1">
      <alignment horizontal="right" vertical="center" shrinkToFit="1"/>
    </xf>
    <xf numFmtId="188" fontId="37" fillId="5" borderId="169" xfId="32" applyNumberFormat="1" applyFont="1" applyFill="1" applyBorder="1" applyAlignment="1" applyProtection="1">
      <alignment horizontal="right" vertical="center" shrinkToFit="1"/>
    </xf>
    <xf numFmtId="188" fontId="37" fillId="5" borderId="170" xfId="32" applyNumberFormat="1" applyFont="1" applyFill="1" applyBorder="1" applyAlignment="1" applyProtection="1">
      <alignment horizontal="right" vertical="center" shrinkToFit="1"/>
    </xf>
    <xf numFmtId="188" fontId="37" fillId="5" borderId="171" xfId="32" applyNumberFormat="1" applyFont="1" applyFill="1" applyBorder="1" applyAlignment="1" applyProtection="1">
      <alignment horizontal="right" vertical="center" shrinkToFit="1"/>
    </xf>
    <xf numFmtId="0" fontId="37" fillId="5" borderId="11" xfId="30" applyFont="1" applyFill="1" applyBorder="1" applyProtection="1">
      <alignment vertical="center"/>
    </xf>
    <xf numFmtId="0" fontId="37" fillId="5" borderId="12" xfId="30" applyFont="1" applyFill="1" applyBorder="1" applyProtection="1">
      <alignment vertical="center"/>
    </xf>
    <xf numFmtId="0" fontId="37" fillId="5" borderId="46" xfId="30" applyFont="1" applyFill="1" applyBorder="1" applyProtection="1">
      <alignment vertical="center"/>
    </xf>
    <xf numFmtId="176" fontId="37" fillId="5" borderId="46" xfId="32" applyNumberFormat="1" applyFont="1" applyFill="1" applyBorder="1" applyAlignment="1" applyProtection="1">
      <alignment horizontal="right" vertical="center" shrinkToFit="1"/>
    </xf>
    <xf numFmtId="0" fontId="37" fillId="5" borderId="75" xfId="30" applyFont="1" applyFill="1" applyBorder="1" applyAlignment="1" applyProtection="1">
      <alignment horizontal="center" vertical="center"/>
    </xf>
    <xf numFmtId="0" fontId="37" fillId="5" borderId="25" xfId="30" applyFont="1" applyFill="1" applyBorder="1" applyAlignment="1" applyProtection="1">
      <alignment horizontal="center" vertical="center"/>
    </xf>
    <xf numFmtId="0" fontId="37" fillId="5" borderId="76" xfId="30" applyFont="1" applyFill="1" applyBorder="1" applyAlignment="1" applyProtection="1">
      <alignment horizontal="center" vertical="center"/>
    </xf>
    <xf numFmtId="0" fontId="37" fillId="5" borderId="26" xfId="30" applyFont="1" applyFill="1" applyBorder="1" applyAlignment="1" applyProtection="1">
      <alignment horizontal="center" vertical="center"/>
    </xf>
    <xf numFmtId="0" fontId="37" fillId="5" borderId="60" xfId="30" applyFont="1" applyFill="1" applyBorder="1" applyProtection="1">
      <alignment vertical="center"/>
    </xf>
    <xf numFmtId="177" fontId="37" fillId="5" borderId="154" xfId="32" applyNumberFormat="1" applyFont="1" applyFill="1" applyBorder="1" applyAlignment="1" applyProtection="1">
      <alignment horizontal="right" vertical="center" shrinkToFit="1"/>
    </xf>
    <xf numFmtId="177" fontId="37" fillId="5" borderId="86" xfId="32" applyNumberFormat="1" applyFont="1" applyFill="1" applyBorder="1" applyAlignment="1" applyProtection="1">
      <alignment horizontal="right" vertical="center" shrinkToFit="1"/>
    </xf>
    <xf numFmtId="0" fontId="37" fillId="5" borderId="11" xfId="30" applyFont="1" applyFill="1" applyBorder="1" applyAlignment="1" applyProtection="1">
      <alignment horizontal="center" vertical="center" textRotation="255" wrapText="1"/>
    </xf>
    <xf numFmtId="0" fontId="37" fillId="5" borderId="46" xfId="30" applyFont="1" applyFill="1" applyBorder="1" applyAlignment="1" applyProtection="1">
      <alignment horizontal="center" vertical="center" textRotation="255" wrapText="1"/>
    </xf>
    <xf numFmtId="0" fontId="37" fillId="5" borderId="7" xfId="30" applyFont="1" applyFill="1" applyBorder="1" applyAlignment="1" applyProtection="1">
      <alignment horizontal="center" vertical="center" textRotation="255" wrapText="1"/>
    </xf>
    <xf numFmtId="0" fontId="37" fillId="5" borderId="38" xfId="30" applyFont="1" applyFill="1" applyBorder="1" applyAlignment="1" applyProtection="1">
      <alignment horizontal="center" vertical="center" textRotation="255" wrapText="1"/>
    </xf>
    <xf numFmtId="0" fontId="37" fillId="5" borderId="24" xfId="30" applyFont="1" applyFill="1" applyBorder="1" applyAlignment="1" applyProtection="1">
      <alignment horizontal="center" vertical="center" textRotation="255" wrapText="1"/>
    </xf>
    <xf numFmtId="0" fontId="37" fillId="5" borderId="40" xfId="30" applyFont="1" applyFill="1" applyBorder="1" applyAlignment="1" applyProtection="1">
      <alignment horizontal="center" vertical="center" textRotation="255" wrapText="1"/>
    </xf>
    <xf numFmtId="0" fontId="37" fillId="5" borderId="60" xfId="30" applyFont="1" applyFill="1" applyBorder="1" applyAlignment="1" applyProtection="1">
      <alignment vertical="center"/>
    </xf>
    <xf numFmtId="0" fontId="37" fillId="5" borderId="0" xfId="30" applyFont="1" applyFill="1" applyBorder="1" applyAlignment="1" applyProtection="1">
      <alignment vertical="center"/>
    </xf>
    <xf numFmtId="0" fontId="37" fillId="5" borderId="38" xfId="30" applyFont="1" applyFill="1" applyBorder="1" applyAlignment="1" applyProtection="1">
      <alignment vertical="center"/>
    </xf>
    <xf numFmtId="188" fontId="37" fillId="5" borderId="88" xfId="32" applyNumberFormat="1" applyFont="1" applyFill="1" applyBorder="1" applyAlignment="1" applyProtection="1">
      <alignment horizontal="right" vertical="center" shrinkToFit="1"/>
    </xf>
    <xf numFmtId="188" fontId="37" fillId="5" borderId="0" xfId="32" applyNumberFormat="1" applyFont="1" applyFill="1" applyBorder="1" applyAlignment="1" applyProtection="1">
      <alignment horizontal="right" vertical="center" shrinkToFit="1"/>
    </xf>
    <xf numFmtId="188" fontId="37" fillId="5" borderId="62" xfId="32" applyNumberFormat="1" applyFont="1" applyFill="1" applyBorder="1" applyAlignment="1" applyProtection="1">
      <alignment horizontal="right" vertical="center" shrinkToFit="1"/>
    </xf>
    <xf numFmtId="0" fontId="37" fillId="5" borderId="17" xfId="30" applyFont="1" applyFill="1" applyBorder="1" applyAlignment="1" applyProtection="1">
      <alignment horizontal="left" vertical="center" wrapText="1"/>
    </xf>
    <xf numFmtId="0" fontId="37" fillId="5" borderId="18" xfId="30" applyFont="1" applyFill="1" applyBorder="1" applyAlignment="1" applyProtection="1">
      <alignment horizontal="left" vertical="center"/>
    </xf>
    <xf numFmtId="0" fontId="37" fillId="5" borderId="43" xfId="30" applyFont="1" applyFill="1" applyBorder="1" applyAlignment="1" applyProtection="1">
      <alignment horizontal="left" vertical="center"/>
    </xf>
    <xf numFmtId="188" fontId="37" fillId="5" borderId="128" xfId="32" applyNumberFormat="1" applyFont="1" applyFill="1" applyBorder="1" applyAlignment="1" applyProtection="1">
      <alignment horizontal="right" vertical="center" shrinkToFit="1"/>
    </xf>
    <xf numFmtId="188" fontId="37" fillId="5" borderId="129" xfId="32" applyNumberFormat="1" applyFont="1" applyFill="1" applyBorder="1" applyAlignment="1" applyProtection="1">
      <alignment horizontal="right" vertical="center" shrinkToFit="1"/>
    </xf>
    <xf numFmtId="177" fontId="37" fillId="5" borderId="164" xfId="32" applyNumberFormat="1" applyFont="1" applyFill="1" applyBorder="1" applyAlignment="1" applyProtection="1">
      <alignment horizontal="right" vertical="center" shrinkToFit="1"/>
    </xf>
    <xf numFmtId="177" fontId="37" fillId="5" borderId="165" xfId="32" applyNumberFormat="1" applyFont="1" applyFill="1" applyBorder="1" applyAlignment="1" applyProtection="1">
      <alignment horizontal="right" vertical="center" shrinkToFit="1"/>
    </xf>
    <xf numFmtId="188" fontId="37" fillId="5" borderId="162" xfId="32" applyNumberFormat="1" applyFont="1" applyFill="1" applyBorder="1" applyAlignment="1" applyProtection="1">
      <alignment horizontal="right" vertical="center" shrinkToFit="1"/>
    </xf>
    <xf numFmtId="0" fontId="37" fillId="5" borderId="60" xfId="32" applyFont="1" applyFill="1" applyBorder="1" applyAlignment="1" applyProtection="1">
      <alignment horizontal="left" vertical="center" shrinkToFit="1"/>
    </xf>
    <xf numFmtId="0" fontId="37" fillId="5" borderId="0" xfId="32" applyFont="1" applyFill="1" applyBorder="1" applyAlignment="1" applyProtection="1">
      <alignment horizontal="left" vertical="center" shrinkToFit="1"/>
    </xf>
    <xf numFmtId="0" fontId="37" fillId="5" borderId="38" xfId="32" applyFont="1" applyFill="1" applyBorder="1" applyAlignment="1" applyProtection="1">
      <alignment horizontal="left" vertical="center" shrinkToFit="1"/>
    </xf>
    <xf numFmtId="0" fontId="37" fillId="5" borderId="37" xfId="30" applyFont="1" applyFill="1" applyBorder="1" applyAlignment="1" applyProtection="1">
      <alignment vertical="center"/>
    </xf>
    <xf numFmtId="0" fontId="37" fillId="5" borderId="49" xfId="30" applyFont="1" applyFill="1" applyBorder="1" applyAlignment="1" applyProtection="1">
      <alignment vertical="center"/>
    </xf>
    <xf numFmtId="0" fontId="37" fillId="5" borderId="40" xfId="30" applyFont="1" applyFill="1" applyBorder="1" applyAlignment="1" applyProtection="1">
      <alignment vertical="center"/>
    </xf>
    <xf numFmtId="0" fontId="37" fillId="5" borderId="81" xfId="30" applyFont="1" applyFill="1" applyBorder="1" applyAlignment="1" applyProtection="1">
      <alignment horizontal="center" vertical="center"/>
    </xf>
    <xf numFmtId="177" fontId="37" fillId="5" borderId="83" xfId="32" applyNumberFormat="1" applyFont="1" applyFill="1" applyBorder="1" applyAlignment="1" applyProtection="1">
      <alignment horizontal="right" vertical="center" shrinkToFit="1"/>
    </xf>
    <xf numFmtId="188" fontId="37" fillId="5" borderId="83" xfId="32" applyNumberFormat="1" applyFont="1" applyFill="1" applyBorder="1" applyAlignment="1" applyProtection="1">
      <alignment horizontal="right" vertical="center" shrinkToFit="1"/>
    </xf>
    <xf numFmtId="188" fontId="37" fillId="5" borderId="153" xfId="32" applyNumberFormat="1" applyFont="1" applyFill="1" applyBorder="1" applyAlignment="1" applyProtection="1">
      <alignment horizontal="right" vertical="center" shrinkToFit="1"/>
    </xf>
    <xf numFmtId="177" fontId="37" fillId="5" borderId="90" xfId="32" applyNumberFormat="1" applyFont="1" applyFill="1" applyBorder="1" applyAlignment="1" applyProtection="1">
      <alignment horizontal="right" vertical="center" shrinkToFit="1"/>
    </xf>
    <xf numFmtId="188" fontId="37" fillId="5" borderId="163" xfId="32" applyNumberFormat="1" applyFont="1" applyFill="1" applyBorder="1" applyAlignment="1" applyProtection="1">
      <alignment horizontal="right" vertical="center" shrinkToFit="1"/>
    </xf>
    <xf numFmtId="188" fontId="37" fillId="5" borderId="45" xfId="32" applyNumberFormat="1" applyFont="1" applyFill="1" applyBorder="1" applyAlignment="1" applyProtection="1">
      <alignment horizontal="right" vertical="center" shrinkToFit="1"/>
    </xf>
    <xf numFmtId="188" fontId="37" fillId="5" borderId="91" xfId="32" applyNumberFormat="1" applyFont="1" applyFill="1" applyBorder="1" applyAlignment="1" applyProtection="1">
      <alignment horizontal="right" vertical="center" shrinkToFit="1"/>
    </xf>
    <xf numFmtId="188" fontId="37" fillId="5" borderId="49" xfId="32" applyNumberFormat="1" applyFont="1" applyFill="1" applyBorder="1" applyAlignment="1" applyProtection="1">
      <alignment horizontal="right" vertical="center" shrinkToFit="1"/>
    </xf>
    <xf numFmtId="188" fontId="37" fillId="5" borderId="63" xfId="32" applyNumberFormat="1" applyFont="1" applyFill="1" applyBorder="1" applyAlignment="1" applyProtection="1">
      <alignment horizontal="right" vertical="center" shrinkToFit="1"/>
    </xf>
    <xf numFmtId="0" fontId="37" fillId="5" borderId="11" xfId="30" applyFont="1" applyFill="1" applyBorder="1" applyAlignment="1" applyProtection="1">
      <alignment horizontal="center" vertical="center" wrapText="1"/>
    </xf>
    <xf numFmtId="0" fontId="37" fillId="5" borderId="12" xfId="30" applyFont="1" applyFill="1" applyBorder="1" applyAlignment="1" applyProtection="1">
      <alignment horizontal="center" vertical="center" wrapText="1"/>
    </xf>
    <xf numFmtId="0" fontId="37" fillId="5" borderId="46" xfId="30" applyFont="1" applyFill="1" applyBorder="1" applyAlignment="1" applyProtection="1">
      <alignment horizontal="center" vertical="center" wrapText="1"/>
    </xf>
    <xf numFmtId="0" fontId="37" fillId="5" borderId="7" xfId="30" applyFont="1" applyFill="1" applyBorder="1" applyAlignment="1" applyProtection="1">
      <alignment horizontal="center" vertical="center" wrapText="1"/>
    </xf>
    <xf numFmtId="0" fontId="37" fillId="5" borderId="0" xfId="30" applyFont="1" applyFill="1" applyBorder="1" applyAlignment="1" applyProtection="1">
      <alignment horizontal="center" vertical="center" wrapText="1"/>
    </xf>
    <xf numFmtId="0" fontId="37" fillId="5" borderId="38" xfId="30" applyFont="1" applyFill="1" applyBorder="1" applyAlignment="1" applyProtection="1">
      <alignment horizontal="center" vertical="center" wrapText="1"/>
    </xf>
    <xf numFmtId="0" fontId="37" fillId="5" borderId="71" xfId="30" applyFont="1" applyFill="1" applyBorder="1" applyAlignment="1" applyProtection="1">
      <alignment horizontal="center" vertical="center" wrapText="1"/>
    </xf>
    <xf numFmtId="0" fontId="37" fillId="5" borderId="72" xfId="30" applyFont="1" applyFill="1" applyBorder="1" applyAlignment="1" applyProtection="1">
      <alignment horizontal="center" vertical="center" wrapText="1"/>
    </xf>
    <xf numFmtId="0" fontId="37" fillId="5" borderId="67" xfId="30" applyFont="1" applyFill="1" applyBorder="1" applyAlignment="1" applyProtection="1">
      <alignment horizontal="center" vertical="center" wrapText="1"/>
    </xf>
    <xf numFmtId="0" fontId="37" fillId="5" borderId="41" xfId="30" applyFont="1" applyFill="1" applyBorder="1" applyProtection="1">
      <alignment vertical="center"/>
    </xf>
    <xf numFmtId="177" fontId="37" fillId="5" borderId="151" xfId="32" applyNumberFormat="1" applyFont="1" applyFill="1" applyBorder="1" applyAlignment="1" applyProtection="1">
      <alignment horizontal="right" vertical="center" shrinkToFit="1"/>
    </xf>
    <xf numFmtId="188" fontId="37" fillId="5" borderId="168" xfId="32" applyNumberFormat="1" applyFont="1" applyFill="1" applyBorder="1" applyAlignment="1" applyProtection="1">
      <alignment horizontal="right" vertical="center" shrinkToFit="1"/>
    </xf>
    <xf numFmtId="0" fontId="37" fillId="5" borderId="60" xfId="30" applyFont="1" applyFill="1" applyBorder="1" applyAlignment="1" applyProtection="1">
      <alignment vertical="center" shrinkToFit="1"/>
    </xf>
    <xf numFmtId="0" fontId="37" fillId="5" borderId="0" xfId="30" applyFont="1" applyFill="1" applyBorder="1" applyAlignment="1" applyProtection="1">
      <alignment vertical="center" shrinkToFit="1"/>
    </xf>
    <xf numFmtId="0" fontId="37" fillId="5" borderId="38" xfId="30" applyFont="1" applyFill="1" applyBorder="1" applyAlignment="1" applyProtection="1">
      <alignment vertical="center" shrinkToFit="1"/>
    </xf>
    <xf numFmtId="188" fontId="37" fillId="5" borderId="152" xfId="32" applyNumberFormat="1" applyFont="1" applyFill="1" applyBorder="1" applyAlignment="1" applyProtection="1">
      <alignment horizontal="right" vertical="center" shrinkToFit="1"/>
    </xf>
    <xf numFmtId="188" fontId="37" fillId="5" borderId="15" xfId="32" applyNumberFormat="1" applyFont="1" applyFill="1" applyBorder="1" applyAlignment="1" applyProtection="1">
      <alignment horizontal="right" vertical="center" shrinkToFit="1"/>
    </xf>
    <xf numFmtId="0" fontId="37" fillId="5" borderId="41" xfId="30" applyFont="1" applyFill="1" applyBorder="1" applyAlignment="1" applyProtection="1">
      <alignment horizontal="center" vertical="center" wrapText="1"/>
    </xf>
    <xf numFmtId="0" fontId="37" fillId="5" borderId="60" xfId="30" applyFont="1" applyFill="1" applyBorder="1" applyAlignment="1" applyProtection="1">
      <alignment horizontal="center" vertical="center" wrapText="1"/>
    </xf>
    <xf numFmtId="0" fontId="37" fillId="5" borderId="49" xfId="30" applyFont="1" applyFill="1" applyBorder="1" applyAlignment="1" applyProtection="1">
      <alignment horizontal="center" vertical="center" wrapText="1"/>
    </xf>
    <xf numFmtId="0" fontId="37" fillId="5" borderId="40" xfId="30" applyFont="1" applyFill="1" applyBorder="1" applyAlignment="1" applyProtection="1">
      <alignment horizontal="center" vertical="center" wrapText="1"/>
    </xf>
    <xf numFmtId="0" fontId="37" fillId="5" borderId="41" xfId="32" applyFont="1" applyFill="1" applyBorder="1" applyAlignment="1" applyProtection="1">
      <alignment horizontal="left" vertical="center" shrinkToFit="1"/>
    </xf>
    <xf numFmtId="0" fontId="37" fillId="5" borderId="12" xfId="32" applyFont="1" applyFill="1" applyBorder="1" applyAlignment="1" applyProtection="1">
      <alignment horizontal="left" vertical="center" shrinkToFit="1"/>
    </xf>
    <xf numFmtId="0" fontId="37" fillId="5" borderId="46" xfId="32" applyFont="1" applyFill="1" applyBorder="1" applyAlignment="1" applyProtection="1">
      <alignment horizontal="left" vertical="center" shrinkToFit="1"/>
    </xf>
    <xf numFmtId="188" fontId="37" fillId="5" borderId="87" xfId="32" applyNumberFormat="1" applyFont="1" applyFill="1" applyBorder="1" applyAlignment="1" applyProtection="1">
      <alignment horizontal="right" vertical="center" shrinkToFit="1"/>
    </xf>
    <xf numFmtId="188" fontId="37" fillId="5" borderId="59" xfId="32" applyNumberFormat="1" applyFont="1" applyFill="1" applyBorder="1" applyAlignment="1" applyProtection="1">
      <alignment horizontal="right" vertical="center" shrinkToFit="1"/>
    </xf>
    <xf numFmtId="0" fontId="37" fillId="5" borderId="31" xfId="30" applyFont="1" applyFill="1" applyBorder="1" applyAlignment="1" applyProtection="1">
      <alignment horizontal="center" vertical="center" wrapText="1"/>
    </xf>
    <xf numFmtId="0" fontId="40" fillId="5" borderId="42" xfId="30" applyFont="1" applyFill="1" applyBorder="1" applyAlignment="1" applyProtection="1">
      <alignment horizontal="center" vertical="center"/>
    </xf>
    <xf numFmtId="0" fontId="37" fillId="5" borderId="37" xfId="30" applyFont="1" applyFill="1" applyBorder="1" applyProtection="1">
      <alignment vertical="center"/>
    </xf>
    <xf numFmtId="0" fontId="37" fillId="5" borderId="49" xfId="30" applyFont="1" applyFill="1" applyBorder="1" applyProtection="1">
      <alignment vertical="center"/>
    </xf>
    <xf numFmtId="0" fontId="37" fillId="5" borderId="40" xfId="30" applyFont="1" applyFill="1" applyBorder="1" applyProtection="1">
      <alignment vertical="center"/>
    </xf>
    <xf numFmtId="177" fontId="37" fillId="5" borderId="161" xfId="32" applyNumberFormat="1" applyFont="1" applyFill="1" applyBorder="1" applyAlignment="1" applyProtection="1">
      <alignment horizontal="right" vertical="center" shrinkToFit="1"/>
    </xf>
    <xf numFmtId="0" fontId="37" fillId="5" borderId="11" xfId="30" applyFont="1" applyFill="1" applyBorder="1" applyAlignment="1" applyProtection="1">
      <alignment horizontal="center" vertical="top" wrapText="1"/>
    </xf>
    <xf numFmtId="0" fontId="37" fillId="5" borderId="12" xfId="30" applyFont="1" applyFill="1" applyBorder="1" applyAlignment="1" applyProtection="1">
      <alignment horizontal="center" vertical="top" wrapText="1"/>
    </xf>
    <xf numFmtId="0" fontId="37" fillId="5" borderId="46" xfId="30" applyFont="1" applyFill="1" applyBorder="1" applyAlignment="1" applyProtection="1">
      <alignment horizontal="center" vertical="top" wrapText="1"/>
    </xf>
    <xf numFmtId="0" fontId="37" fillId="5" borderId="7" xfId="30" applyFont="1" applyFill="1" applyBorder="1" applyAlignment="1" applyProtection="1">
      <alignment horizontal="center" vertical="top" wrapText="1"/>
    </xf>
    <xf numFmtId="0" fontId="37" fillId="5" borderId="0" xfId="30" applyFont="1" applyFill="1" applyBorder="1" applyAlignment="1" applyProtection="1">
      <alignment horizontal="center" vertical="top" wrapText="1"/>
    </xf>
    <xf numFmtId="0" fontId="37" fillId="5" borderId="38" xfId="30" applyFont="1" applyFill="1" applyBorder="1" applyAlignment="1" applyProtection="1">
      <alignment horizontal="center" vertical="top" wrapText="1"/>
    </xf>
    <xf numFmtId="0" fontId="37" fillId="5" borderId="24" xfId="30" applyFont="1" applyFill="1" applyBorder="1" applyAlignment="1" applyProtection="1">
      <alignment horizontal="center" vertical="top" wrapText="1"/>
    </xf>
    <xf numFmtId="0" fontId="37" fillId="5" borderId="49" xfId="30" applyFont="1" applyFill="1" applyBorder="1" applyAlignment="1" applyProtection="1">
      <alignment horizontal="center" vertical="top" wrapText="1"/>
    </xf>
    <xf numFmtId="0" fontId="37" fillId="5" borderId="41" xfId="30" applyFont="1" applyFill="1" applyBorder="1" applyAlignment="1" applyProtection="1">
      <alignment vertical="center"/>
    </xf>
    <xf numFmtId="0" fontId="37" fillId="5" borderId="12" xfId="30" applyFont="1" applyFill="1" applyBorder="1" applyAlignment="1" applyProtection="1">
      <alignment vertical="center"/>
    </xf>
    <xf numFmtId="0" fontId="37" fillId="5" borderId="46" xfId="30" applyFont="1" applyFill="1" applyBorder="1" applyAlignment="1" applyProtection="1">
      <alignment vertical="center"/>
    </xf>
    <xf numFmtId="177" fontId="37" fillId="5" borderId="41" xfId="32" applyNumberFormat="1" applyFont="1" applyFill="1" applyBorder="1" applyAlignment="1" applyProtection="1">
      <alignment horizontal="right" vertical="center" shrinkToFit="1"/>
    </xf>
    <xf numFmtId="177" fontId="37" fillId="5" borderId="12" xfId="32" applyNumberFormat="1" applyFont="1" applyFill="1" applyBorder="1" applyAlignment="1" applyProtection="1">
      <alignment horizontal="right" vertical="center" shrinkToFit="1"/>
    </xf>
    <xf numFmtId="177" fontId="37" fillId="5" borderId="82" xfId="32" applyNumberFormat="1" applyFont="1" applyFill="1" applyBorder="1" applyAlignment="1" applyProtection="1">
      <alignment horizontal="right" vertical="center" shrinkToFit="1"/>
    </xf>
    <xf numFmtId="177" fontId="37" fillId="5" borderId="84" xfId="32" applyNumberFormat="1" applyFont="1" applyFill="1" applyBorder="1" applyAlignment="1" applyProtection="1">
      <alignment horizontal="right" vertical="center" shrinkToFit="1"/>
    </xf>
    <xf numFmtId="188" fontId="37" fillId="5" borderId="84" xfId="32" applyNumberFormat="1" applyFont="1" applyFill="1" applyBorder="1" applyAlignment="1" applyProtection="1">
      <alignment horizontal="right" vertical="center" shrinkToFit="1"/>
    </xf>
    <xf numFmtId="188" fontId="37" fillId="5" borderId="12" xfId="32" applyNumberFormat="1" applyFont="1" applyFill="1" applyBorder="1" applyAlignment="1" applyProtection="1">
      <alignment horizontal="right" vertical="center" shrinkToFit="1"/>
    </xf>
    <xf numFmtId="188" fontId="37" fillId="5" borderId="13" xfId="32" applyNumberFormat="1" applyFont="1" applyFill="1" applyBorder="1" applyAlignment="1" applyProtection="1">
      <alignment horizontal="right" vertical="center" shrinkToFit="1"/>
    </xf>
    <xf numFmtId="0" fontId="37" fillId="5" borderId="30" xfId="30" applyFont="1" applyFill="1" applyBorder="1" applyAlignment="1" applyProtection="1">
      <alignment horizontal="center" vertical="center"/>
    </xf>
    <xf numFmtId="0" fontId="37" fillId="5" borderId="31" xfId="30" applyFont="1" applyFill="1" applyBorder="1" applyAlignment="1" applyProtection="1">
      <alignment horizontal="center" vertical="center"/>
    </xf>
    <xf numFmtId="0" fontId="37" fillId="5" borderId="42" xfId="30" applyFont="1" applyFill="1" applyBorder="1" applyAlignment="1" applyProtection="1">
      <alignment horizontal="center" vertical="center"/>
    </xf>
    <xf numFmtId="0" fontId="37" fillId="5" borderId="39" xfId="30" applyFont="1" applyFill="1" applyBorder="1" applyAlignment="1" applyProtection="1">
      <alignment horizontal="center" vertical="center"/>
    </xf>
    <xf numFmtId="0" fontId="37" fillId="5" borderId="39" xfId="32" applyFont="1" applyFill="1" applyBorder="1" applyAlignment="1" applyProtection="1">
      <alignment horizontal="center" vertical="center"/>
    </xf>
    <xf numFmtId="0" fontId="37" fillId="5" borderId="31" xfId="32" applyFont="1" applyFill="1" applyBorder="1" applyAlignment="1" applyProtection="1">
      <alignment horizontal="center" vertical="center"/>
    </xf>
    <xf numFmtId="0" fontId="37" fillId="5" borderId="32" xfId="32" applyFont="1" applyFill="1" applyBorder="1" applyAlignment="1" applyProtection="1">
      <alignment horizontal="center" vertical="center"/>
    </xf>
    <xf numFmtId="177" fontId="37" fillId="5" borderId="39" xfId="32" applyNumberFormat="1" applyFont="1" applyFill="1" applyBorder="1" applyAlignment="1" applyProtection="1">
      <alignment horizontal="right" vertical="center" shrinkToFit="1"/>
    </xf>
    <xf numFmtId="177" fontId="37" fillId="5" borderId="31" xfId="32" applyNumberFormat="1" applyFont="1" applyFill="1" applyBorder="1" applyAlignment="1" applyProtection="1">
      <alignment horizontal="right" vertical="center" shrinkToFit="1"/>
    </xf>
    <xf numFmtId="177" fontId="37" fillId="5" borderId="156" xfId="32" applyNumberFormat="1" applyFont="1" applyFill="1" applyBorder="1" applyAlignment="1" applyProtection="1">
      <alignment horizontal="right" vertical="center" shrinkToFit="1"/>
    </xf>
    <xf numFmtId="177" fontId="37" fillId="5" borderId="157" xfId="32" applyNumberFormat="1" applyFont="1" applyFill="1" applyBorder="1" applyAlignment="1" applyProtection="1">
      <alignment horizontal="right" vertical="center" shrinkToFit="1"/>
    </xf>
    <xf numFmtId="177" fontId="37" fillId="5" borderId="158" xfId="32" applyNumberFormat="1" applyFont="1" applyFill="1" applyBorder="1" applyAlignment="1" applyProtection="1">
      <alignment horizontal="right" vertical="center" shrinkToFit="1"/>
    </xf>
    <xf numFmtId="177" fontId="37" fillId="5" borderId="159" xfId="32" applyNumberFormat="1" applyFont="1" applyFill="1" applyBorder="1" applyAlignment="1" applyProtection="1">
      <alignment horizontal="right" vertical="center" shrinkToFit="1"/>
    </xf>
    <xf numFmtId="177" fontId="37" fillId="5" borderId="160" xfId="32" applyNumberFormat="1" applyFont="1" applyFill="1" applyBorder="1" applyAlignment="1" applyProtection="1">
      <alignment horizontal="right" vertical="center" shrinkToFit="1"/>
    </xf>
    <xf numFmtId="0" fontId="37" fillId="5" borderId="0" xfId="30" applyFont="1" applyFill="1" applyProtection="1">
      <alignment vertical="center"/>
    </xf>
    <xf numFmtId="0" fontId="37" fillId="5" borderId="11" xfId="30" applyFont="1" applyFill="1" applyBorder="1" applyAlignment="1" applyProtection="1">
      <alignment horizontal="center" vertical="center" textRotation="255" shrinkToFit="1"/>
    </xf>
    <xf numFmtId="0" fontId="37" fillId="5" borderId="46" xfId="30" applyFont="1" applyFill="1" applyBorder="1" applyAlignment="1" applyProtection="1">
      <alignment horizontal="center" vertical="center" textRotation="255" shrinkToFit="1"/>
    </xf>
    <xf numFmtId="0" fontId="37" fillId="5" borderId="7" xfId="30" applyFont="1" applyFill="1" applyBorder="1" applyAlignment="1" applyProtection="1">
      <alignment horizontal="center" vertical="center" textRotation="255" shrinkToFit="1"/>
    </xf>
    <xf numFmtId="0" fontId="37" fillId="5" borderId="38" xfId="30" applyFont="1" applyFill="1" applyBorder="1" applyAlignment="1" applyProtection="1">
      <alignment horizontal="center" vertical="center" textRotation="255" shrinkToFit="1"/>
    </xf>
    <xf numFmtId="0" fontId="37" fillId="5" borderId="24" xfId="30" applyFont="1" applyFill="1" applyBorder="1" applyAlignment="1" applyProtection="1">
      <alignment horizontal="center" vertical="center" textRotation="255" shrinkToFit="1"/>
    </xf>
    <xf numFmtId="0" fontId="37" fillId="5" borderId="40" xfId="30" applyFont="1" applyFill="1" applyBorder="1" applyAlignment="1" applyProtection="1">
      <alignment horizontal="center" vertical="center" textRotation="255" shrinkToFit="1"/>
    </xf>
    <xf numFmtId="177" fontId="37" fillId="5" borderId="60" xfId="31" applyNumberFormat="1" applyFont="1" applyFill="1" applyBorder="1" applyAlignment="1" applyProtection="1">
      <alignment horizontal="right" vertical="center" shrinkToFit="1"/>
    </xf>
    <xf numFmtId="177" fontId="37" fillId="5" borderId="0" xfId="31" applyNumberFormat="1" applyFont="1" applyFill="1" applyBorder="1" applyAlignment="1" applyProtection="1">
      <alignment horizontal="right" vertical="center" shrinkToFit="1"/>
    </xf>
    <xf numFmtId="177" fontId="37" fillId="5" borderId="85" xfId="31" applyNumberFormat="1" applyFont="1" applyFill="1" applyBorder="1" applyAlignment="1" applyProtection="1">
      <alignment horizontal="right" vertical="center" shrinkToFit="1"/>
    </xf>
    <xf numFmtId="177" fontId="37" fillId="5" borderId="88" xfId="31" applyNumberFormat="1" applyFont="1" applyFill="1" applyBorder="1" applyAlignment="1" applyProtection="1">
      <alignment horizontal="right" vertical="center" shrinkToFit="1"/>
    </xf>
    <xf numFmtId="188" fontId="37" fillId="5" borderId="88" xfId="31" applyNumberFormat="1" applyFont="1" applyFill="1" applyBorder="1" applyAlignment="1" applyProtection="1">
      <alignment horizontal="right" vertical="center" shrinkToFit="1"/>
    </xf>
    <xf numFmtId="188" fontId="37" fillId="5" borderId="0" xfId="31" applyNumberFormat="1" applyFont="1" applyFill="1" applyBorder="1" applyAlignment="1" applyProtection="1">
      <alignment horizontal="right" vertical="center" shrinkToFit="1"/>
    </xf>
    <xf numFmtId="188" fontId="37" fillId="5" borderId="62" xfId="31" applyNumberFormat="1" applyFont="1" applyFill="1" applyBorder="1" applyAlignment="1" applyProtection="1">
      <alignment horizontal="right" vertical="center" shrinkToFit="1"/>
    </xf>
    <xf numFmtId="0" fontId="37" fillId="5" borderId="38" xfId="30" applyFont="1" applyFill="1" applyBorder="1" applyAlignment="1" applyProtection="1">
      <alignment horizontal="left" vertical="center"/>
    </xf>
    <xf numFmtId="0" fontId="37" fillId="5" borderId="41" xfId="30" applyFont="1" applyFill="1" applyBorder="1" applyAlignment="1" applyProtection="1">
      <alignment horizontal="center" vertical="center" textRotation="255" wrapText="1"/>
    </xf>
    <xf numFmtId="0" fontId="37" fillId="5" borderId="60" xfId="30" applyFont="1" applyFill="1" applyBorder="1" applyAlignment="1" applyProtection="1">
      <alignment horizontal="center" vertical="center" textRotation="255" wrapText="1"/>
    </xf>
    <xf numFmtId="0" fontId="37" fillId="5" borderId="37" xfId="30" applyFont="1" applyFill="1" applyBorder="1" applyAlignment="1" applyProtection="1">
      <alignment horizontal="center" vertical="center" textRotation="255" wrapText="1"/>
    </xf>
    <xf numFmtId="0" fontId="37" fillId="5" borderId="32" xfId="30" applyFont="1" applyFill="1" applyBorder="1" applyAlignment="1" applyProtection="1">
      <alignment horizontal="center" vertical="center"/>
    </xf>
    <xf numFmtId="0" fontId="37" fillId="5" borderId="11" xfId="30" applyFont="1" applyFill="1" applyBorder="1" applyAlignment="1" applyProtection="1">
      <alignment horizontal="center" vertical="top"/>
    </xf>
    <xf numFmtId="0" fontId="37" fillId="5" borderId="12" xfId="30" applyFont="1" applyFill="1" applyBorder="1" applyAlignment="1" applyProtection="1">
      <alignment horizontal="center" vertical="top"/>
    </xf>
    <xf numFmtId="0" fontId="37" fillId="5" borderId="7" xfId="30" applyFont="1" applyFill="1" applyBorder="1" applyAlignment="1" applyProtection="1">
      <alignment horizontal="center" vertical="top"/>
    </xf>
    <xf numFmtId="0" fontId="37" fillId="5" borderId="0" xfId="30" applyFont="1" applyFill="1" applyBorder="1" applyAlignment="1" applyProtection="1">
      <alignment horizontal="center" vertical="top"/>
    </xf>
    <xf numFmtId="0" fontId="37" fillId="5" borderId="24" xfId="30" applyFont="1" applyFill="1" applyBorder="1" applyAlignment="1" applyProtection="1">
      <alignment horizontal="center" vertical="top"/>
    </xf>
    <xf numFmtId="0" fontId="37" fillId="5" borderId="49" xfId="30" applyFont="1" applyFill="1" applyBorder="1" applyAlignment="1" applyProtection="1">
      <alignment horizontal="center" vertical="top"/>
    </xf>
    <xf numFmtId="0" fontId="37" fillId="5" borderId="34" xfId="30" applyFont="1" applyFill="1" applyBorder="1" applyAlignment="1" applyProtection="1">
      <alignment horizontal="center" vertical="center"/>
    </xf>
    <xf numFmtId="0" fontId="37" fillId="7" borderId="44" xfId="30" applyNumberFormat="1" applyFont="1" applyFill="1" applyBorder="1" applyAlignment="1" applyProtection="1">
      <alignment horizontal="left" vertical="center" shrinkToFit="1"/>
      <protection locked="0"/>
    </xf>
    <xf numFmtId="0" fontId="37" fillId="7" borderId="18" xfId="30" applyNumberFormat="1" applyFont="1" applyFill="1" applyBorder="1" applyAlignment="1" applyProtection="1">
      <alignment horizontal="left" vertical="center" shrinkToFit="1"/>
      <protection locked="0"/>
    </xf>
    <xf numFmtId="0" fontId="37" fillId="7" borderId="19" xfId="30" applyNumberFormat="1" applyFont="1" applyFill="1" applyBorder="1" applyAlignment="1" applyProtection="1">
      <alignment horizontal="left" vertical="center" shrinkToFit="1"/>
      <protection locked="0"/>
    </xf>
    <xf numFmtId="0" fontId="37" fillId="5" borderId="8" xfId="30" applyFont="1" applyFill="1" applyBorder="1" applyAlignment="1" applyProtection="1">
      <alignment horizontal="left" vertical="center" wrapText="1"/>
    </xf>
    <xf numFmtId="0" fontId="37" fillId="5" borderId="0" xfId="31" applyFont="1" applyFill="1" applyAlignment="1" applyProtection="1">
      <alignment horizontal="left" vertical="center"/>
    </xf>
    <xf numFmtId="0" fontId="37" fillId="5" borderId="24" xfId="30" applyFont="1" applyFill="1" applyBorder="1" applyAlignment="1" applyProtection="1">
      <alignment horizontal="center" vertical="center"/>
    </xf>
    <xf numFmtId="0" fontId="37" fillId="5" borderId="49" xfId="30" applyFont="1" applyFill="1" applyBorder="1" applyAlignment="1" applyProtection="1">
      <alignment horizontal="center" vertical="center"/>
    </xf>
    <xf numFmtId="0" fontId="37" fillId="5" borderId="63" xfId="30" applyFont="1" applyFill="1" applyBorder="1" applyAlignment="1" applyProtection="1">
      <alignment horizontal="center" vertical="center"/>
    </xf>
    <xf numFmtId="0" fontId="37" fillId="5" borderId="112" xfId="30" applyNumberFormat="1" applyFont="1" applyFill="1" applyBorder="1" applyAlignment="1" applyProtection="1">
      <alignment horizontal="left" vertical="center" shrinkToFit="1"/>
      <protection locked="0"/>
    </xf>
    <xf numFmtId="0" fontId="37" fillId="5" borderId="113" xfId="30" applyNumberFormat="1" applyFont="1" applyFill="1" applyBorder="1" applyAlignment="1" applyProtection="1">
      <alignment horizontal="left" vertical="center" shrinkToFit="1"/>
      <protection locked="0"/>
    </xf>
    <xf numFmtId="0" fontId="37" fillId="5" borderId="119" xfId="30" applyNumberFormat="1" applyFont="1" applyFill="1" applyBorder="1" applyAlignment="1" applyProtection="1">
      <alignment horizontal="left" vertical="center" shrinkToFit="1"/>
      <protection locked="0"/>
    </xf>
    <xf numFmtId="0" fontId="37" fillId="7" borderId="44" xfId="30" applyFont="1" applyFill="1" applyBorder="1" applyAlignment="1" applyProtection="1">
      <alignment horizontal="left" vertical="center" shrinkToFit="1"/>
      <protection locked="0"/>
    </xf>
    <xf numFmtId="0" fontId="37" fillId="7" borderId="18" xfId="30" applyFont="1" applyFill="1" applyBorder="1" applyAlignment="1" applyProtection="1">
      <alignment horizontal="left" vertical="center" shrinkToFit="1"/>
      <protection locked="0"/>
    </xf>
    <xf numFmtId="0" fontId="37" fillId="7" borderId="43" xfId="30" applyFont="1" applyFill="1" applyBorder="1" applyAlignment="1" applyProtection="1">
      <alignment horizontal="left" vertical="center" shrinkToFit="1"/>
      <protection locked="0"/>
    </xf>
    <xf numFmtId="177" fontId="37" fillId="7" borderId="148" xfId="30" applyNumberFormat="1" applyFont="1" applyFill="1" applyBorder="1" applyAlignment="1" applyProtection="1">
      <alignment horizontal="right" vertical="center" shrinkToFit="1"/>
      <protection locked="0"/>
    </xf>
    <xf numFmtId="177" fontId="37" fillId="7" borderId="149" xfId="30" applyNumberFormat="1" applyFont="1" applyFill="1" applyBorder="1" applyAlignment="1" applyProtection="1">
      <alignment horizontal="right" vertical="center" shrinkToFit="1"/>
      <protection locked="0"/>
    </xf>
    <xf numFmtId="177" fontId="37" fillId="7" borderId="150" xfId="30" applyNumberFormat="1" applyFont="1" applyFill="1" applyBorder="1" applyAlignment="1" applyProtection="1">
      <alignment horizontal="right" vertical="center" shrinkToFit="1"/>
      <protection locked="0"/>
    </xf>
    <xf numFmtId="177" fontId="37" fillId="7" borderId="44" xfId="30" applyNumberFormat="1" applyFont="1" applyFill="1" applyBorder="1" applyAlignment="1" applyProtection="1">
      <alignment horizontal="right" vertical="center" shrinkToFit="1"/>
      <protection locked="0"/>
    </xf>
    <xf numFmtId="177" fontId="37" fillId="7" borderId="18" xfId="30" applyNumberFormat="1" applyFont="1" applyFill="1" applyBorder="1" applyAlignment="1" applyProtection="1">
      <alignment horizontal="right" vertical="center" shrinkToFit="1"/>
      <protection locked="0"/>
    </xf>
    <xf numFmtId="177" fontId="37" fillId="7" borderId="43" xfId="30" applyNumberFormat="1" applyFont="1" applyFill="1" applyBorder="1" applyAlignment="1" applyProtection="1">
      <alignment horizontal="right" vertical="center" shrinkToFit="1"/>
      <protection locked="0"/>
    </xf>
    <xf numFmtId="0" fontId="37" fillId="5" borderId="112" xfId="30" applyFont="1" applyFill="1" applyBorder="1" applyAlignment="1" applyProtection="1">
      <alignment horizontal="left" vertical="center" shrinkToFit="1"/>
      <protection locked="0"/>
    </xf>
    <xf numFmtId="0" fontId="37" fillId="5" borderId="113" xfId="30" applyFont="1" applyFill="1" applyBorder="1" applyAlignment="1" applyProtection="1">
      <alignment horizontal="left" vertical="center" shrinkToFit="1"/>
      <protection locked="0"/>
    </xf>
    <xf numFmtId="0" fontId="37" fillId="5" borderId="114" xfId="30" applyFont="1" applyFill="1" applyBorder="1" applyAlignment="1" applyProtection="1">
      <alignment horizontal="left" vertical="center" shrinkToFit="1"/>
      <protection locked="0"/>
    </xf>
    <xf numFmtId="177" fontId="37" fillId="5" borderId="112" xfId="30" applyNumberFormat="1" applyFont="1" applyFill="1" applyBorder="1" applyAlignment="1" applyProtection="1">
      <alignment horizontal="right" vertical="center" shrinkToFit="1"/>
      <protection locked="0"/>
    </xf>
    <xf numFmtId="177" fontId="37" fillId="5" borderId="113" xfId="30" applyNumberFormat="1" applyFont="1" applyFill="1" applyBorder="1" applyAlignment="1" applyProtection="1">
      <alignment horizontal="right" vertical="center" shrinkToFit="1"/>
      <protection locked="0"/>
    </xf>
    <xf numFmtId="177" fontId="37" fillId="5" borderId="114" xfId="30" applyNumberFormat="1" applyFont="1" applyFill="1" applyBorder="1" applyAlignment="1" applyProtection="1">
      <alignment horizontal="right" vertical="center" shrinkToFit="1"/>
      <protection locked="0"/>
    </xf>
    <xf numFmtId="177" fontId="37" fillId="7" borderId="129" xfId="30" applyNumberFormat="1" applyFont="1" applyFill="1" applyBorder="1" applyAlignment="1" applyProtection="1">
      <alignment horizontal="right" vertical="center" shrinkToFit="1"/>
      <protection locked="0"/>
    </xf>
    <xf numFmtId="0" fontId="37" fillId="7" borderId="129" xfId="30" applyNumberFormat="1" applyFont="1" applyFill="1" applyBorder="1" applyAlignment="1" applyProtection="1">
      <alignment horizontal="left" vertical="center" shrinkToFit="1"/>
      <protection locked="0"/>
    </xf>
    <xf numFmtId="0" fontId="37" fillId="7" borderId="132" xfId="30" applyNumberFormat="1" applyFont="1" applyFill="1" applyBorder="1" applyAlignment="1" applyProtection="1">
      <alignment horizontal="left" vertical="center" shrinkToFit="1"/>
      <protection locked="0"/>
    </xf>
    <xf numFmtId="177" fontId="37" fillId="7" borderId="142" xfId="30" applyNumberFormat="1" applyFont="1" applyFill="1" applyBorder="1" applyAlignment="1" applyProtection="1">
      <alignment horizontal="right" vertical="center" shrinkToFit="1"/>
      <protection locked="0"/>
    </xf>
    <xf numFmtId="177" fontId="37" fillId="7" borderId="134" xfId="30" applyNumberFormat="1" applyFont="1" applyFill="1" applyBorder="1" applyAlignment="1" applyProtection="1">
      <alignment horizontal="right" vertical="center" shrinkToFit="1"/>
      <protection locked="0"/>
    </xf>
    <xf numFmtId="0" fontId="37" fillId="5" borderId="145" xfId="30" applyFont="1" applyFill="1" applyBorder="1" applyAlignment="1" applyProtection="1">
      <alignment horizontal="left" vertical="center" shrinkToFit="1"/>
      <protection locked="0"/>
    </xf>
    <xf numFmtId="0" fontId="37" fillId="5" borderId="146" xfId="30" applyFont="1" applyFill="1" applyBorder="1" applyAlignment="1" applyProtection="1">
      <alignment horizontal="left" vertical="center" shrinkToFit="1"/>
      <protection locked="0"/>
    </xf>
    <xf numFmtId="0" fontId="37" fillId="5" borderId="147" xfId="30" applyFont="1" applyFill="1" applyBorder="1" applyAlignment="1" applyProtection="1">
      <alignment horizontal="left" vertical="center" shrinkToFit="1"/>
      <protection locked="0"/>
    </xf>
    <xf numFmtId="177" fontId="37" fillId="5" borderId="123" xfId="30" applyNumberFormat="1" applyFont="1" applyFill="1" applyBorder="1" applyAlignment="1" applyProtection="1">
      <alignment horizontal="right" vertical="center" shrinkToFit="1"/>
      <protection locked="0"/>
    </xf>
    <xf numFmtId="177" fontId="37" fillId="5" borderId="124" xfId="30" applyNumberFormat="1" applyFont="1" applyFill="1" applyBorder="1" applyAlignment="1" applyProtection="1">
      <alignment horizontal="right" vertical="center" shrinkToFit="1"/>
      <protection locked="0"/>
    </xf>
    <xf numFmtId="0" fontId="37" fillId="5" borderId="124" xfId="30" applyNumberFormat="1" applyFont="1" applyFill="1" applyBorder="1" applyAlignment="1" applyProtection="1">
      <alignment horizontal="left" vertical="center" shrinkToFit="1"/>
      <protection locked="0"/>
    </xf>
    <xf numFmtId="0" fontId="37" fillId="5" borderId="127" xfId="30" applyNumberFormat="1" applyFont="1" applyFill="1" applyBorder="1" applyAlignment="1" applyProtection="1">
      <alignment horizontal="left" vertical="center" shrinkToFit="1"/>
      <protection locked="0"/>
    </xf>
    <xf numFmtId="177" fontId="37" fillId="0" borderId="116" xfId="30" applyNumberFormat="1" applyFont="1" applyBorder="1" applyAlignment="1" applyProtection="1">
      <alignment horizontal="right" vertical="center" shrinkToFit="1"/>
      <protection locked="0"/>
    </xf>
    <xf numFmtId="0" fontId="37" fillId="0" borderId="116" xfId="30" applyNumberFormat="1" applyFont="1" applyBorder="1" applyAlignment="1" applyProtection="1">
      <alignment horizontal="left" vertical="center" shrinkToFit="1"/>
      <protection locked="0"/>
    </xf>
    <xf numFmtId="0" fontId="37" fillId="0" borderId="121" xfId="30" applyNumberFormat="1" applyFont="1" applyBorder="1" applyAlignment="1" applyProtection="1">
      <alignment horizontal="left" vertical="center" shrinkToFit="1"/>
      <protection locked="0"/>
    </xf>
    <xf numFmtId="0" fontId="37" fillId="0" borderId="112" xfId="30" applyFont="1" applyBorder="1" applyAlignment="1" applyProtection="1">
      <alignment horizontal="left" vertical="center" shrinkToFit="1"/>
      <protection locked="0"/>
    </xf>
    <xf numFmtId="0" fontId="37" fillId="0" borderId="113" xfId="30" applyFont="1" applyBorder="1" applyAlignment="1" applyProtection="1">
      <alignment horizontal="left" vertical="center" shrinkToFit="1"/>
      <protection locked="0"/>
    </xf>
    <xf numFmtId="0" fontId="37" fillId="0" borderId="114" xfId="30" applyFont="1" applyBorder="1" applyAlignment="1" applyProtection="1">
      <alignment horizontal="left" vertical="center" shrinkToFit="1"/>
      <protection locked="0"/>
    </xf>
    <xf numFmtId="177" fontId="37" fillId="0" borderId="115" xfId="30" applyNumberFormat="1" applyFont="1" applyBorder="1" applyAlignment="1" applyProtection="1">
      <alignment horizontal="right" vertical="center" shrinkToFit="1"/>
      <protection locked="0"/>
    </xf>
    <xf numFmtId="177" fontId="37" fillId="0" borderId="112" xfId="30" applyNumberFormat="1" applyFont="1" applyBorder="1" applyAlignment="1" applyProtection="1">
      <alignment horizontal="right" vertical="center" shrinkToFit="1"/>
      <protection locked="0"/>
    </xf>
    <xf numFmtId="177" fontId="37" fillId="0" borderId="113" xfId="30" applyNumberFormat="1" applyFont="1" applyBorder="1" applyAlignment="1" applyProtection="1">
      <alignment horizontal="right" vertical="center" shrinkToFit="1"/>
      <protection locked="0"/>
    </xf>
    <xf numFmtId="177" fontId="37" fillId="0" borderId="120" xfId="30" applyNumberFormat="1" applyFont="1" applyBorder="1" applyAlignment="1" applyProtection="1">
      <alignment horizontal="right" vertical="center" shrinkToFit="1"/>
      <protection locked="0"/>
    </xf>
    <xf numFmtId="177" fontId="37" fillId="0" borderId="117" xfId="30" applyNumberFormat="1" applyFont="1" applyBorder="1" applyAlignment="1" applyProtection="1">
      <alignment horizontal="right" vertical="center" shrinkToFit="1"/>
      <protection locked="0"/>
    </xf>
    <xf numFmtId="177" fontId="37" fillId="0" borderId="102" xfId="30" applyNumberFormat="1" applyFont="1" applyBorder="1" applyAlignment="1" applyProtection="1">
      <alignment horizontal="right" vertical="center" shrinkToFit="1"/>
      <protection locked="0"/>
    </xf>
    <xf numFmtId="0" fontId="37" fillId="0" borderId="102" xfId="30" applyNumberFormat="1" applyFont="1" applyBorder="1" applyAlignment="1" applyProtection="1">
      <alignment horizontal="left" vertical="center" shrinkToFit="1"/>
      <protection locked="0"/>
    </xf>
    <xf numFmtId="0" fontId="37" fillId="0" borderId="108" xfId="30" applyNumberFormat="1" applyFont="1" applyBorder="1" applyAlignment="1" applyProtection="1">
      <alignment horizontal="left" vertical="center" shrinkToFit="1"/>
      <protection locked="0"/>
    </xf>
    <xf numFmtId="0" fontId="37" fillId="0" borderId="98" xfId="30" applyFont="1" applyBorder="1" applyAlignment="1" applyProtection="1">
      <alignment horizontal="left" vertical="center" shrinkToFit="1"/>
      <protection locked="0"/>
    </xf>
    <xf numFmtId="0" fontId="37" fillId="0" borderId="99" xfId="30" applyFont="1" applyBorder="1" applyAlignment="1" applyProtection="1">
      <alignment horizontal="left" vertical="center" shrinkToFit="1"/>
      <protection locked="0"/>
    </xf>
    <xf numFmtId="0" fontId="37" fillId="0" borderId="100" xfId="30" applyFont="1" applyBorder="1" applyAlignment="1" applyProtection="1">
      <alignment horizontal="left" vertical="center" shrinkToFit="1"/>
      <protection locked="0"/>
    </xf>
    <xf numFmtId="177" fontId="37" fillId="0" borderId="101" xfId="30" applyNumberFormat="1" applyFont="1" applyBorder="1" applyAlignment="1" applyProtection="1">
      <alignment horizontal="right" vertical="center" shrinkToFit="1"/>
      <protection locked="0"/>
    </xf>
    <xf numFmtId="177" fontId="37" fillId="0" borderId="112" xfId="33" applyNumberFormat="1" applyFont="1" applyBorder="1" applyAlignment="1" applyProtection="1">
      <alignment horizontal="right" vertical="center" shrinkToFit="1"/>
      <protection locked="0"/>
    </xf>
    <xf numFmtId="177" fontId="37" fillId="0" borderId="113" xfId="33" applyNumberFormat="1" applyFont="1" applyBorder="1" applyAlignment="1" applyProtection="1">
      <alignment horizontal="right" vertical="center" shrinkToFit="1"/>
      <protection locked="0"/>
    </xf>
    <xf numFmtId="177" fontId="37" fillId="0" borderId="114" xfId="33" applyNumberFormat="1" applyFont="1" applyBorder="1" applyAlignment="1" applyProtection="1">
      <alignment horizontal="right" vertical="center" shrinkToFit="1"/>
      <protection locked="0"/>
    </xf>
    <xf numFmtId="0" fontId="37" fillId="0" borderId="112" xfId="33" applyNumberFormat="1" applyFont="1" applyBorder="1" applyAlignment="1" applyProtection="1">
      <alignment horizontal="left" vertical="center" shrinkToFit="1"/>
      <protection locked="0"/>
    </xf>
    <xf numFmtId="0" fontId="37" fillId="0" borderId="113" xfId="33" applyNumberFormat="1" applyFont="1" applyBorder="1" applyAlignment="1" applyProtection="1">
      <alignment horizontal="left" vertical="center" shrinkToFit="1"/>
      <protection locked="0"/>
    </xf>
    <xf numFmtId="0" fontId="37" fillId="0" borderId="119" xfId="33" applyNumberFormat="1" applyFont="1" applyBorder="1" applyAlignment="1" applyProtection="1">
      <alignment horizontal="left" vertical="center" shrinkToFit="1"/>
      <protection locked="0"/>
    </xf>
    <xf numFmtId="0" fontId="37" fillId="6" borderId="36" xfId="30" applyFont="1" applyFill="1" applyBorder="1" applyAlignment="1" applyProtection="1">
      <alignment horizontal="center" vertical="center"/>
      <protection locked="0"/>
    </xf>
    <xf numFmtId="0" fontId="37" fillId="6" borderId="8" xfId="30" applyFont="1" applyFill="1" applyBorder="1" applyAlignment="1" applyProtection="1">
      <alignment horizontal="center" vertical="center"/>
      <protection locked="0"/>
    </xf>
    <xf numFmtId="0" fontId="37" fillId="6" borderId="23" xfId="30" applyFont="1" applyFill="1" applyBorder="1" applyAlignment="1" applyProtection="1">
      <alignment horizontal="center" vertical="center"/>
      <protection locked="0"/>
    </xf>
    <xf numFmtId="0" fontId="37" fillId="6" borderId="92" xfId="30" applyFont="1" applyFill="1" applyBorder="1" applyAlignment="1" applyProtection="1">
      <alignment horizontal="center" vertical="center"/>
      <protection locked="0"/>
    </xf>
    <xf numFmtId="0" fontId="37" fillId="6" borderId="93" xfId="30" applyFont="1" applyFill="1" applyBorder="1" applyAlignment="1" applyProtection="1">
      <alignment horizontal="center" vertical="center"/>
      <protection locked="0"/>
    </xf>
    <xf numFmtId="0" fontId="37" fillId="6" borderId="94" xfId="30" applyFont="1" applyFill="1" applyBorder="1" applyAlignment="1" applyProtection="1">
      <alignment horizontal="center" vertical="center"/>
      <protection locked="0"/>
    </xf>
    <xf numFmtId="0" fontId="37" fillId="6" borderId="57" xfId="30" applyFont="1" applyFill="1" applyBorder="1" applyAlignment="1" applyProtection="1">
      <alignment horizontal="center" vertical="center" wrapText="1"/>
      <protection locked="0"/>
    </xf>
    <xf numFmtId="0" fontId="37" fillId="6" borderId="8" xfId="30" applyFont="1" applyFill="1" applyBorder="1" applyAlignment="1" applyProtection="1">
      <alignment horizontal="center" vertical="center" wrapText="1"/>
      <protection locked="0"/>
    </xf>
    <xf numFmtId="0" fontId="37" fillId="6" borderId="23" xfId="30" applyFont="1" applyFill="1" applyBorder="1" applyAlignment="1" applyProtection="1">
      <alignment horizontal="center" vertical="center" wrapText="1"/>
      <protection locked="0"/>
    </xf>
    <xf numFmtId="0" fontId="37" fillId="6" borderId="95" xfId="30" applyFont="1" applyFill="1" applyBorder="1" applyAlignment="1" applyProtection="1">
      <alignment horizontal="center" vertical="center" wrapText="1"/>
      <protection locked="0"/>
    </xf>
    <xf numFmtId="0" fontId="37" fillId="6" borderId="93" xfId="30" applyFont="1" applyFill="1" applyBorder="1" applyAlignment="1" applyProtection="1">
      <alignment horizontal="center" vertical="center" wrapText="1"/>
      <protection locked="0"/>
    </xf>
    <xf numFmtId="0" fontId="37" fillId="6" borderId="94" xfId="30" applyFont="1" applyFill="1" applyBorder="1" applyAlignment="1" applyProtection="1">
      <alignment horizontal="center" vertical="center" wrapText="1"/>
      <protection locked="0"/>
    </xf>
    <xf numFmtId="0" fontId="37" fillId="6" borderId="57" xfId="30" applyFont="1" applyFill="1" applyBorder="1" applyAlignment="1" applyProtection="1">
      <alignment horizontal="center" vertical="center" wrapText="1" shrinkToFit="1"/>
      <protection locked="0"/>
    </xf>
    <xf numFmtId="0" fontId="37" fillId="6" borderId="8" xfId="30" applyFont="1" applyFill="1" applyBorder="1" applyAlignment="1" applyProtection="1">
      <alignment horizontal="center" vertical="center" shrinkToFit="1"/>
      <protection locked="0"/>
    </xf>
    <xf numFmtId="0" fontId="37" fillId="6" borderId="23" xfId="30" applyFont="1" applyFill="1" applyBorder="1" applyAlignment="1" applyProtection="1">
      <alignment horizontal="center" vertical="center" shrinkToFit="1"/>
      <protection locked="0"/>
    </xf>
    <xf numFmtId="0" fontId="37" fillId="6" borderId="95" xfId="30" applyFont="1" applyFill="1" applyBorder="1" applyAlignment="1" applyProtection="1">
      <alignment horizontal="center" vertical="center" shrinkToFit="1"/>
      <protection locked="0"/>
    </xf>
    <xf numFmtId="0" fontId="37" fillId="6" borderId="93" xfId="30" applyFont="1" applyFill="1" applyBorder="1" applyAlignment="1" applyProtection="1">
      <alignment horizontal="center" vertical="center" shrinkToFit="1"/>
      <protection locked="0"/>
    </xf>
    <xf numFmtId="0" fontId="37" fillId="6" borderId="94" xfId="30" applyFont="1" applyFill="1" applyBorder="1" applyAlignment="1" applyProtection="1">
      <alignment horizontal="center" vertical="center" shrinkToFit="1"/>
      <protection locked="0"/>
    </xf>
    <xf numFmtId="0" fontId="37" fillId="6" borderId="95" xfId="30" applyFont="1" applyFill="1" applyBorder="1" applyAlignment="1" applyProtection="1">
      <alignment horizontal="center" vertical="center"/>
      <protection locked="0"/>
    </xf>
    <xf numFmtId="0" fontId="37" fillId="0" borderId="112" xfId="33" applyFont="1" applyBorder="1" applyAlignment="1" applyProtection="1">
      <alignment horizontal="left" vertical="center" shrinkToFit="1"/>
      <protection locked="0"/>
    </xf>
    <xf numFmtId="0" fontId="37" fillId="0" borderId="113" xfId="33" applyFont="1" applyBorder="1" applyAlignment="1" applyProtection="1">
      <alignment horizontal="left" vertical="center" shrinkToFit="1"/>
      <protection locked="0"/>
    </xf>
    <xf numFmtId="0" fontId="37" fillId="0" borderId="114" xfId="33" applyFont="1" applyBorder="1" applyAlignment="1" applyProtection="1">
      <alignment horizontal="left" vertical="center" shrinkToFit="1"/>
      <protection locked="0"/>
    </xf>
    <xf numFmtId="0" fontId="37" fillId="6" borderId="9" xfId="30" applyFont="1" applyFill="1" applyBorder="1" applyAlignment="1" applyProtection="1">
      <alignment horizontal="center" vertical="center" wrapText="1"/>
      <protection locked="0"/>
    </xf>
    <xf numFmtId="0" fontId="37" fillId="6" borderId="96" xfId="30" applyFont="1" applyFill="1" applyBorder="1" applyAlignment="1" applyProtection="1">
      <alignment horizontal="center" vertical="center" wrapText="1"/>
      <protection locked="0"/>
    </xf>
    <xf numFmtId="177" fontId="37" fillId="0" borderId="118" xfId="32" applyNumberFormat="1" applyFont="1" applyBorder="1" applyAlignment="1" applyProtection="1">
      <alignment horizontal="right" vertical="center" shrinkToFit="1"/>
      <protection locked="0"/>
    </xf>
    <xf numFmtId="177" fontId="37" fillId="0" borderId="113" xfId="32" applyNumberFormat="1" applyFont="1" applyBorder="1" applyAlignment="1" applyProtection="1">
      <alignment horizontal="right" vertical="center" shrinkToFit="1"/>
      <protection locked="0"/>
    </xf>
    <xf numFmtId="177" fontId="37" fillId="0" borderId="119" xfId="32" applyNumberFormat="1" applyFont="1" applyBorder="1" applyAlignment="1" applyProtection="1">
      <alignment horizontal="right" vertical="center" shrinkToFit="1"/>
      <protection locked="0"/>
    </xf>
    <xf numFmtId="177" fontId="37" fillId="5" borderId="120" xfId="31" applyNumberFormat="1" applyFont="1" applyFill="1" applyBorder="1" applyAlignment="1" applyProtection="1">
      <alignment horizontal="right" vertical="center" shrinkToFit="1"/>
      <protection locked="0"/>
    </xf>
    <xf numFmtId="177" fontId="37" fillId="5" borderId="116" xfId="31" applyNumberFormat="1" applyFont="1" applyFill="1" applyBorder="1" applyAlignment="1" applyProtection="1">
      <alignment horizontal="right" vertical="center" shrinkToFit="1"/>
      <protection locked="0"/>
    </xf>
    <xf numFmtId="188" fontId="37" fillId="5" borderId="116" xfId="31" applyNumberFormat="1" applyFont="1" applyFill="1" applyBorder="1" applyAlignment="1" applyProtection="1">
      <alignment horizontal="right" vertical="center" shrinkToFit="1"/>
      <protection locked="0"/>
    </xf>
    <xf numFmtId="188" fontId="37" fillId="7" borderId="134" xfId="30" applyNumberFormat="1" applyFont="1" applyFill="1" applyBorder="1" applyAlignment="1" applyProtection="1">
      <alignment horizontal="right" vertical="center" shrinkToFit="1"/>
      <protection locked="0"/>
    </xf>
    <xf numFmtId="177" fontId="37" fillId="7" borderId="17" xfId="30" applyNumberFormat="1" applyFont="1" applyFill="1" applyBorder="1" applyAlignment="1" applyProtection="1">
      <alignment horizontal="right" vertical="center" shrinkToFit="1"/>
      <protection locked="0"/>
    </xf>
    <xf numFmtId="177" fontId="37" fillId="7" borderId="19" xfId="30" applyNumberFormat="1" applyFont="1" applyFill="1" applyBorder="1" applyAlignment="1" applyProtection="1">
      <alignment horizontal="right" vertical="center" shrinkToFit="1"/>
      <protection locked="0"/>
    </xf>
    <xf numFmtId="177" fontId="37" fillId="7" borderId="143" xfId="30" applyNumberFormat="1" applyFont="1" applyFill="1" applyBorder="1" applyAlignment="1" applyProtection="1">
      <alignment horizontal="right" vertical="center" shrinkToFit="1"/>
      <protection locked="0"/>
    </xf>
    <xf numFmtId="177" fontId="37" fillId="7" borderId="131" xfId="30" applyNumberFormat="1" applyFont="1" applyFill="1" applyBorder="1" applyAlignment="1" applyProtection="1">
      <alignment horizontal="right" vertical="center" shrinkToFit="1"/>
      <protection locked="0"/>
    </xf>
    <xf numFmtId="177" fontId="37" fillId="7" borderId="132" xfId="30" applyNumberFormat="1" applyFont="1" applyFill="1" applyBorder="1" applyAlignment="1" applyProtection="1">
      <alignment horizontal="right" vertical="center" shrinkToFit="1"/>
      <protection locked="0"/>
    </xf>
    <xf numFmtId="177" fontId="37" fillId="7" borderId="133" xfId="30" applyNumberFormat="1" applyFont="1" applyFill="1" applyBorder="1" applyAlignment="1" applyProtection="1">
      <alignment horizontal="right" vertical="center" shrinkToFit="1"/>
      <protection locked="0"/>
    </xf>
    <xf numFmtId="0" fontId="37" fillId="0" borderId="116" xfId="30" applyFont="1" applyBorder="1" applyAlignment="1" applyProtection="1">
      <alignment horizontal="left" vertical="center" shrinkToFit="1"/>
      <protection locked="0"/>
    </xf>
    <xf numFmtId="0" fontId="37" fillId="0" borderId="121" xfId="30" applyFont="1" applyBorder="1" applyAlignment="1" applyProtection="1">
      <alignment horizontal="left" vertical="center" shrinkToFit="1"/>
      <protection locked="0"/>
    </xf>
    <xf numFmtId="0" fontId="37" fillId="0" borderId="81" xfId="30" applyFont="1" applyBorder="1" applyAlignment="1" applyProtection="1">
      <alignment horizontal="center" vertical="center" shrinkToFit="1"/>
      <protection locked="0"/>
    </xf>
    <xf numFmtId="0" fontId="37" fillId="0" borderId="25" xfId="30" applyFont="1" applyBorder="1" applyAlignment="1" applyProtection="1">
      <alignment horizontal="center" vertical="center"/>
      <protection locked="0"/>
    </xf>
    <xf numFmtId="0" fontId="37" fillId="0" borderId="26" xfId="30" applyFont="1" applyBorder="1" applyAlignment="1" applyProtection="1">
      <alignment horizontal="center" vertical="center"/>
      <protection locked="0"/>
    </xf>
    <xf numFmtId="0" fontId="37" fillId="0" borderId="112" xfId="32" applyFont="1" applyBorder="1" applyAlignment="1" applyProtection="1">
      <alignment horizontal="left" vertical="center" shrinkToFit="1"/>
      <protection locked="0"/>
    </xf>
    <xf numFmtId="0" fontId="37" fillId="0" borderId="113" xfId="32" applyFont="1" applyBorder="1" applyAlignment="1" applyProtection="1">
      <alignment horizontal="left" vertical="center" shrinkToFit="1"/>
      <protection locked="0"/>
    </xf>
    <xf numFmtId="0" fontId="37" fillId="0" borderId="114" xfId="32" applyFont="1" applyBorder="1" applyAlignment="1" applyProtection="1">
      <alignment horizontal="left" vertical="center" shrinkToFit="1"/>
      <protection locked="0"/>
    </xf>
    <xf numFmtId="177" fontId="37" fillId="5" borderId="115" xfId="31" applyNumberFormat="1" applyFont="1" applyFill="1" applyBorder="1" applyAlignment="1" applyProtection="1">
      <alignment horizontal="right" vertical="center" shrinkToFit="1"/>
      <protection locked="0"/>
    </xf>
    <xf numFmtId="177" fontId="37" fillId="5" borderId="117" xfId="31" applyNumberFormat="1" applyFont="1" applyFill="1" applyBorder="1" applyAlignment="1" applyProtection="1">
      <alignment horizontal="right" vertical="center" shrinkToFit="1"/>
      <protection locked="0"/>
    </xf>
    <xf numFmtId="188" fontId="37" fillId="0" borderId="116" xfId="30" applyNumberFormat="1" applyFont="1" applyBorder="1" applyAlignment="1" applyProtection="1">
      <alignment horizontal="right" vertical="center" shrinkToFit="1"/>
      <protection locked="0"/>
    </xf>
    <xf numFmtId="177" fontId="37" fillId="0" borderId="115" xfId="32" applyNumberFormat="1" applyFont="1" applyBorder="1" applyAlignment="1" applyProtection="1">
      <alignment horizontal="right" vertical="center" shrinkToFit="1"/>
      <protection locked="0"/>
    </xf>
    <xf numFmtId="177" fontId="37" fillId="0" borderId="116" xfId="32" applyNumberFormat="1" applyFont="1" applyBorder="1" applyAlignment="1" applyProtection="1">
      <alignment horizontal="right" vertical="center" shrinkToFit="1"/>
      <protection locked="0"/>
    </xf>
    <xf numFmtId="177" fontId="37" fillId="0" borderId="117" xfId="32" applyNumberFormat="1" applyFont="1" applyBorder="1" applyAlignment="1" applyProtection="1">
      <alignment horizontal="right" vertical="center" shrinkToFit="1"/>
      <protection locked="0"/>
    </xf>
    <xf numFmtId="177" fontId="37" fillId="0" borderId="137" xfId="30" applyNumberFormat="1" applyFont="1" applyBorder="1" applyAlignment="1" applyProtection="1">
      <alignment horizontal="right" vertical="center" shrinkToFit="1"/>
      <protection locked="0"/>
    </xf>
    <xf numFmtId="188" fontId="37" fillId="0" borderId="137" xfId="30" applyNumberFormat="1" applyFont="1" applyBorder="1" applyAlignment="1" applyProtection="1">
      <alignment horizontal="right" vertical="center" shrinkToFit="1"/>
      <protection locked="0"/>
    </xf>
    <xf numFmtId="0" fontId="37" fillId="0" borderId="137" xfId="30" applyFont="1" applyBorder="1" applyAlignment="1" applyProtection="1">
      <alignment horizontal="left" vertical="center" shrinkToFit="1"/>
      <protection locked="0"/>
    </xf>
    <xf numFmtId="0" fontId="37" fillId="0" borderId="140" xfId="30" applyFont="1" applyBorder="1" applyAlignment="1" applyProtection="1">
      <alignment horizontal="left" vertical="center" shrinkToFit="1"/>
      <protection locked="0"/>
    </xf>
    <xf numFmtId="0" fontId="37" fillId="0" borderId="98" xfId="32" applyFont="1" applyBorder="1" applyAlignment="1" applyProtection="1">
      <alignment horizontal="left" vertical="center" shrinkToFit="1"/>
      <protection locked="0"/>
    </xf>
    <xf numFmtId="0" fontId="37" fillId="0" borderId="99" xfId="32" applyFont="1" applyBorder="1" applyAlignment="1" applyProtection="1">
      <alignment horizontal="left" vertical="center" shrinkToFit="1"/>
      <protection locked="0"/>
    </xf>
    <xf numFmtId="0" fontId="37" fillId="0" borderId="100" xfId="32" applyFont="1" applyBorder="1" applyAlignment="1" applyProtection="1">
      <alignment horizontal="left" vertical="center" shrinkToFit="1"/>
      <protection locked="0"/>
    </xf>
    <xf numFmtId="177" fontId="37" fillId="0" borderId="136" xfId="32" applyNumberFormat="1" applyFont="1" applyBorder="1" applyAlignment="1" applyProtection="1">
      <alignment horizontal="right" vertical="center" shrinkToFit="1"/>
      <protection locked="0"/>
    </xf>
    <xf numFmtId="177" fontId="37" fillId="0" borderId="137" xfId="32" applyNumberFormat="1" applyFont="1" applyBorder="1" applyAlignment="1" applyProtection="1">
      <alignment horizontal="right" vertical="center" shrinkToFit="1"/>
      <protection locked="0"/>
    </xf>
    <xf numFmtId="177" fontId="37" fillId="0" borderId="138" xfId="32" applyNumberFormat="1" applyFont="1" applyBorder="1" applyAlignment="1" applyProtection="1">
      <alignment horizontal="right" vertical="center" shrinkToFit="1"/>
      <protection locked="0"/>
    </xf>
    <xf numFmtId="177" fontId="37" fillId="0" borderId="139" xfId="32" applyNumberFormat="1" applyFont="1" applyBorder="1" applyAlignment="1" applyProtection="1">
      <alignment horizontal="right" vertical="center" shrinkToFit="1"/>
      <protection locked="0"/>
    </xf>
    <xf numFmtId="177" fontId="37" fillId="0" borderId="140" xfId="32" applyNumberFormat="1" applyFont="1" applyBorder="1" applyAlignment="1" applyProtection="1">
      <alignment horizontal="right" vertical="center" shrinkToFit="1"/>
      <protection locked="0"/>
    </xf>
    <xf numFmtId="177" fontId="37" fillId="0" borderId="141" xfId="30" applyNumberFormat="1" applyFont="1" applyBorder="1" applyAlignment="1" applyProtection="1">
      <alignment horizontal="right" vertical="center" shrinkToFit="1"/>
      <protection locked="0"/>
    </xf>
    <xf numFmtId="0" fontId="37" fillId="6" borderId="36" xfId="30" applyFont="1" applyFill="1" applyBorder="1" applyAlignment="1" applyProtection="1">
      <alignment horizontal="center" vertical="center" wrapText="1" shrinkToFit="1"/>
      <protection locked="0"/>
    </xf>
    <xf numFmtId="0" fontId="37" fillId="6" borderId="9" xfId="30" applyFont="1" applyFill="1" applyBorder="1" applyAlignment="1" applyProtection="1">
      <alignment horizontal="center" vertical="center" shrinkToFit="1"/>
      <protection locked="0"/>
    </xf>
    <xf numFmtId="0" fontId="37" fillId="6" borderId="92" xfId="30" applyFont="1" applyFill="1" applyBorder="1" applyAlignment="1" applyProtection="1">
      <alignment horizontal="center" vertical="center" shrinkToFit="1"/>
      <protection locked="0"/>
    </xf>
    <xf numFmtId="0" fontId="37" fillId="6" borderId="96" xfId="30" applyFont="1" applyFill="1" applyBorder="1" applyAlignment="1" applyProtection="1">
      <alignment horizontal="center" vertical="center" shrinkToFit="1"/>
      <protection locked="0"/>
    </xf>
    <xf numFmtId="0" fontId="37" fillId="5" borderId="72" xfId="30" applyFont="1" applyFill="1" applyBorder="1" applyAlignment="1" applyProtection="1">
      <alignment horizontal="left" vertical="center"/>
    </xf>
    <xf numFmtId="0" fontId="37" fillId="5" borderId="8" xfId="30" applyFont="1" applyFill="1" applyBorder="1" applyAlignment="1" applyProtection="1">
      <alignment horizontal="left" vertical="center"/>
    </xf>
    <xf numFmtId="177" fontId="37" fillId="7" borderId="17" xfId="33" applyNumberFormat="1" applyFont="1" applyFill="1" applyBorder="1" applyAlignment="1" applyProtection="1">
      <alignment horizontal="right" vertical="center" shrinkToFit="1"/>
      <protection locked="0"/>
    </xf>
    <xf numFmtId="177" fontId="37" fillId="7" borderId="18" xfId="33" applyNumberFormat="1" applyFont="1" applyFill="1" applyBorder="1" applyAlignment="1" applyProtection="1">
      <alignment horizontal="right" vertical="center" shrinkToFit="1"/>
      <protection locked="0"/>
    </xf>
    <xf numFmtId="177" fontId="37" fillId="7" borderId="19" xfId="33" applyNumberFormat="1" applyFont="1" applyFill="1" applyBorder="1" applyAlignment="1" applyProtection="1">
      <alignment horizontal="right" vertical="center" shrinkToFit="1"/>
      <protection locked="0"/>
    </xf>
    <xf numFmtId="177" fontId="37" fillId="7" borderId="128" xfId="33" applyNumberFormat="1" applyFont="1" applyFill="1" applyBorder="1" applyAlignment="1" applyProtection="1">
      <alignment horizontal="right" vertical="center" shrinkToFit="1"/>
      <protection locked="0"/>
    </xf>
    <xf numFmtId="177" fontId="37" fillId="7" borderId="129" xfId="33" applyNumberFormat="1" applyFont="1" applyFill="1" applyBorder="1" applyAlignment="1" applyProtection="1">
      <alignment horizontal="right" vertical="center" shrinkToFit="1"/>
      <protection locked="0"/>
    </xf>
    <xf numFmtId="177" fontId="37" fillId="7" borderId="130" xfId="33" applyNumberFormat="1" applyFont="1" applyFill="1" applyBorder="1" applyAlignment="1" applyProtection="1">
      <alignment horizontal="right" vertical="center" shrinkToFit="1"/>
      <protection locked="0"/>
    </xf>
    <xf numFmtId="177" fontId="37" fillId="7" borderId="184" xfId="33" applyNumberFormat="1" applyFont="1" applyFill="1" applyBorder="1" applyAlignment="1" applyProtection="1">
      <alignment horizontal="right" vertical="center" shrinkToFit="1"/>
      <protection locked="0"/>
    </xf>
    <xf numFmtId="177" fontId="37" fillId="7" borderId="131" xfId="33" applyNumberFormat="1" applyFont="1" applyFill="1" applyBorder="1" applyAlignment="1" applyProtection="1">
      <alignment horizontal="right" vertical="center" shrinkToFit="1"/>
      <protection locked="0"/>
    </xf>
    <xf numFmtId="177" fontId="37" fillId="7" borderId="132" xfId="33" applyNumberFormat="1" applyFont="1" applyFill="1" applyBorder="1" applyAlignment="1" applyProtection="1">
      <alignment horizontal="right" vertical="center" shrinkToFit="1"/>
      <protection locked="0"/>
    </xf>
    <xf numFmtId="177" fontId="37" fillId="7" borderId="133" xfId="33" applyNumberFormat="1" applyFont="1" applyFill="1" applyBorder="1" applyAlignment="1" applyProtection="1">
      <alignment horizontal="right" vertical="center" shrinkToFit="1"/>
      <protection locked="0"/>
    </xf>
    <xf numFmtId="177" fontId="37" fillId="7" borderId="134" xfId="33" applyNumberFormat="1" applyFont="1" applyFill="1" applyBorder="1" applyAlignment="1" applyProtection="1">
      <alignment horizontal="right" vertical="center" shrinkToFit="1"/>
      <protection locked="0"/>
    </xf>
    <xf numFmtId="0" fontId="37" fillId="7" borderId="129" xfId="33" applyNumberFormat="1" applyFont="1" applyFill="1" applyBorder="1" applyAlignment="1" applyProtection="1">
      <alignment horizontal="left" vertical="center" shrinkToFit="1"/>
      <protection locked="0"/>
    </xf>
    <xf numFmtId="0" fontId="37" fillId="7" borderId="132" xfId="33" applyNumberFormat="1" applyFont="1" applyFill="1" applyBorder="1" applyAlignment="1" applyProtection="1">
      <alignment horizontal="left" vertical="center" shrinkToFit="1"/>
      <protection locked="0"/>
    </xf>
    <xf numFmtId="177" fontId="37" fillId="0" borderId="126" xfId="33" applyNumberFormat="1" applyFont="1" applyBorder="1" applyAlignment="1" applyProtection="1">
      <alignment horizontal="right" vertical="center" shrinkToFit="1"/>
      <protection locked="0"/>
    </xf>
    <xf numFmtId="177" fontId="37" fillId="0" borderId="124" xfId="33" applyNumberFormat="1" applyFont="1" applyBorder="1" applyAlignment="1" applyProtection="1">
      <alignment horizontal="right" vertical="center" shrinkToFit="1"/>
      <protection locked="0"/>
    </xf>
    <xf numFmtId="0" fontId="37" fillId="0" borderId="124" xfId="33" applyNumberFormat="1" applyFont="1" applyBorder="1" applyAlignment="1" applyProtection="1">
      <alignment horizontal="left" vertical="center" shrinkToFit="1"/>
      <protection locked="0"/>
    </xf>
    <xf numFmtId="0" fontId="37" fillId="0" borderId="127" xfId="33" applyNumberFormat="1" applyFont="1" applyBorder="1" applyAlignment="1" applyProtection="1">
      <alignment horizontal="left" vertical="center" shrinkToFit="1"/>
      <protection locked="0"/>
    </xf>
    <xf numFmtId="177" fontId="37" fillId="0" borderId="123" xfId="32" applyNumberFormat="1" applyFont="1" applyBorder="1" applyAlignment="1" applyProtection="1">
      <alignment horizontal="right" vertical="center" shrinkToFit="1"/>
      <protection locked="0"/>
    </xf>
    <xf numFmtId="177" fontId="37" fillId="0" borderId="124" xfId="32" applyNumberFormat="1" applyFont="1" applyBorder="1" applyAlignment="1" applyProtection="1">
      <alignment horizontal="right" vertical="center" shrinkToFit="1"/>
      <protection locked="0"/>
    </xf>
    <xf numFmtId="177" fontId="37" fillId="0" borderId="125" xfId="32" applyNumberFormat="1" applyFont="1" applyBorder="1" applyAlignment="1" applyProtection="1">
      <alignment horizontal="right" vertical="center" shrinkToFit="1"/>
      <protection locked="0"/>
    </xf>
    <xf numFmtId="0" fontId="37" fillId="0" borderId="116" xfId="33" applyNumberFormat="1" applyFont="1" applyBorder="1" applyAlignment="1" applyProtection="1">
      <alignment horizontal="left" vertical="center" shrinkToFit="1"/>
      <protection locked="0"/>
    </xf>
    <xf numFmtId="0" fontId="37" fillId="0" borderId="121" xfId="33" applyNumberFormat="1" applyFont="1" applyBorder="1" applyAlignment="1" applyProtection="1">
      <alignment horizontal="left" vertical="center" shrinkToFit="1"/>
      <protection locked="0"/>
    </xf>
    <xf numFmtId="177" fontId="37" fillId="0" borderId="120" xfId="33" applyNumberFormat="1" applyFont="1" applyBorder="1" applyAlignment="1" applyProtection="1">
      <alignment horizontal="right" vertical="center" shrinkToFit="1"/>
      <protection locked="0"/>
    </xf>
    <xf numFmtId="177" fontId="37" fillId="0" borderId="116" xfId="33" applyNumberFormat="1" applyFont="1" applyBorder="1" applyAlignment="1" applyProtection="1">
      <alignment horizontal="right" vertical="center" shrinkToFit="1"/>
      <protection locked="0"/>
    </xf>
    <xf numFmtId="177" fontId="37" fillId="0" borderId="98" xfId="33" applyNumberFormat="1" applyFont="1" applyBorder="1" applyAlignment="1" applyProtection="1">
      <alignment horizontal="right" vertical="center" shrinkToFit="1"/>
      <protection locked="0"/>
    </xf>
    <xf numFmtId="177" fontId="37" fillId="0" borderId="99" xfId="33" applyNumberFormat="1" applyFont="1" applyBorder="1" applyAlignment="1" applyProtection="1">
      <alignment horizontal="right" vertical="center" shrinkToFit="1"/>
      <protection locked="0"/>
    </xf>
    <xf numFmtId="177" fontId="37" fillId="0" borderId="100" xfId="33" applyNumberFormat="1" applyFont="1" applyBorder="1" applyAlignment="1" applyProtection="1">
      <alignment horizontal="right" vertical="center" shrinkToFit="1"/>
      <protection locked="0"/>
    </xf>
    <xf numFmtId="177" fontId="37" fillId="0" borderId="107" xfId="33" applyNumberFormat="1" applyFont="1" applyBorder="1" applyAlignment="1" applyProtection="1">
      <alignment horizontal="right" vertical="center" shrinkToFit="1"/>
      <protection locked="0"/>
    </xf>
    <xf numFmtId="177" fontId="37" fillId="0" borderId="102" xfId="33" applyNumberFormat="1" applyFont="1" applyBorder="1" applyAlignment="1" applyProtection="1">
      <alignment horizontal="right" vertical="center" shrinkToFit="1"/>
      <protection locked="0"/>
    </xf>
    <xf numFmtId="0" fontId="37" fillId="0" borderId="102" xfId="33" applyNumberFormat="1" applyFont="1" applyBorder="1" applyAlignment="1" applyProtection="1">
      <alignment horizontal="left" vertical="center" shrinkToFit="1"/>
      <protection locked="0"/>
    </xf>
    <xf numFmtId="0" fontId="37" fillId="0" borderId="108" xfId="33" applyNumberFormat="1" applyFont="1" applyBorder="1" applyAlignment="1" applyProtection="1">
      <alignment horizontal="left" vertical="center" shrinkToFit="1"/>
      <protection locked="0"/>
    </xf>
    <xf numFmtId="0" fontId="37" fillId="0" borderId="98" xfId="33" applyFont="1" applyBorder="1" applyAlignment="1" applyProtection="1">
      <alignment horizontal="left" vertical="center" shrinkToFit="1"/>
      <protection locked="0"/>
    </xf>
    <xf numFmtId="0" fontId="37" fillId="0" borderId="99" xfId="33" applyFont="1" applyBorder="1" applyAlignment="1" applyProtection="1">
      <alignment horizontal="left" vertical="center" shrinkToFit="1"/>
      <protection locked="0"/>
    </xf>
    <xf numFmtId="0" fontId="37" fillId="0" borderId="100" xfId="33" applyFont="1" applyBorder="1" applyAlignment="1" applyProtection="1">
      <alignment horizontal="left" vertical="center" shrinkToFit="1"/>
      <protection locked="0"/>
    </xf>
    <xf numFmtId="0" fontId="34" fillId="6" borderId="57" xfId="30" applyFont="1" applyFill="1" applyBorder="1" applyAlignment="1" applyProtection="1">
      <alignment horizontal="center" vertical="center" wrapText="1"/>
      <protection locked="0"/>
    </xf>
    <xf numFmtId="0" fontId="34" fillId="6" borderId="8" xfId="30" applyFont="1" applyFill="1" applyBorder="1" applyAlignment="1" applyProtection="1">
      <alignment horizontal="center" vertical="center" wrapText="1"/>
      <protection locked="0"/>
    </xf>
    <xf numFmtId="0" fontId="34" fillId="6" borderId="23" xfId="30" applyFont="1" applyFill="1" applyBorder="1" applyAlignment="1" applyProtection="1">
      <alignment horizontal="center" vertical="center" wrapText="1"/>
      <protection locked="0"/>
    </xf>
    <xf numFmtId="0" fontId="34" fillId="6" borderId="95" xfId="30" applyFont="1" applyFill="1" applyBorder="1" applyAlignment="1" applyProtection="1">
      <alignment horizontal="center" vertical="center" wrapText="1"/>
      <protection locked="0"/>
    </xf>
    <xf numFmtId="0" fontId="34" fillId="6" borderId="93" xfId="30" applyFont="1" applyFill="1" applyBorder="1" applyAlignment="1" applyProtection="1">
      <alignment horizontal="center" vertical="center" wrapText="1"/>
      <protection locked="0"/>
    </xf>
    <xf numFmtId="0" fontId="34" fillId="6" borderId="94" xfId="30" applyFont="1" applyFill="1" applyBorder="1" applyAlignment="1" applyProtection="1">
      <alignment horizontal="center" vertical="center" wrapText="1"/>
      <protection locked="0"/>
    </xf>
    <xf numFmtId="177" fontId="37" fillId="0" borderId="101" xfId="32" applyNumberFormat="1" applyFont="1" applyBorder="1" applyAlignment="1" applyProtection="1">
      <alignment horizontal="right" vertical="center" shrinkToFit="1"/>
      <protection locked="0"/>
    </xf>
    <xf numFmtId="177" fontId="37" fillId="0" borderId="102" xfId="32" applyNumberFormat="1" applyFont="1" applyBorder="1" applyAlignment="1" applyProtection="1">
      <alignment horizontal="right" vertical="center" shrinkToFit="1"/>
      <protection locked="0"/>
    </xf>
    <xf numFmtId="177" fontId="37" fillId="0" borderId="103" xfId="32" applyNumberFormat="1" applyFont="1" applyBorder="1" applyAlignment="1" applyProtection="1">
      <alignment horizontal="right" vertical="center" shrinkToFit="1"/>
      <protection locked="0"/>
    </xf>
    <xf numFmtId="177" fontId="37" fillId="0" borderId="104" xfId="32" applyNumberFormat="1" applyFont="1" applyBorder="1" applyAlignment="1" applyProtection="1">
      <alignment horizontal="right" vertical="center" shrinkToFit="1"/>
      <protection locked="0"/>
    </xf>
    <xf numFmtId="177" fontId="37" fillId="0" borderId="105" xfId="32" applyNumberFormat="1" applyFont="1" applyBorder="1" applyAlignment="1" applyProtection="1">
      <alignment horizontal="right" vertical="center" shrinkToFit="1"/>
      <protection locked="0"/>
    </xf>
    <xf numFmtId="177" fontId="37" fillId="0" borderId="106" xfId="32" applyNumberFormat="1" applyFont="1" applyBorder="1" applyAlignment="1" applyProtection="1">
      <alignment horizontal="right" vertical="center" shrinkToFit="1"/>
      <protection locked="0"/>
    </xf>
    <xf numFmtId="0" fontId="36" fillId="5" borderId="1" xfId="30" applyFont="1" applyFill="1" applyBorder="1" applyAlignment="1" applyProtection="1">
      <alignment horizontal="center" vertical="center"/>
    </xf>
    <xf numFmtId="0" fontId="36" fillId="5" borderId="2" xfId="30" applyFont="1" applyFill="1" applyBorder="1" applyAlignment="1" applyProtection="1">
      <alignment horizontal="center" vertical="center"/>
    </xf>
    <xf numFmtId="0" fontId="36" fillId="5" borderId="3" xfId="30" applyFont="1" applyFill="1" applyBorder="1" applyAlignment="1" applyProtection="1">
      <alignment horizontal="center" vertical="center"/>
    </xf>
    <xf numFmtId="0" fontId="37" fillId="6" borderId="36" xfId="30" applyFont="1" applyFill="1" applyBorder="1" applyAlignment="1" applyProtection="1">
      <alignment horizontal="center" vertical="center" wrapText="1"/>
      <protection locked="0"/>
    </xf>
    <xf numFmtId="0" fontId="37" fillId="6" borderId="92" xfId="30" applyFont="1" applyFill="1" applyBorder="1" applyAlignment="1" applyProtection="1">
      <alignment horizontal="center" vertical="center" wrapText="1"/>
      <protection locked="0"/>
    </xf>
    <xf numFmtId="0" fontId="37" fillId="0" borderId="98" xfId="33" applyNumberFormat="1" applyFont="1" applyBorder="1" applyAlignment="1" applyProtection="1">
      <alignment horizontal="left" vertical="center" shrinkToFit="1"/>
      <protection locked="0"/>
    </xf>
    <xf numFmtId="0" fontId="37" fillId="0" borderId="99" xfId="33" applyNumberFormat="1" applyFont="1" applyBorder="1" applyAlignment="1" applyProtection="1">
      <alignment horizontal="left" vertical="center" shrinkToFit="1"/>
      <protection locked="0"/>
    </xf>
    <xf numFmtId="0" fontId="37"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32" fillId="0" borderId="30" xfId="3" applyFont="1" applyFill="1" applyBorder="1" applyAlignment="1">
      <alignment vertical="center" wrapText="1"/>
    </xf>
    <xf numFmtId="0" fontId="32" fillId="0" borderId="42" xfId="3" applyFont="1" applyFill="1" applyBorder="1" applyAlignment="1">
      <alignment vertical="center" wrapText="1"/>
    </xf>
    <xf numFmtId="0" fontId="32" fillId="0" borderId="31" xfId="3" applyFont="1" applyFill="1" applyBorder="1" applyAlignment="1">
      <alignment vertical="center"/>
    </xf>
    <xf numFmtId="0" fontId="32" fillId="0" borderId="32" xfId="3" applyFont="1" applyFill="1" applyBorder="1" applyAlignment="1">
      <alignment vertical="center"/>
    </xf>
    <xf numFmtId="0" fontId="32" fillId="0" borderId="17" xfId="3" applyFont="1" applyFill="1" applyBorder="1" applyAlignment="1">
      <alignment vertical="center"/>
    </xf>
    <xf numFmtId="0" fontId="32" fillId="0" borderId="43" xfId="3" applyFont="1" applyFill="1" applyBorder="1" applyAlignment="1">
      <alignment vertical="center"/>
    </xf>
    <xf numFmtId="0" fontId="32" fillId="0" borderId="18" xfId="3" applyFont="1" applyFill="1" applyBorder="1" applyAlignment="1">
      <alignment vertical="center"/>
    </xf>
    <xf numFmtId="0" fontId="32" fillId="0" borderId="19" xfId="3" applyFont="1" applyFill="1" applyBorder="1" applyAlignment="1">
      <alignment vertical="center"/>
    </xf>
    <xf numFmtId="0" fontId="32" fillId="0" borderId="36" xfId="3" applyFont="1" applyFill="1" applyBorder="1" applyAlignment="1">
      <alignment vertical="center" wrapText="1"/>
    </xf>
    <xf numFmtId="0" fontId="32" fillId="0" borderId="23" xfId="3" applyFont="1" applyFill="1" applyBorder="1" applyAlignment="1">
      <alignment vertical="center" wrapText="1"/>
    </xf>
    <xf numFmtId="0" fontId="32" fillId="0" borderId="7" xfId="3" applyFont="1" applyFill="1" applyBorder="1" applyAlignment="1">
      <alignment vertical="center" wrapText="1"/>
    </xf>
    <xf numFmtId="0" fontId="32" fillId="0" borderId="38" xfId="3" applyFont="1" applyFill="1" applyBorder="1" applyAlignment="1">
      <alignment vertical="center" wrapText="1"/>
    </xf>
    <xf numFmtId="0" fontId="32" fillId="0" borderId="24" xfId="3" applyFont="1" applyFill="1" applyBorder="1" applyAlignment="1">
      <alignment vertical="center" wrapText="1"/>
    </xf>
    <xf numFmtId="0" fontId="32" fillId="0" borderId="40" xfId="3" applyFont="1" applyFill="1" applyBorder="1" applyAlignment="1">
      <alignment vertical="center" wrapText="1"/>
    </xf>
    <xf numFmtId="0" fontId="32" fillId="0" borderId="25" xfId="3" applyFont="1" applyFill="1" applyBorder="1" applyAlignment="1">
      <alignment vertical="center"/>
    </xf>
    <xf numFmtId="0" fontId="32"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c:ext xmlns:c16="http://schemas.microsoft.com/office/drawing/2014/chart" uri="{C3380CC4-5D6E-409C-BE32-E72D297353CC}">
              <c16:uniqueId val="{00000000-DB60-48F6-A2F4-3AFB245C1F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372208</c:v>
                </c:pt>
                <c:pt idx="1">
                  <c:v>580018</c:v>
                </c:pt>
                <c:pt idx="2">
                  <c:v>1092039</c:v>
                </c:pt>
                <c:pt idx="3">
                  <c:v>626342</c:v>
                </c:pt>
                <c:pt idx="4">
                  <c:v>567216</c:v>
                </c:pt>
              </c:numCache>
            </c:numRef>
          </c:val>
          <c:smooth val="0"/>
          <c:extLst>
            <c:ext xmlns:c16="http://schemas.microsoft.com/office/drawing/2014/chart" uri="{C3380CC4-5D6E-409C-BE32-E72D297353CC}">
              <c16:uniqueId val="{00000001-DB60-48F6-A2F4-3AFB245C1F36}"/>
            </c:ext>
          </c:extLst>
        </c:ser>
        <c:dLbls>
          <c:showLegendKey val="0"/>
          <c:showVal val="0"/>
          <c:showCatName val="0"/>
          <c:showSerName val="0"/>
          <c:showPercent val="0"/>
          <c:showBubbleSize val="0"/>
        </c:dLbls>
        <c:marker val="1"/>
        <c:smooth val="0"/>
        <c:axId val="169051264"/>
        <c:axId val="169056512"/>
      </c:lineChart>
      <c:catAx>
        <c:axId val="169051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56512"/>
        <c:crosses val="autoZero"/>
        <c:auto val="1"/>
        <c:lblAlgn val="ctr"/>
        <c:lblOffset val="100"/>
        <c:tickLblSkip val="1"/>
        <c:tickMarkSkip val="1"/>
        <c:noMultiLvlLbl val="0"/>
      </c:catAx>
      <c:valAx>
        <c:axId val="169056512"/>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51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4.34</c:v>
                </c:pt>
                <c:pt idx="1">
                  <c:v>1.9</c:v>
                </c:pt>
                <c:pt idx="2">
                  <c:v>1.8</c:v>
                </c:pt>
                <c:pt idx="3">
                  <c:v>5.6</c:v>
                </c:pt>
                <c:pt idx="4">
                  <c:v>6.51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13.23</c:v>
                </c:pt>
                <c:pt idx="1">
                  <c:v>13.11</c:v>
                </c:pt>
                <c:pt idx="2">
                  <c:v>13.28</c:v>
                </c:pt>
                <c:pt idx="3">
                  <c:v>12.85</c:v>
                </c:pt>
                <c:pt idx="4">
                  <c:v>12.67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317952"/>
        <c:axId val="90882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3.13</c:v>
                </c:pt>
                <c:pt idx="1">
                  <c:v>-2.4</c:v>
                </c:pt>
                <c:pt idx="2">
                  <c:v>8.59</c:v>
                </c:pt>
                <c:pt idx="3">
                  <c:v>3.85</c:v>
                </c:pt>
                <c:pt idx="4">
                  <c:v>0.99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317952"/>
        <c:axId val="90882048"/>
      </c:lineChart>
      <c:catAx>
        <c:axId val="9031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882048"/>
        <c:crosses val="autoZero"/>
        <c:auto val="1"/>
        <c:lblAlgn val="ctr"/>
        <c:lblOffset val="100"/>
        <c:tickLblSkip val="1"/>
        <c:tickMarkSkip val="1"/>
        <c:noMultiLvlLbl val="0"/>
      </c:catAx>
      <c:valAx>
        <c:axId val="9088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1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国民健康保険歯科診療施設勘定特別会計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国民健康保険診療施設勘定特別会計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0.04</c:v>
                </c:pt>
                <c:pt idx="4">
                  <c:v>#N/A</c:v>
                </c:pt>
                <c:pt idx="5">
                  <c:v>0.02</c:v>
                </c:pt>
                <c:pt idx="6">
                  <c:v>#N/A</c:v>
                </c:pt>
                <c:pt idx="7">
                  <c:v>0.02</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7.0000000000000007E-2</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0.02</c:v>
                </c:pt>
                <c:pt idx="4">
                  <c:v>#N/A</c:v>
                </c:pt>
                <c:pt idx="5">
                  <c:v>0.04</c:v>
                </c:pt>
                <c:pt idx="6">
                  <c:v>#N/A</c:v>
                </c:pt>
                <c:pt idx="7">
                  <c:v>0.06</c:v>
                </c:pt>
                <c:pt idx="8">
                  <c:v>#N/A</c:v>
                </c:pt>
                <c:pt idx="9">
                  <c:v>7.0000000000000007E-2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0.42</c:v>
                </c:pt>
                <c:pt idx="2">
                  <c:v>#N/A</c:v>
                </c:pt>
                <c:pt idx="3">
                  <c:v>0.02</c:v>
                </c:pt>
                <c:pt idx="4">
                  <c:v>#N/A</c:v>
                </c:pt>
                <c:pt idx="5">
                  <c:v>0.28000000000000003</c:v>
                </c:pt>
                <c:pt idx="6">
                  <c:v>#N/A</c:v>
                </c:pt>
                <c:pt idx="7">
                  <c:v>0.24</c:v>
                </c:pt>
                <c:pt idx="8">
                  <c:v>#N/A</c:v>
                </c:pt>
                <c:pt idx="9">
                  <c:v>0.16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4.33</c:v>
                </c:pt>
                <c:pt idx="2">
                  <c:v>#N/A</c:v>
                </c:pt>
                <c:pt idx="3">
                  <c:v>1.89</c:v>
                </c:pt>
                <c:pt idx="4">
                  <c:v>#N/A</c:v>
                </c:pt>
                <c:pt idx="5">
                  <c:v>1.8</c:v>
                </c:pt>
                <c:pt idx="6">
                  <c:v>#N/A</c:v>
                </c:pt>
                <c:pt idx="7">
                  <c:v>5.59</c:v>
                </c:pt>
                <c:pt idx="8">
                  <c:v>#N/A</c:v>
                </c:pt>
                <c:pt idx="9">
                  <c:v>6.5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1388032"/>
        <c:axId val="162296960"/>
      </c:barChart>
      <c:catAx>
        <c:axId val="1613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296960"/>
        <c:crosses val="autoZero"/>
        <c:auto val="1"/>
        <c:lblAlgn val="ctr"/>
        <c:lblOffset val="100"/>
        <c:tickLblSkip val="1"/>
        <c:tickMarkSkip val="1"/>
        <c:noMultiLvlLbl val="0"/>
      </c:catAx>
      <c:valAx>
        <c:axId val="16229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38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930</c:v>
                </c:pt>
                <c:pt idx="5">
                  <c:v>948</c:v>
                </c:pt>
                <c:pt idx="8">
                  <c:v>938</c:v>
                </c:pt>
                <c:pt idx="11">
                  <c:v>960</c:v>
                </c:pt>
                <c:pt idx="14">
                  <c:v>957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2</c:v>
                </c:pt>
                <c:pt idx="9">
                  <c:v>2</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1</c:v>
                </c:pt>
                <c:pt idx="6">
                  <c:v>0</c:v>
                </c:pt>
                <c:pt idx="9">
                  <c:v>0</c:v>
                </c:pt>
                <c:pt idx="12">
                  <c:v>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151</c:v>
                </c:pt>
                <c:pt idx="3">
                  <c:v>175</c:v>
                </c:pt>
                <c:pt idx="6">
                  <c:v>156</c:v>
                </c:pt>
                <c:pt idx="9">
                  <c:v>175</c:v>
                </c:pt>
                <c:pt idx="12">
                  <c:v>186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967</c:v>
                </c:pt>
                <c:pt idx="3">
                  <c:v>966</c:v>
                </c:pt>
                <c:pt idx="6">
                  <c:v>931</c:v>
                </c:pt>
                <c:pt idx="9">
                  <c:v>876</c:v>
                </c:pt>
                <c:pt idx="12">
                  <c:v>891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7322368"/>
        <c:axId val="167341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189</c:v>
                </c:pt>
                <c:pt idx="2">
                  <c:v>#N/A</c:v>
                </c:pt>
                <c:pt idx="3">
                  <c:v>#N/A</c:v>
                </c:pt>
                <c:pt idx="4">
                  <c:v>194</c:v>
                </c:pt>
                <c:pt idx="5">
                  <c:v>#N/A</c:v>
                </c:pt>
                <c:pt idx="6">
                  <c:v>#N/A</c:v>
                </c:pt>
                <c:pt idx="7">
                  <c:v>151</c:v>
                </c:pt>
                <c:pt idx="8">
                  <c:v>#N/A</c:v>
                </c:pt>
                <c:pt idx="9">
                  <c:v>#N/A</c:v>
                </c:pt>
                <c:pt idx="10">
                  <c:v>93</c:v>
                </c:pt>
                <c:pt idx="11">
                  <c:v>#N/A</c:v>
                </c:pt>
                <c:pt idx="12">
                  <c:v>#N/A</c:v>
                </c:pt>
                <c:pt idx="13">
                  <c:v>122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7322368"/>
        <c:axId val="167341056"/>
      </c:lineChart>
      <c:catAx>
        <c:axId val="16732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341056"/>
        <c:crosses val="autoZero"/>
        <c:auto val="1"/>
        <c:lblAlgn val="ctr"/>
        <c:lblOffset val="100"/>
        <c:tickLblSkip val="1"/>
        <c:tickMarkSkip val="1"/>
        <c:noMultiLvlLbl val="0"/>
      </c:catAx>
      <c:valAx>
        <c:axId val="16734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32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7633</c:v>
                </c:pt>
                <c:pt idx="5">
                  <c:v>7731</c:v>
                </c:pt>
                <c:pt idx="8">
                  <c:v>8465</c:v>
                </c:pt>
                <c:pt idx="11">
                  <c:v>8564</c:v>
                </c:pt>
                <c:pt idx="14">
                  <c:v>8190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160</c:v>
                </c:pt>
                <c:pt idx="5">
                  <c:v>195</c:v>
                </c:pt>
                <c:pt idx="8">
                  <c:v>60</c:v>
                </c:pt>
                <c:pt idx="11">
                  <c:v>178</c:v>
                </c:pt>
                <c:pt idx="14">
                  <c:v>161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902</c:v>
                </c:pt>
                <c:pt idx="5">
                  <c:v>1020</c:v>
                </c:pt>
                <c:pt idx="8">
                  <c:v>877</c:v>
                </c:pt>
                <c:pt idx="11">
                  <c:v>984</c:v>
                </c:pt>
                <c:pt idx="14">
                  <c:v>1125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558</c:v>
                </c:pt>
                <c:pt idx="3">
                  <c:v>577</c:v>
                </c:pt>
                <c:pt idx="6">
                  <c:v>591</c:v>
                </c:pt>
                <c:pt idx="9">
                  <c:v>446</c:v>
                </c:pt>
                <c:pt idx="12">
                  <c:v>386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52</c:v>
                </c:pt>
                <c:pt idx="3">
                  <c:v>66</c:v>
                </c:pt>
                <c:pt idx="6">
                  <c:v>66</c:v>
                </c:pt>
                <c:pt idx="9">
                  <c:v>64</c:v>
                </c:pt>
                <c:pt idx="12">
                  <c:v>62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3086</c:v>
                </c:pt>
                <c:pt idx="3">
                  <c:v>2977</c:v>
                </c:pt>
                <c:pt idx="6">
                  <c:v>2986</c:v>
                </c:pt>
                <c:pt idx="9">
                  <c:v>3078</c:v>
                </c:pt>
                <c:pt idx="12">
                  <c:v>3177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6871</c:v>
                </c:pt>
                <c:pt idx="3">
                  <c:v>7106</c:v>
                </c:pt>
                <c:pt idx="6">
                  <c:v>8216</c:v>
                </c:pt>
                <c:pt idx="9">
                  <c:v>8483</c:v>
                </c:pt>
                <c:pt idx="12">
                  <c:v>8670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290176"/>
        <c:axId val="168302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1871</c:v>
                </c:pt>
                <c:pt idx="2">
                  <c:v>#N/A</c:v>
                </c:pt>
                <c:pt idx="3">
                  <c:v>#N/A</c:v>
                </c:pt>
                <c:pt idx="4">
                  <c:v>1780</c:v>
                </c:pt>
                <c:pt idx="5">
                  <c:v>#N/A</c:v>
                </c:pt>
                <c:pt idx="6">
                  <c:v>#N/A</c:v>
                </c:pt>
                <c:pt idx="7">
                  <c:v>2456</c:v>
                </c:pt>
                <c:pt idx="8">
                  <c:v>#N/A</c:v>
                </c:pt>
                <c:pt idx="9">
                  <c:v>#N/A</c:v>
                </c:pt>
                <c:pt idx="10">
                  <c:v>2345</c:v>
                </c:pt>
                <c:pt idx="11">
                  <c:v>#N/A</c:v>
                </c:pt>
                <c:pt idx="12">
                  <c:v>#N/A</c:v>
                </c:pt>
                <c:pt idx="13">
                  <c:v>2819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290176"/>
        <c:axId val="168302464"/>
      </c:lineChart>
      <c:catAx>
        <c:axId val="16829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302464"/>
        <c:crosses val="autoZero"/>
        <c:auto val="1"/>
        <c:lblAlgn val="ctr"/>
        <c:lblOffset val="100"/>
        <c:tickLblSkip val="1"/>
        <c:tickMarkSkip val="1"/>
        <c:noMultiLvlLbl val="0"/>
      </c:catAx>
      <c:valAx>
        <c:axId val="16830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29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{9944D0D0-84D3-4547-A35C-CD96AD08F328}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8744-4EE8-B0FF-1169867020D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{E8478D5E-9324-4BC6-9121-593EACA42E68}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8744-4EE8-B0FF-1169867020D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{FFD5A94E-7632-48B8-8DE0-6E906FFB5467}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8744-4EE8-B0FF-1169867020D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{477883F4-350C-4C06-82FE-8D6ACBB19B66}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8744-4EE8-B0FF-1169867020D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{09B0FBBC-AC14-4918-98CF-879CA562C15D}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8744-4EE8-B0FF-1169867020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8744-4EE8-B0FF-1169867020D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{58AECDA0-BE7D-406A-9B28-D00683E0D388}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8744-4EE8-B0FF-1169867020D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{1FCB5AD4-4C5F-48CA-B4EE-F369351188D3}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8744-4EE8-B0FF-1169867020D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{9C1C127D-DC70-4372-A0ED-3F51CAA979D8}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8744-4EE8-B0FF-1169867020D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{6FA67993-0CF2-4BE6-9184-DC4137B6F943}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8744-4EE8-B0FF-1169867020D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{57103E3A-058D-417B-AB03-18309A144218}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8744-4EE8-B0FF-1169867020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8744-4EE8-B0FF-1169867020D9}"/>
            </c:ext>
          </c:extLst>
        </c:ser>
        <c:dLbls>
          <c:showLegendKey val="0"/>
          <c:showVal val="0"/>
          <c:showCatName val="0"/>
          <c:showSerName val="0"/>
          <c:showPercent val="0"/>
          <c:showBubbleSize val="0"/>
        </c:dLbls>
        <c:axId val="72721536"/>
        <c:axId val="72723456"/>
      </c:scatterChart>
      <c:valAx>
        <c:axId val="72721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23456"/>
        <c:crosses val="autoZero"/>
        <c:crossBetween val="midCat"/>
      </c:valAx>
      <c:valAx>
        <c:axId val="727234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21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{008D69D6-8C67-47F4-BD09-FDA2107E1C19}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29D-4439-AB3A-4631B675D382}"/>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{4DDCBF4D-5ECF-4366-A1C3-415438BB9C3C}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29D-4439-AB3A-4631B675D382}"/>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{41040972-FE82-41C4-939F-D276A9185574}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29D-4439-AB3A-4631B675D382}"/>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{F263ED01-EB3F-4568-AC47-72EDEC6741D8}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29D-4439-AB3A-4631B675D382}"/>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{1B895ABA-6B43-4EB9-B584-DCF932E6E8FE}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29D-4439-AB3A-4631B675D3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17.8</c:v>
                </c:pt>
                <c:pt idx="1">
                  <c:v>14.5</c:v>
                </c:pt>
                <c:pt idx="2">
                  <c:v>13.1</c:v>
                </c:pt>
                <c:pt idx="3">
                  <c:v>10.6</c:v>
                </c:pt>
                <c:pt idx="4">
                  <c:v>8.6999999999999993</c:v>
                </c:pt>
              </c:numCache>
            </c:numRef>
          </c:xVal>
          <c:yVal>
            <c:numRef>
              <c:f>公会計指標分析・財政指標組合せ分析表!$K$73:$O$73</c:f>
              <c:numCache>
                <c:formatCode>#,##0.0;"▲ "#,##0.0</c:formatCode>
                <c:ptCount val="5"/>
                <c:pt idx="0">
                  <c:v>136.6</c:v>
                </c:pt>
                <c:pt idx="1">
                  <c:v>130.9</c:v>
                </c:pt>
                <c:pt idx="2">
                  <c:v>181.9</c:v>
                </c:pt>
                <c:pt idx="3">
                  <c:v>167.1</c:v>
                </c:pt>
                <c:pt idx="4">
                  <c:v>196.2</c:v>
                </c:pt>
              </c:numCache>
            </c:numRef>
          </c:yVal>
          <c:smooth val="0"/>
          <c:extLst>
            <c:ext xmlns:c16="http://schemas.microsoft.com/office/drawing/2014/chart" uri="{C3380CC4-5D6E-409C-BE32-E72D297353CC}">
              <c16:uniqueId val="{00000005-A29D-4439-AB3A-4631B675D38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{21AAF481-4609-4F27-851A-6A0D870C13FB}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29D-4439-AB3A-4631B675D382}"/>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{0FC14C29-5BA2-44E8-BE07-3C4FEEFF7FDF}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29D-4439-AB3A-4631B675D382}"/>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{6E388600-8794-4531-ACF2-4D007C0DBE41}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29D-4439-AB3A-4631B675D382}"/>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{A258CDA0-38C7-413A-B134-0E6898140FCA}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29D-4439-AB3A-4631B675D382}"/>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{7CDF1CA3-1B52-4844-8DCB-FFA50A1F2671}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29D-4439-AB3A-4631B675D3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A29D-4439-AB3A-4631B675D382}"/>
            </c:ext>
          </c:extLst>
        </c:ser>
        <c:dLbls>
          <c:showLegendKey val="0"/>
          <c:showVal val="0"/>
          <c:showCatName val="0"/>
          <c:showSerName val="0"/>
          <c:showPercent val="0"/>
          <c:showBubbleSize val="0"/>
        </c:dLbls>
        <c:axId val="72794880"/>
        <c:axId val="72796800"/>
      </c:scatterChart>
      <c:valAx>
        <c:axId val="72794880"/>
        <c:scaling>
          <c:orientation val="minMax"/>
          <c:max val="19"/>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96800"/>
        <c:crosses val="autoZero"/>
        <c:crossBetween val="midCat"/>
      </c:valAx>
      <c:valAx>
        <c:axId val="7279680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94880"/>
        <c:crosses val="autoZero"/>
        <c:crossBetween val="midCat"/>
        <c:majorUnit val="3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頃からのインフラ整備等による起債事業を実施したため、財政規模に比べて多額の公債費となっている。現在は、公債費の償還ピークが過ぎ、行財政改革以降の地方債抑制や繰上償還などにより実質公債費比率は年々減少傾向にある。引き続き、地方債の抑制に努め、財政健全化を図ることと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頃からのインフラ整備等による起債事業を実施したため、財政規模に比べて多額の地方債残高となっている。現在は、行財政改革以降の地方債抑制により地方債残高が減少し、将来負担額は下がってきている。また、充当可能財源等については、基準財政需要額算入見込額及び特定歳入ともに大きな増額は期待できないため、充当可能基金の計画的な積立に努力す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今後も計画的な地方債の発行に努め、財政健全化を図る。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75775B3-CBA8-4862-9A68-FC9605355B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54A242E5-4AB7-4202-8C2F-FDBFD1206F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C1DFE675-E368-4B4A-8B4F-485FAACB3D6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7A2817AB-644F-4FC0-8155-7DECB37C8BF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3EF57D7A-724E-455B-92CA-C902B4CDB2C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11FE08BC-DE6C-40E3-A1D4-F13A531DFB9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島根県海士町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24B8B958-6B10-4E08-A39C-5A882094B6F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B15E4F95-05D2-4D67-B1A3-8B3C60F8886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FC02B232-0E07-4BD7-B517-0E837E39ABC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3DFF7F54-C61A-487E-B685-26F3482738F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FA108100-BC95-4517-A463-7A7F8AA3273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CD2FF35F-D0C1-42DE-8454-6C80E31AC8C5}"/>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2,304
2,294
33.43
5,045,086
4,887,561
150,280
2,310,180
8,670,128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C0A2A1D5-1D73-4042-8264-7C181F8E0B8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6CF23286-83A6-469F-8E08-B3CA4CDBDBF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680CC9D9-8F68-4484-B6EF-7B409D1DB41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196.2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FADA304B-DD3E-4608-8568-CE2480A737C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DF1D952E-1037-4C19-8CAA-E3B7E459D12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150FAE80-514C-4E21-8F83-7ECDDA2DE34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492E008E-399D-4FFA-97AF-5EEF96016889}"/>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E264B075-1E5F-4EDB-94D9-FAC3F95C88BC}"/>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2C23DD93-47FC-4308-943F-6362A30E6CC3}"/>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4E21FACD-4EA4-4305-9BAF-030305DC74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EDC78231-862A-4EE6-A5CA-25B61665264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CF6958C1-0FF6-4592-81B1-B32057E52D7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1D2DB51E-FD1E-4109-BC90-431D70EDD6D2}"/>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B878915D-AB04-454C-9A6D-8E3E2BE63974}"/>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F118CCCB-5784-4849-BC2B-1A673209CC8C}"/>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id="{F25CF51C-3EF7-4B99-8D07-F97CBA349B5C}"/>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5999381A-8408-4FBE-91DD-D0F0624A6B9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F053EFB5-ECDD-49F2-8065-4F781FC5E2B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ADA58F6B-D9D4-442D-8AFF-B1853981C02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D38FF30A-3AE7-4BE1-BB6B-14882A3A1D2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737837C9-D541-43F0-9E12-E5CC24AE12F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E6137DB2-4CBC-4C21-9E55-1A464E3F9FE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68F49BC7-8BFB-49B6-BF9B-389B13A194D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6F7B4EC0-3348-4137-A79D-F9793CE2A46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462EF9E0-D88C-4B42-9AF6-A84CC01CE9D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CE8F4C34-9EB4-4C95-A2E8-B11656CFAB3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id="{178B0E03-8E6C-495A-818A-6543C1D83AE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8EB416D3-8392-4BFA-B7BB-E0EE349B0D5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id="{F97EE436-ED18-4D22-91F0-BB02F6ED57B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FAE808FA-AF8C-448B-9986-D36AD9D46E83}"/>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DCFF5661-614C-473E-84B5-7A81CF93BF6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6B4FAB4B-EFDD-4F66-AB4C-83EF8CAB07F7}"/>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E412BD14-7F00-4FAC-ACDE-D2F7D795CA6B}"/>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id="{97580B58-137E-4F37-9E03-678E4438FD8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id="{9609D8FD-B666-46D9-A2A4-3A23B03CF53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id="{C498CF96-E8EA-4717-9DB5-C0BA281D771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id="{2508F58C-59EF-49EF-8BC0-8B96ADDC80E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id="{82FF2723-923E-44F3-A27B-2CE6AA535F79}"/>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id="{C8853368-B8AA-4F2A-92EA-4E70E18433B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id="{77DDF20F-2B6C-45F2-8657-D60B4963398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id="{D7D16342-FC6A-42FB-90E3-915D23195D45}"/>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id="{C6182381-A530-4274-B7EF-2FBA80872F24}"/>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id="{1B98E860-633D-458F-87EA-2D37211085F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id="{4CB9AE22-851A-4993-9E81-05D046A02D2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3185E0DB-1D46-42EA-A3E1-E9A01EE852B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9E0D08CB-7B8C-4428-81AE-B34F9B20177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CBAB4621-06EC-4CF1-BE87-5DBAB820816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A98A4F63-2CF5-484D-BB5B-27850AF9671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島根県海士町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4CEB3DA1-265C-44BF-8001-E6E90346397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114ED365-347C-40AF-9544-AC5A52230C6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87FD9A9E-15B3-451A-BFD4-3D41685589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42950F44-7EF3-48C2-B5AD-3ECBE9C8018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C14828E4-1829-4321-A029-49A78A58A31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ABF2AEFD-48C3-4275-95AB-A8E848CF6E03}"/>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2,304
2,294
33.43
5,045,086
4,887,561
150,280
2,310,180
8,670,128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7DD49F61-6AC7-4673-8B8A-9C1274AF6CA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F1B1D22-36C2-4C92-9244-00D4FEC960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8E639FB5-512C-4841-96E6-C589FE9CB94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196.2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4C5AAA6A-0AF1-482D-9BEE-0627CB5B74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F256AF11-34C5-4170-9250-88925BA5235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CABAA5A4-5EC8-4E87-86A4-EB08443F4A7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13A83D95-699F-4FED-A23B-EA3CBD877CE3}"/>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7C36A27E-7992-44D7-A25C-F64E3913058C}"/>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6C68A287-F15E-4BCE-B4CA-A82037DBE867}"/>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F8E6D045-8653-4D10-9638-5231C12A30EF}"/>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815CF2ED-99A9-43E2-93CA-20D3B4006F93}"/>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3AD4972C-7180-44B9-BECC-EB6FD9F9F5A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369BBE12-B465-459F-92C6-3B9243F6CC4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FF6CE6A5-9DAC-4CEA-B736-1BDDEA984AB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DE1F9944-3BE3-4FE5-914A-D108379BAE3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E8A06869-00E8-4777-8242-1B16B5567E1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79B4F88C-3EB0-467A-ACBA-CD4AFC2E4DC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8483D581-F2AF-4EA7-8661-1D52553CBCF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島根県海士町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40E9FD30-8471-4E9B-A560-979C40A39CF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83ED6B28-EFF2-4FA7-B46A-511C6CBE41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E12DB8-1BCD-4FE8-A9A4-6196011FE0D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2DC6AB1F-E436-49CF-8011-8639DE4F237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FAE1B2AB-10E9-49F1-B940-22E48C52B2D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1899FC-CCC1-41A1-BE08-D5713E0929BF}"/>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2,304
2,294
33.43
5,045,086
4,887,561
150,280
2,310,180
8,670,128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E88BB4B0-BFB0-4846-9F3A-7134BA1D35F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FC66517B-4015-4AFD-91C8-0C6AE6ECC86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26DED32A-1205-4648-A80A-5E479D56FA6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196.2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AACA0C4A-F68A-457B-90B8-A5B57AC47F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BA9E082D-C987-4EEB-9266-0986ADA2E7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E652E727-7E8E-41A6-B248-16F1616DF68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C2EED2F9-EA22-4E4D-B41E-D0A03BDCDD5F}"/>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5754E388-1F4B-4D1A-892B-99216413240F}"/>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AF9F2522-6AA0-4661-BA3E-19673C25425D}"/>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93EB4E1F-376F-40E7-BCD4-31B3EEC21536}"/>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9390E6A5-53DC-44FB-BF7C-AA269F9C040A}"/>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69B47903-0FA3-40FA-A6E1-5022011A4E7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C9F8A38-13C9-4514-98C7-75DFDDAE4FE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6428078D-561E-47B1-AE99-8355412B51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島根県海士町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2,304
2,294
33.43
5,045,086
4,887,561
150,280
2,310,180
8,670,128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196.2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離島という地理的条件による人口減少や少子高齢化等により、町の財政基盤が弱く、類似団体平均をかなり下回っている。これまで行ってきた産業振興、交流、定住施策を行いながら、平成</a:t>
          </a:r>
          <a:r>
            <a:rPr kumimoji="1" lang="en-US" altLang="ja-JP" sz="1300">
              <a:latin typeface="ＭＳ Ｐゴシック"/>
            </a:rPr>
            <a:t>20</a:t>
          </a:r>
          <a:r>
            <a:rPr kumimoji="1" lang="ja-JP" altLang="en-US" sz="1300">
              <a:latin typeface="ＭＳ Ｐゴシック"/>
            </a:rPr>
            <a:t>年度より民間委員と一緒に作成した「第</a:t>
          </a:r>
          <a:r>
            <a:rPr kumimoji="1" lang="en-US" altLang="ja-JP" sz="1300">
              <a:latin typeface="ＭＳ Ｐゴシック"/>
            </a:rPr>
            <a:t>2</a:t>
          </a:r>
          <a:r>
            <a:rPr kumimoji="1" lang="ja-JP" altLang="en-US" sz="1300">
              <a:latin typeface="ＭＳ Ｐゴシック"/>
            </a:rPr>
            <a:t>次集中改革プラン」に基づき、民間委託等の推進、ラスパイレス指数が示すとおり人件費の削減、物件費や町単補助金の大幅な縮減と町道等の維持補修を職員で対応する等徹底的な行財政改革を進め、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1694</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7089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1694</xdr:rowOff>
    </xdr:from>
    <xdr:to>
      <xdr:col>6</xdr:col>
      <xdr:colOff>0</xdr:colOff>
      <xdr:row>45</xdr:row>
      <xdr:rowOff>1694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1694</xdr:rowOff>
    </xdr:from>
    <xdr:to>
      <xdr:col>4</xdr:col>
      <xdr:colOff>482600</xdr:colOff>
      <xdr:row>45</xdr:row>
      <xdr:rowOff>1694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1694</xdr:rowOff>
    </xdr:from>
    <xdr:to>
      <xdr:col>3</xdr:col>
      <xdr:colOff>279400</xdr:colOff>
      <xdr:row>45</xdr:row>
      <xdr:rowOff>1694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122344</xdr:rowOff>
    </xdr:from>
    <xdr:to>
      <xdr:col>6</xdr:col>
      <xdr:colOff>50800</xdr:colOff>
      <xdr:row>45</xdr:row>
      <xdr:rowOff>52494</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064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37271</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122344</xdr:rowOff>
    </xdr:from>
    <xdr:to>
      <xdr:col>4</xdr:col>
      <xdr:colOff>533400</xdr:colOff>
      <xdr:row>45</xdr:row>
      <xdr:rowOff>52494</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37271</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122344</xdr:rowOff>
    </xdr:from>
    <xdr:to>
      <xdr:col>3</xdr:col>
      <xdr:colOff>330200</xdr:colOff>
      <xdr:row>45</xdr:row>
      <xdr:rowOff>52494</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37271</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122344</xdr:rowOff>
    </xdr:from>
    <xdr:to>
      <xdr:col>2</xdr:col>
      <xdr:colOff>127000</xdr:colOff>
      <xdr:row>45</xdr:row>
      <xdr:rowOff>52494</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37271</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年度からの退職者不補充や平成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年度から実施している職員の給与カット等による人件費の削減、維持補修費、補助費、物件費の縮減を図ってきたが、やや類似団体を上回っている。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143002</xdr:rowOff>
    </xdr:from>
    <xdr:to>
      <xdr:col>7</xdr:col>
      <xdr:colOff>152400</xdr:colOff>
      <xdr:row>66</xdr:row>
      <xdr:rowOff>508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2872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a:extLst>
            <a:ext uri="{FF2B5EF4-FFF2-40B4-BE49-F238E27FC236}">
              <a16:creationId xmlns:a16="http://schemas.microsoft.com/office/drawing/2014/main" id="{00000000-0008-0000-0300-000082000000}"/>
            </a:ext>
          </a:extLst>
        </xdr:cNvPr>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508</xdr:rowOff>
    </xdr:from>
    <xdr:to>
      <xdr:col>6</xdr:col>
      <xdr:colOff>0</xdr:colOff>
      <xdr:row>66</xdr:row>
      <xdr:rowOff>31877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31620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31877</xdr:rowOff>
    </xdr:from>
    <xdr:to>
      <xdr:col>4</xdr:col>
      <xdr:colOff>482600</xdr:colOff>
      <xdr:row>66</xdr:row>
      <xdr:rowOff>53594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34757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41529</xdr:rowOff>
    </xdr:from>
    <xdr:to>
      <xdr:col>3</xdr:col>
      <xdr:colOff>279400</xdr:colOff>
      <xdr:row>66</xdr:row>
      <xdr:rowOff>53594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3572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92202</xdr:rowOff>
    </xdr:from>
    <xdr:to>
      <xdr:col>7</xdr:col>
      <xdr:colOff>203200</xdr:colOff>
      <xdr:row>66</xdr:row>
      <xdr:rowOff>22352</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64279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2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121158</xdr:rowOff>
    </xdr:from>
    <xdr:to>
      <xdr:col>6</xdr:col>
      <xdr:colOff>50800</xdr:colOff>
      <xdr:row>66</xdr:row>
      <xdr:rowOff>51308</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064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36085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152527</xdr:rowOff>
    </xdr:from>
    <xdr:to>
      <xdr:col>4</xdr:col>
      <xdr:colOff>533400</xdr:colOff>
      <xdr:row>66</xdr:row>
      <xdr:rowOff>82677</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3175000" y="112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67454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8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2794</xdr:rowOff>
    </xdr:from>
    <xdr:to>
      <xdr:col>3</xdr:col>
      <xdr:colOff>330200</xdr:colOff>
      <xdr:row>66</xdr:row>
      <xdr:rowOff>104394</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2286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89171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162179</xdr:rowOff>
    </xdr:from>
    <xdr:to>
      <xdr:col>2</xdr:col>
      <xdr:colOff>127000</xdr:colOff>
      <xdr:row>66</xdr:row>
      <xdr:rowOff>92329</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13970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77106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39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[635,171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特別職、議員報酬、職員給与等の人件費カットと物件費の縮減により類似団体を下回っていたがＨ２１年度から上回るこっととなった。これは、人件費の復元及び国の経済対策による物件費等の増による。今後もこれらを含めた経費の抑制をし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101121</xdr:rowOff>
    </xdr:from>
    <xdr:to>
      <xdr:col>7</xdr:col>
      <xdr:colOff>152400</xdr:colOff>
      <xdr:row>82</xdr:row>
      <xdr:rowOff>128733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160021"/>
          <a:ext cx="8382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80976</xdr:rowOff>
    </xdr:from>
    <xdr:to>
      <xdr:col>6</xdr:col>
      <xdr:colOff>0</xdr:colOff>
      <xdr:row>82</xdr:row>
      <xdr:rowOff>101121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139876"/>
          <a:ext cx="889000" cy="2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66413</xdr:rowOff>
    </xdr:from>
    <xdr:to>
      <xdr:col>4</xdr:col>
      <xdr:colOff>482600</xdr:colOff>
      <xdr:row>82</xdr:row>
      <xdr:rowOff>80976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125313"/>
          <a:ext cx="889000" cy="1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58896</xdr:rowOff>
    </xdr:from>
    <xdr:to>
      <xdr:col>3</xdr:col>
      <xdr:colOff>279400</xdr:colOff>
      <xdr:row>82</xdr:row>
      <xdr:rowOff>66413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117796"/>
          <a:ext cx="8890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77933</xdr:rowOff>
    </xdr:from>
    <xdr:to>
      <xdr:col>7</xdr:col>
      <xdr:colOff>203200</xdr:colOff>
      <xdr:row>83</xdr:row>
      <xdr:rowOff>8083</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413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50010</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10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635,171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50321</xdr:rowOff>
    </xdr:from>
    <xdr:to>
      <xdr:col>6</xdr:col>
      <xdr:colOff>50800</xdr:colOff>
      <xdr:row>82</xdr:row>
      <xdr:rowOff>151921</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410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136698</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19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577,956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30176</xdr:rowOff>
    </xdr:from>
    <xdr:to>
      <xdr:col>4</xdr:col>
      <xdr:colOff>533400</xdr:colOff>
      <xdr:row>82</xdr:row>
      <xdr:rowOff>131776</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40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116553</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17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536,214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15613</xdr:rowOff>
    </xdr:from>
    <xdr:to>
      <xdr:col>3</xdr:col>
      <xdr:colOff>330200</xdr:colOff>
      <xdr:row>82</xdr:row>
      <xdr:rowOff>117213</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40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101990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16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506,035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8096</xdr:rowOff>
    </xdr:from>
    <xdr:to>
      <xdr:col>2</xdr:col>
      <xdr:colOff>127000</xdr:colOff>
      <xdr:row>82</xdr:row>
      <xdr:rowOff>109696</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40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94473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15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490,459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年度から「自立促進プラン」に基づき職員給与の大幅なカットを実施したことにより、全国でも低い水準となっている。</a:t>
          </a:r>
          <a:endParaRPr lang="ja-JP" altLang="ja-JP" sz="1400">
            <a:effectLst/>
          </a:endParaRPr>
        </a:p>
        <a:p>
          <a:r>
            <a:rPr kumimoji="1" lang="ja-JP" altLang="ja-JP" sz="1100">
              <a:solidFill>
                <a:schemeClr val="dk1"/>
              </a:solidFill>
              <a:effectLst/>
              <a:latin typeface="+mn-lt"/>
              <a:ea typeface="+mn-ea"/>
              <a:cs typeface="+mn-cs"/>
            </a:rPr>
            <a:t>国家公務員の給与カットによる影響で</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を一時的に上回った</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１００を上回らない運用を今後も努力する。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147574</xdr:rowOff>
    </xdr:from>
    <xdr:to>
      <xdr:col>24</xdr:col>
      <xdr:colOff>558800</xdr:colOff>
      <xdr:row>86</xdr:row>
      <xdr:rowOff>43687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4720824"/>
          <a:ext cx="8382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a:extLst>
            <a:ext uri="{FF2B5EF4-FFF2-40B4-BE49-F238E27FC236}">
              <a16:creationId xmlns:a16="http://schemas.microsoft.com/office/drawing/2014/main" id="{00000000-0008-0000-0300-0000FA000000}"/>
            </a:ext>
          </a:extLst>
        </xdr:cNvPr>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137922</xdr:rowOff>
    </xdr:from>
    <xdr:to>
      <xdr:col>23</xdr:col>
      <xdr:colOff>406400</xdr:colOff>
      <xdr:row>86</xdr:row>
      <xdr:rowOff>43687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711172"/>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a:extLst>
            <a:ext uri="{FF2B5EF4-FFF2-40B4-BE49-F238E27FC236}">
              <a16:creationId xmlns:a16="http://schemas.microsoft.com/office/drawing/2014/main" id="{00000000-0008-0000-0300-0000FC000000}"/>
            </a:ext>
          </a:extLst>
        </xdr:cNvPr>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137922</xdr:rowOff>
    </xdr:from>
    <xdr:to>
      <xdr:col>22</xdr:col>
      <xdr:colOff>203200</xdr:colOff>
      <xdr:row>86</xdr:row>
      <xdr:rowOff>43687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4711172"/>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43687</xdr:rowOff>
    </xdr:from>
    <xdr:to>
      <xdr:col>21</xdr:col>
      <xdr:colOff>0</xdr:colOff>
      <xdr:row>88</xdr:row>
      <xdr:rowOff>9652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4788387"/>
          <a:ext cx="889000" cy="30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96774</xdr:rowOff>
    </xdr:from>
    <xdr:to>
      <xdr:col>24</xdr:col>
      <xdr:colOff>609600</xdr:colOff>
      <xdr:row>86</xdr:row>
      <xdr:rowOff>26924</xdr:rowOff>
    </xdr:to>
    <xdr:sp macro="" textlink="">
      <xdr:nvSpPr>
        <xdr:cNvPr id="267" name="円/楕円 266">
          <a:extLst>
            <a:ext uri="{FF2B5EF4-FFF2-40B4-BE49-F238E27FC236}">
              <a16:creationId xmlns:a16="http://schemas.microsoft.com/office/drawing/2014/main" id="{00000000-0008-0000-0300-00000B010000}"/>
            </a:ext>
          </a:extLst>
        </xdr:cNvPr>
        <xdr:cNvSpPr/>
      </xdr:nvSpPr>
      <xdr:spPr>
        <a:xfrm>
          <a:off x="169672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68851</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64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164337</xdr:rowOff>
    </xdr:from>
    <xdr:to>
      <xdr:col>23</xdr:col>
      <xdr:colOff>457200</xdr:colOff>
      <xdr:row>86</xdr:row>
      <xdr:rowOff>94487</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6129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79264</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8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87122</xdr:rowOff>
    </xdr:from>
    <xdr:to>
      <xdr:col>22</xdr:col>
      <xdr:colOff>254000</xdr:colOff>
      <xdr:row>86</xdr:row>
      <xdr:rowOff>17272</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5240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2049</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164337</xdr:rowOff>
    </xdr:from>
    <xdr:to>
      <xdr:col>21</xdr:col>
      <xdr:colOff>50800</xdr:colOff>
      <xdr:row>86</xdr:row>
      <xdr:rowOff>94487</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4351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79264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3462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45229</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過去からの退職不補充策により、急激に人口が減少する中、類似団体平均とほぼ同等の数値となっている。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85967</xdr:rowOff>
    </xdr:from>
    <xdr:to>
      <xdr:col>24</xdr:col>
      <xdr:colOff>558800</xdr:colOff>
      <xdr:row>59</xdr:row>
      <xdr:rowOff>91942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201517"/>
          <a:ext cx="8382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76085</xdr:rowOff>
    </xdr:from>
    <xdr:to>
      <xdr:col>23</xdr:col>
      <xdr:colOff>406400</xdr:colOff>
      <xdr:row>59</xdr:row>
      <xdr:rowOff>85967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191635"/>
          <a:ext cx="8890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76085</xdr:rowOff>
    </xdr:from>
    <xdr:to>
      <xdr:col>22</xdr:col>
      <xdr:colOff>203200</xdr:colOff>
      <xdr:row>59</xdr:row>
      <xdr:rowOff>79647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401800" y="10191635"/>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79647</xdr:rowOff>
    </xdr:from>
    <xdr:to>
      <xdr:col>21</xdr:col>
      <xdr:colOff>0</xdr:colOff>
      <xdr:row>59</xdr:row>
      <xdr:rowOff>97802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0195197"/>
          <a:ext cx="889000" cy="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41142</xdr:rowOff>
    </xdr:from>
    <xdr:to>
      <xdr:col>24</xdr:col>
      <xdr:colOff>609600</xdr:colOff>
      <xdr:row>59</xdr:row>
      <xdr:rowOff>142742</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967200" y="10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57669</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35167</xdr:rowOff>
    </xdr:from>
    <xdr:to>
      <xdr:col>23</xdr:col>
      <xdr:colOff>457200</xdr:colOff>
      <xdr:row>59</xdr:row>
      <xdr:rowOff>136767</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129000" y="101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121544</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237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25285</xdr:rowOff>
    </xdr:from>
    <xdr:to>
      <xdr:col>22</xdr:col>
      <xdr:colOff>254000</xdr:colOff>
      <xdr:row>59</xdr:row>
      <xdr:rowOff>126885</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5240000" y="101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111662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22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28847</xdr:rowOff>
    </xdr:from>
    <xdr:to>
      <xdr:col>21</xdr:col>
      <xdr:colOff>50800</xdr:colOff>
      <xdr:row>59</xdr:row>
      <xdr:rowOff>130447</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4351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115224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47002</xdr:rowOff>
    </xdr:from>
    <xdr:to>
      <xdr:col>19</xdr:col>
      <xdr:colOff>533400</xdr:colOff>
      <xdr:row>59</xdr:row>
      <xdr:rowOff>148602</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3462000" y="101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133379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2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に係る起債の償還等に伴い上昇し、類似団体平均を大幅に上回っている。今後控えている事業計画の整理・縮小、また減債基金等による繰上償還を行うことで、縮減に努めたことによって改善している。今後はこれを継続する。</a:t>
          </a: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43</xdr:row>
      <xdr:rowOff>109728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541008"/>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81805</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45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43</xdr:row>
      <xdr:rowOff>109728</xdr:rowOff>
    </xdr:from>
    <xdr:to>
      <xdr:col>24</xdr:col>
      <xdr:colOff>647700</xdr:colOff>
      <xdr:row>43</xdr:row>
      <xdr:rowOff>109728</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48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134112</xdr:rowOff>
    </xdr:from>
    <xdr:to>
      <xdr:col>24</xdr:col>
      <xdr:colOff>558800</xdr:colOff>
      <xdr:row>42</xdr:row>
      <xdr:rowOff>54356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16356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12971</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7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167894</xdr:rowOff>
    </xdr:from>
    <xdr:to>
      <xdr:col>24</xdr:col>
      <xdr:colOff>609600</xdr:colOff>
      <xdr:row>41</xdr:row>
      <xdr:rowOff>98044</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54356</xdr:rowOff>
    </xdr:from>
    <xdr:to>
      <xdr:col>23</xdr:col>
      <xdr:colOff>406400</xdr:colOff>
      <xdr:row>43</xdr:row>
      <xdr:rowOff>3556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2552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143764</xdr:rowOff>
    </xdr:from>
    <xdr:to>
      <xdr:col>23</xdr:col>
      <xdr:colOff>457200</xdr:colOff>
      <xdr:row>41</xdr:row>
      <xdr:rowOff>73914</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3556</xdr:rowOff>
    </xdr:from>
    <xdr:to>
      <xdr:col>22</xdr:col>
      <xdr:colOff>203200</xdr:colOff>
      <xdr:row>43</xdr:row>
      <xdr:rowOff>71120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37590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44</xdr:row>
      <xdr:rowOff>58928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44347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78486</xdr:rowOff>
    </xdr:from>
    <xdr:to>
      <xdr:col>21</xdr:col>
      <xdr:colOff>50800</xdr:colOff>
      <xdr:row>42</xdr:row>
      <xdr:rowOff>8636</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16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71899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83312</xdr:rowOff>
    </xdr:from>
    <xdr:to>
      <xdr:col>24</xdr:col>
      <xdr:colOff>609600</xdr:colOff>
      <xdr:row>42</xdr:row>
      <xdr:rowOff>13462</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55389</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0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3556</xdr:rowOff>
    </xdr:from>
    <xdr:to>
      <xdr:col>23</xdr:col>
      <xdr:colOff>457200</xdr:colOff>
      <xdr:row>42</xdr:row>
      <xdr:rowOff>105156</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89933</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124206</xdr:rowOff>
    </xdr:from>
    <xdr:to>
      <xdr:col>22</xdr:col>
      <xdr:colOff>254000</xdr:colOff>
      <xdr:row>43</xdr:row>
      <xdr:rowOff>54356</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39133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8128</xdr:rowOff>
    </xdr:from>
    <xdr:to>
      <xdr:col>19</xdr:col>
      <xdr:colOff>533400</xdr:colOff>
      <xdr:row>44</xdr:row>
      <xdr:rowOff>109728</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94505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離島であるが故に住民の生活を守るため行った、漁港、港湾、下水道の整備、清掃センター、浄化センター、宿泊施設、水産加工施設等の大型プロジェクト事業の地方債発行額が多額となったことにより将来負担額が増え、類似団体内で最も高</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114258</xdr:rowOff>
    </xdr:from>
    <xdr:to>
      <xdr:col>24</xdr:col>
      <xdr:colOff>558800</xdr:colOff>
      <xdr:row>23</xdr:row>
      <xdr:rowOff>5419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179800" y="3714708"/>
          <a:ext cx="838200" cy="2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114258</xdr:rowOff>
    </xdr:from>
    <xdr:to>
      <xdr:col>23</xdr:col>
      <xdr:colOff>406400</xdr:colOff>
      <xdr:row>22</xdr:row>
      <xdr:rowOff>61849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3714708"/>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165989</xdr:rowOff>
    </xdr:from>
    <xdr:to>
      <xdr:col>22</xdr:col>
      <xdr:colOff>203200</xdr:colOff>
      <xdr:row>22</xdr:row>
      <xdr:rowOff>61849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4401800" y="3423539"/>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165989</xdr:rowOff>
    </xdr:from>
    <xdr:to>
      <xdr:col>21</xdr:col>
      <xdr:colOff>0</xdr:colOff>
      <xdr:row>20</xdr:row>
      <xdr:rowOff>40386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3423539"/>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22</xdr:row>
      <xdr:rowOff>126069</xdr:rowOff>
    </xdr:from>
    <xdr:to>
      <xdr:col>24</xdr:col>
      <xdr:colOff>609600</xdr:colOff>
      <xdr:row>23</xdr:row>
      <xdr:rowOff>56219</xdr:rowOff>
    </xdr:to>
    <xdr:sp macro="" textlink="">
      <xdr:nvSpPr>
        <xdr:cNvPr id="452" name="円/楕円 451">
          <a:extLst>
            <a:ext uri="{FF2B5EF4-FFF2-40B4-BE49-F238E27FC236}">
              <a16:creationId xmlns:a16="http://schemas.microsoft.com/office/drawing/2014/main" id="{00000000-0008-0000-0300-0000C4010000}"/>
            </a:ext>
          </a:extLst>
        </xdr:cNvPr>
        <xdr:cNvSpPr/>
      </xdr:nvSpPr>
      <xdr:spPr>
        <a:xfrm>
          <a:off x="16967200" y="38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22</xdr:row>
      <xdr:rowOff>21946</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379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63458</xdr:rowOff>
    </xdr:from>
    <xdr:to>
      <xdr:col>23</xdr:col>
      <xdr:colOff>457200</xdr:colOff>
      <xdr:row>21</xdr:row>
      <xdr:rowOff>165058</xdr:rowOff>
    </xdr:to>
    <xdr:sp macro="" textlink="">
      <xdr:nvSpPr>
        <xdr:cNvPr id="454" name="円/楕円 453">
          <a:extLst>
            <a:ext uri="{FF2B5EF4-FFF2-40B4-BE49-F238E27FC236}">
              <a16:creationId xmlns:a16="http://schemas.microsoft.com/office/drawing/2014/main" id="{00000000-0008-0000-0300-0000C6010000}"/>
            </a:ext>
          </a:extLst>
        </xdr:cNvPr>
        <xdr:cNvSpPr/>
      </xdr:nvSpPr>
      <xdr:spPr>
        <a:xfrm>
          <a:off x="16129000" y="36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149835</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375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11049</xdr:rowOff>
    </xdr:from>
    <xdr:to>
      <xdr:col>22</xdr:col>
      <xdr:colOff>254000</xdr:colOff>
      <xdr:row>22</xdr:row>
      <xdr:rowOff>112649</xdr:rowOff>
    </xdr:to>
    <xdr:sp macro="" textlink="">
      <xdr:nvSpPr>
        <xdr:cNvPr id="456" name="円/楕円 455">
          <a:extLst>
            <a:ext uri="{FF2B5EF4-FFF2-40B4-BE49-F238E27FC236}">
              <a16:creationId xmlns:a16="http://schemas.microsoft.com/office/drawing/2014/main" id="{00000000-0008-0000-0300-0000C8010000}"/>
            </a:ext>
          </a:extLst>
        </xdr:cNvPr>
        <xdr:cNvSpPr/>
      </xdr:nvSpPr>
      <xdr:spPr>
        <a:xfrm>
          <a:off x="15240000" y="3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97426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386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115189</xdr:rowOff>
    </xdr:from>
    <xdr:to>
      <xdr:col>21</xdr:col>
      <xdr:colOff>50800</xdr:colOff>
      <xdr:row>20</xdr:row>
      <xdr:rowOff>45339</xdr:rowOff>
    </xdr:to>
    <xdr:sp macro="" textlink="">
      <xdr:nvSpPr>
        <xdr:cNvPr id="458" name="円/楕円 457">
          <a:extLst>
            <a:ext uri="{FF2B5EF4-FFF2-40B4-BE49-F238E27FC236}">
              <a16:creationId xmlns:a16="http://schemas.microsoft.com/office/drawing/2014/main" id="{00000000-0008-0000-0300-0000CA010000}"/>
            </a:ext>
          </a:extLst>
        </xdr:cNvPr>
        <xdr:cNvSpPr/>
      </xdr:nvSpPr>
      <xdr:spPr>
        <a:xfrm>
          <a:off x="14351000" y="33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30116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161036</xdr:rowOff>
    </xdr:from>
    <xdr:to>
      <xdr:col>19</xdr:col>
      <xdr:colOff>533400</xdr:colOff>
      <xdr:row>20</xdr:row>
      <xdr:rowOff>91186</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3462000" y="34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75963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35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島根県海士町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2,304
2,294
33.43
5,045,086
4,887,561
150,280
2,310,180
8,670,128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196.2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年度から実施している職員の給与カット等による人件費の削減の継続により他の団体より低い。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115570</xdr:rowOff>
    </xdr:from>
    <xdr:to>
      <xdr:col>7</xdr:col>
      <xdr:colOff>15875</xdr:colOff>
      <xdr:row>33</xdr:row>
      <xdr:rowOff>138430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7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138430</xdr:rowOff>
    </xdr:from>
    <xdr:to>
      <xdr:col>5</xdr:col>
      <xdr:colOff>549275</xdr:colOff>
      <xdr:row>33</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7962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156718</xdr:rowOff>
    </xdr:from>
    <xdr:to>
      <xdr:col>4</xdr:col>
      <xdr:colOff>346075</xdr:colOff>
      <xdr:row>34</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145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152146</xdr:rowOff>
    </xdr:from>
    <xdr:to>
      <xdr:col>3</xdr:col>
      <xdr:colOff>142875</xdr:colOff>
      <xdr:row>34</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099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64770</xdr:rowOff>
    </xdr:from>
    <xdr:to>
      <xdr:col>7</xdr:col>
      <xdr:colOff>66675</xdr:colOff>
      <xdr:row>33</xdr:row>
      <xdr:rowOff>166370</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81297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87630</xdr:rowOff>
    </xdr:from>
    <xdr:to>
      <xdr:col>5</xdr:col>
      <xdr:colOff>600075</xdr:colOff>
      <xdr:row>34</xdr:row>
      <xdr:rowOff>17780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27957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105918</xdr:rowOff>
    </xdr:from>
    <xdr:to>
      <xdr:col>4</xdr:col>
      <xdr:colOff>396875</xdr:colOff>
      <xdr:row>34</xdr:row>
      <xdr:rowOff>36068</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46245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3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137922</xdr:rowOff>
    </xdr:from>
    <xdr:to>
      <xdr:col>3</xdr:col>
      <xdr:colOff>193675</xdr:colOff>
      <xdr:row>34</xdr:row>
      <xdr:rowOff>68072</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78249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101346</xdr:rowOff>
    </xdr:from>
    <xdr:to>
      <xdr:col>1</xdr:col>
      <xdr:colOff>676275</xdr:colOff>
      <xdr:row>34</xdr:row>
      <xdr:rowOff>31496</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41673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類似団体、島根県平均に比べ低く、今後も行財政改革の継続により経費の縮減に努める。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76708</xdr:rowOff>
    </xdr:from>
    <xdr:to>
      <xdr:col>24</xdr:col>
      <xdr:colOff>31750</xdr:colOff>
      <xdr:row>16</xdr:row>
      <xdr:rowOff>104140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199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a:extLst>
            <a:ext uri="{FF2B5EF4-FFF2-40B4-BE49-F238E27FC236}">
              <a16:creationId xmlns:a16="http://schemas.microsoft.com/office/drawing/2014/main" id="{00000000-0008-0000-0400-00007C000000}"/>
            </a:ext>
          </a:extLst>
        </xdr:cNvPr>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16</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6644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78994</xdr:rowOff>
    </xdr:from>
    <xdr:to>
      <xdr:col>21</xdr:col>
      <xdr:colOff>361950</xdr:colOff>
      <xdr:row>15</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650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78994</xdr:rowOff>
    </xdr:from>
    <xdr:to>
      <xdr:col>20</xdr:col>
      <xdr:colOff>158750</xdr:colOff>
      <xdr:row>15</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650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25908</xdr:rowOff>
    </xdr:from>
    <xdr:to>
      <xdr:col>24</xdr:col>
      <xdr:colOff>82550</xdr:colOff>
      <xdr:row>16</xdr:row>
      <xdr:rowOff>127508</xdr:rowOff>
    </xdr:to>
    <xdr:sp macro="" textlink="">
      <xdr:nvSpPr>
        <xdr:cNvPr id="141" name="円/楕円 140">
          <a:extLst>
            <a:ext uri="{FF2B5EF4-FFF2-40B4-BE49-F238E27FC236}">
              <a16:creationId xmlns:a16="http://schemas.microsoft.com/office/drawing/2014/main" id="{00000000-0008-0000-0400-00008D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42435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28194</xdr:rowOff>
    </xdr:from>
    <xdr:to>
      <xdr:col>20</xdr:col>
      <xdr:colOff>209550</xdr:colOff>
      <xdr:row>15</xdr:row>
      <xdr:rowOff>129794</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3843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139971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経済対策、交付税措置等の影響により予算規模の拡大等影響し</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更に福祉事務所を設置していることや子育て支援条例による施策推進のため類似団体より大きい。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135165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485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506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3" name="円/楕円 202">
          <a:extLst>
            <a:ext uri="{FF2B5EF4-FFF2-40B4-BE49-F238E27FC236}">
              <a16:creationId xmlns:a16="http://schemas.microsoft.com/office/drawing/2014/main" id="{00000000-0008-0000-0400-0000CB000000}"/>
            </a:ext>
          </a:extLst>
        </xdr:cNvPr>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56442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下水道会計の下水道平準化債の未発行による一般会計からの繰出金増加による影響である。今後、形式収支等財政運営を考慮し財政運営に努める。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85090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804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85090</xdr:rowOff>
    </xdr:from>
    <xdr:to>
      <xdr:col>22</xdr:col>
      <xdr:colOff>565150</xdr:colOff>
      <xdr:row>57</xdr:row>
      <xdr:rowOff>161290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57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85090</xdr:rowOff>
    </xdr:from>
    <xdr:to>
      <xdr:col>21</xdr:col>
      <xdr:colOff>361950</xdr:colOff>
      <xdr:row>57</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57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85090</xdr:rowOff>
    </xdr:from>
    <xdr:to>
      <xdr:col>20</xdr:col>
      <xdr:colOff>158750</xdr:colOff>
      <xdr:row>57</xdr:row>
      <xdr:rowOff>138430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57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168927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34290</xdr:rowOff>
    </xdr:from>
    <xdr:to>
      <xdr:col>20</xdr:col>
      <xdr:colOff>209550</xdr:colOff>
      <xdr:row>57</xdr:row>
      <xdr:rowOff>135890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146067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行財政改革により、歳出抑制の効果が各平均より低いと思われる、今後も行財政改革の継続により経費の縮減に努める。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75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a:extLst>
            <a:ext uri="{FF2B5EF4-FFF2-40B4-BE49-F238E27FC236}">
              <a16:creationId xmlns:a16="http://schemas.microsoft.com/office/drawing/2014/main" id="{00000000-0008-0000-0400-000030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36</xdr:row>
      <xdr:rowOff>3556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a:extLst>
            <a:ext uri="{FF2B5EF4-FFF2-40B4-BE49-F238E27FC236}">
              <a16:creationId xmlns:a16="http://schemas.microsoft.com/office/drawing/2014/main" id="{00000000-0008-0000-0400-000032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35</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133858</xdr:rowOff>
    </xdr:from>
    <xdr:to>
      <xdr:col>20</xdr:col>
      <xdr:colOff>158750</xdr:colOff>
      <xdr:row>35</xdr:row>
      <xdr:rowOff>165862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134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1" name="円/楕円 320">
          <a:extLst>
            <a:ext uri="{FF2B5EF4-FFF2-40B4-BE49-F238E27FC236}">
              <a16:creationId xmlns:a16="http://schemas.microsoft.com/office/drawing/2014/main" id="{00000000-0008-0000-0400-000041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23" name="円/楕円 322">
          <a:extLst>
            <a:ext uri="{FF2B5EF4-FFF2-40B4-BE49-F238E27FC236}">
              <a16:creationId xmlns:a16="http://schemas.microsoft.com/office/drawing/2014/main" id="{00000000-0008-0000-0400-000043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83058</xdr:rowOff>
    </xdr:from>
    <xdr:to>
      <xdr:col>19</xdr:col>
      <xdr:colOff>6350</xdr:colOff>
      <xdr:row>36</xdr:row>
      <xdr:rowOff>13208</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23385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普通建設事業費に係る起債の償還等に伴う、類似団体平均を大幅に上回っている。今後控えている事業計画の整理・縮小、また減債基金等による繰上償還を行うことで、縮減に努める。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123189</xdr:rowOff>
    </xdr:from>
    <xdr:to>
      <xdr:col>7</xdr:col>
      <xdr:colOff>15875</xdr:colOff>
      <xdr:row>80</xdr:row>
      <xdr:rowOff>138430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8391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a:extLst>
            <a:ext uri="{FF2B5EF4-FFF2-40B4-BE49-F238E27FC236}">
              <a16:creationId xmlns:a16="http://schemas.microsoft.com/office/drawing/2014/main" id="{00000000-0008-0000-0400-00006C010000}"/>
            </a:ext>
          </a:extLst>
        </xdr:cNvPr>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123189</xdr:rowOff>
    </xdr:from>
    <xdr:to>
      <xdr:col>5</xdr:col>
      <xdr:colOff>549275</xdr:colOff>
      <xdr:row>81</xdr:row>
      <xdr:rowOff>111761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83918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111761</xdr:rowOff>
    </xdr:from>
    <xdr:to>
      <xdr:col>4</xdr:col>
      <xdr:colOff>346075</xdr:colOff>
      <xdr:row>81</xdr:row>
      <xdr:rowOff>161289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9992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149861</xdr:rowOff>
    </xdr:from>
    <xdr:to>
      <xdr:col>3</xdr:col>
      <xdr:colOff>142875</xdr:colOff>
      <xdr:row>81</xdr:row>
      <xdr:rowOff>161289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40373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87630</xdr:rowOff>
    </xdr:from>
    <xdr:to>
      <xdr:col>7</xdr:col>
      <xdr:colOff>66675</xdr:colOff>
      <xdr:row>81</xdr:row>
      <xdr:rowOff>17780</xdr:rowOff>
    </xdr:to>
    <xdr:sp macro="" textlink="">
      <xdr:nvSpPr>
        <xdr:cNvPr id="381" name="円/楕円 380">
          <a:extLst>
            <a:ext uri="{FF2B5EF4-FFF2-40B4-BE49-F238E27FC236}">
              <a16:creationId xmlns:a16="http://schemas.microsoft.com/office/drawing/2014/main" id="{00000000-0008-0000-0400-00007D010000}"/>
            </a:ext>
          </a:extLst>
        </xdr:cNvPr>
        <xdr:cNvSpPr/>
      </xdr:nvSpPr>
      <xdr:spPr>
        <a:xfrm>
          <a:off x="47752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167657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72389</xdr:rowOff>
    </xdr:from>
    <xdr:to>
      <xdr:col>5</xdr:col>
      <xdr:colOff>600075</xdr:colOff>
      <xdr:row>81</xdr:row>
      <xdr:rowOff>2539</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3937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158766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87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60961</xdr:rowOff>
    </xdr:from>
    <xdr:to>
      <xdr:col>4</xdr:col>
      <xdr:colOff>396875</xdr:colOff>
      <xdr:row>81</xdr:row>
      <xdr:rowOff>162561</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048000" y="139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147338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403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110489</xdr:rowOff>
    </xdr:from>
    <xdr:to>
      <xdr:col>3</xdr:col>
      <xdr:colOff>193675</xdr:colOff>
      <xdr:row>82</xdr:row>
      <xdr:rowOff>40639</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2159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99061</xdr:rowOff>
    </xdr:from>
    <xdr:to>
      <xdr:col>1</xdr:col>
      <xdr:colOff>676275</xdr:colOff>
      <xdr:row>82</xdr:row>
      <xdr:rowOff>29211</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1270000" y="139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13988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407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行財政改革による効果が毎年継続的にあらわれている。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89444</xdr:rowOff>
    </xdr:from>
    <xdr:to>
      <xdr:col>24</xdr:col>
      <xdr:colOff>31750</xdr:colOff>
      <xdr:row>75</xdr:row>
      <xdr:rowOff>141696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4819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46990</xdr:rowOff>
    </xdr:from>
    <xdr:to>
      <xdr:col>22</xdr:col>
      <xdr:colOff>565150</xdr:colOff>
      <xdr:row>75</xdr:row>
      <xdr:rowOff>141696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290574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33927</xdr:rowOff>
    </xdr:from>
    <xdr:to>
      <xdr:col>21</xdr:col>
      <xdr:colOff>361950</xdr:colOff>
      <xdr:row>75</xdr:row>
      <xdr:rowOff>46990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8926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27396</xdr:rowOff>
    </xdr:from>
    <xdr:to>
      <xdr:col>20</xdr:col>
      <xdr:colOff>158750</xdr:colOff>
      <xdr:row>75</xdr:row>
      <xdr:rowOff>33927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8861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38644</xdr:rowOff>
    </xdr:from>
    <xdr:to>
      <xdr:col>24</xdr:col>
      <xdr:colOff>82550</xdr:colOff>
      <xdr:row>75</xdr:row>
      <xdr:rowOff>140244</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55171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90896</xdr:rowOff>
    </xdr:from>
    <xdr:to>
      <xdr:col>22</xdr:col>
      <xdr:colOff>615950</xdr:colOff>
      <xdr:row>76</xdr:row>
      <xdr:rowOff>21047</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31223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167640</xdr:rowOff>
    </xdr:from>
    <xdr:to>
      <xdr:col>21</xdr:col>
      <xdr:colOff>412750</xdr:colOff>
      <xdr:row>75</xdr:row>
      <xdr:rowOff>97790</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107967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154577</xdr:rowOff>
    </xdr:from>
    <xdr:to>
      <xdr:col>20</xdr:col>
      <xdr:colOff>209550</xdr:colOff>
      <xdr:row>75</xdr:row>
      <xdr:rowOff>84727</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94904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148046</xdr:rowOff>
    </xdr:from>
    <xdr:to>
      <xdr:col>19</xdr:col>
      <xdr:colOff>6350</xdr:colOff>
      <xdr:row>75</xdr:row>
      <xdr:rowOff>78196</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88373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島根県海士町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167837</xdr:rowOff>
    </xdr:from>
    <xdr:to>
      <xdr:col>4</xdr:col>
      <xdr:colOff>1117600</xdr:colOff>
      <xdr:row>18</xdr:row>
      <xdr:rowOff>40525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30112"/>
          <a:ext cx="647700" cy="44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152614</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14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40525</xdr:rowOff>
    </xdr:from>
    <xdr:to>
      <xdr:col>4</xdr:col>
      <xdr:colOff>469900</xdr:colOff>
      <xdr:row>18</xdr:row>
      <xdr:rowOff>47548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74250"/>
          <a:ext cx="698500" cy="7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47548</xdr:rowOff>
    </xdr:from>
    <xdr:to>
      <xdr:col>3</xdr:col>
      <xdr:colOff>904875</xdr:colOff>
      <xdr:row>18</xdr:row>
      <xdr:rowOff>54141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81273"/>
          <a:ext cx="698500" cy="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46555</xdr:rowOff>
    </xdr:from>
    <xdr:to>
      <xdr:col>3</xdr:col>
      <xdr:colOff>206375</xdr:colOff>
      <xdr:row>18</xdr:row>
      <xdr:rowOff>54141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180280"/>
          <a:ext cx="698500" cy="7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a:extLst>
            <a:ext uri="{FF2B5EF4-FFF2-40B4-BE49-F238E27FC236}">
              <a16:creationId xmlns:a16="http://schemas.microsoft.com/office/drawing/2014/main" id="{00000000-0008-0000-0500-00003F000000}"/>
            </a:ext>
          </a:extLst>
        </xdr:cNvPr>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117037</xdr:rowOff>
    </xdr:from>
    <xdr:to>
      <xdr:col>5</xdr:col>
      <xdr:colOff>34925</xdr:colOff>
      <xdr:row>18</xdr:row>
      <xdr:rowOff>47187</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5600700" y="3079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133564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294,157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161175</xdr:rowOff>
    </xdr:from>
    <xdr:to>
      <xdr:col>4</xdr:col>
      <xdr:colOff>520700</xdr:colOff>
      <xdr:row>18</xdr:row>
      <xdr:rowOff>91325</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953000" y="312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101502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267,126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168198</xdr:rowOff>
    </xdr:from>
    <xdr:to>
      <xdr:col>3</xdr:col>
      <xdr:colOff>955675</xdr:colOff>
      <xdr:row>18</xdr:row>
      <xdr:rowOff>98348</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4254500" y="3130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108525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9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262,825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3341</xdr:rowOff>
    </xdr:from>
    <xdr:to>
      <xdr:col>3</xdr:col>
      <xdr:colOff>257175</xdr:colOff>
      <xdr:row>18</xdr:row>
      <xdr:rowOff>104941</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3556000" y="313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115118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90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258,787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167205</xdr:rowOff>
    </xdr:from>
    <xdr:to>
      <xdr:col>2</xdr:col>
      <xdr:colOff>692150</xdr:colOff>
      <xdr:row>18</xdr:row>
      <xdr:rowOff>97355</xdr:rowOff>
    </xdr:to>
    <xdr:sp macro="" textlink="">
      <xdr:nvSpPr>
        <xdr:cNvPr id="78" name="円/楕円 77">
          <a:extLst>
            <a:ext uri="{FF2B5EF4-FFF2-40B4-BE49-F238E27FC236}">
              <a16:creationId xmlns:a16="http://schemas.microsoft.com/office/drawing/2014/main" id="{00000000-0008-0000-0500-00004E000000}"/>
            </a:ext>
          </a:extLst>
        </xdr:cNvPr>
        <xdr:cNvSpPr/>
      </xdr:nvSpPr>
      <xdr:spPr bwMode="auto">
        <a:xfrm>
          <a:off x="2857500" y="312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107532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9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263,433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173292</xdr:rowOff>
    </xdr:from>
    <xdr:to>
      <xdr:col>4</xdr:col>
      <xdr:colOff>1117600</xdr:colOff>
      <xdr:row>35</xdr:row>
      <xdr:rowOff>233130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83642"/>
          <a:ext cx="6477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158069</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120668</xdr:rowOff>
    </xdr:from>
    <xdr:to>
      <xdr:col>4</xdr:col>
      <xdr:colOff>469900</xdr:colOff>
      <xdr:row>35</xdr:row>
      <xdr:rowOff>233130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31018"/>
          <a:ext cx="698500" cy="112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36580</xdr:rowOff>
    </xdr:from>
    <xdr:to>
      <xdr:col>3</xdr:col>
      <xdr:colOff>904875</xdr:colOff>
      <xdr:row>35</xdr:row>
      <xdr:rowOff>120668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646930"/>
          <a:ext cx="698500" cy="84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35967</xdr:rowOff>
    </xdr:from>
    <xdr:to>
      <xdr:col>3</xdr:col>
      <xdr:colOff>206375</xdr:colOff>
      <xdr:row>35</xdr:row>
      <xdr:rowOff>36580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46317"/>
          <a:ext cx="698500" cy="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122492</xdr:rowOff>
    </xdr:from>
    <xdr:to>
      <xdr:col>5</xdr:col>
      <xdr:colOff>34925</xdr:colOff>
      <xdr:row>35</xdr:row>
      <xdr:rowOff>224092</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732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310469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7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182330</xdr:rowOff>
    </xdr:from>
    <xdr:to>
      <xdr:col>4</xdr:col>
      <xdr:colOff>520700</xdr:colOff>
      <xdr:row>35</xdr:row>
      <xdr:rowOff>283930</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792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294107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6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69868</xdr:rowOff>
    </xdr:from>
    <xdr:to>
      <xdr:col>3</xdr:col>
      <xdr:colOff>955675</xdr:colOff>
      <xdr:row>35</xdr:row>
      <xdr:rowOff>171468</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68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181645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4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63,885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328680</xdr:rowOff>
    </xdr:from>
    <xdr:to>
      <xdr:col>3</xdr:col>
      <xdr:colOff>257175</xdr:colOff>
      <xdr:row>35</xdr:row>
      <xdr:rowOff>87380</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596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97557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6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82,277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328067</xdr:rowOff>
    </xdr:from>
    <xdr:to>
      <xdr:col>2</xdr:col>
      <xdr:colOff>692150</xdr:colOff>
      <xdr:row>35</xdr:row>
      <xdr:rowOff>86767</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595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96944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6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島根県海士町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2,304
2,294
33.43
5,045,086
4,887,561
150,280
2,310,180
8,670,128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196.2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82511</xdr:rowOff>
    </xdr:from>
    <xdr:to>
      <xdr:col>6</xdr:col>
      <xdr:colOff>511175</xdr:colOff>
      <xdr:row>37</xdr:row>
      <xdr:rowOff>83742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426161"/>
          <a:ext cx="8382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a:extLst>
            <a:ext uri="{FF2B5EF4-FFF2-40B4-BE49-F238E27FC236}">
              <a16:creationId xmlns:a16="http://schemas.microsoft.com/office/drawing/2014/main" id="{00000000-0008-0000-0600-000040000000}"/>
            </a:ext>
          </a:extLst>
        </xdr:cNvPr>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74947</xdr:rowOff>
    </xdr:from>
    <xdr:to>
      <xdr:col>5</xdr:col>
      <xdr:colOff>358775</xdr:colOff>
      <xdr:row>37</xdr:row>
      <xdr:rowOff>82511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418597"/>
          <a:ext cx="889000" cy="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71236</xdr:rowOff>
    </xdr:from>
    <xdr:to>
      <xdr:col>4</xdr:col>
      <xdr:colOff>155575</xdr:colOff>
      <xdr:row>37</xdr:row>
      <xdr:rowOff>74947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414886"/>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71236</xdr:rowOff>
    </xdr:from>
    <xdr:to>
      <xdr:col>2</xdr:col>
      <xdr:colOff>638175</xdr:colOff>
      <xdr:row>37</xdr:row>
      <xdr:rowOff>80169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14886"/>
          <a:ext cx="889000" cy="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a:extLst>
            <a:ext uri="{FF2B5EF4-FFF2-40B4-BE49-F238E27FC236}">
              <a16:creationId xmlns:a16="http://schemas.microsoft.com/office/drawing/2014/main" id="{00000000-0008-0000-0600-00004A000000}"/>
            </a:ext>
          </a:extLst>
        </xdr:cNvPr>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32942</xdr:rowOff>
    </xdr:from>
    <xdr:to>
      <xdr:col>6</xdr:col>
      <xdr:colOff>561975</xdr:colOff>
      <xdr:row>37</xdr:row>
      <xdr:rowOff>134542</xdr:rowOff>
    </xdr:to>
    <xdr:sp macro="" textlink="">
      <xdr:nvSpPr>
        <xdr:cNvPr id="81" name="円/楕円 80">
          <a:extLst>
            <a:ext uri="{FF2B5EF4-FFF2-40B4-BE49-F238E27FC236}">
              <a16:creationId xmlns:a16="http://schemas.microsoft.com/office/drawing/2014/main" id="{00000000-0008-0000-0600-000051000000}"/>
            </a:ext>
          </a:extLst>
        </xdr:cNvPr>
        <xdr:cNvSpPr/>
      </xdr:nvSpPr>
      <xdr:spPr>
        <a:xfrm>
          <a:off x="4584700" y="637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55819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22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219,270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31711</xdr:rowOff>
    </xdr:from>
    <xdr:to>
      <xdr:col>5</xdr:col>
      <xdr:colOff>409575</xdr:colOff>
      <xdr:row>37</xdr:row>
      <xdr:rowOff>133311</xdr:rowOff>
    </xdr:to>
    <xdr:sp macro="" textlink="">
      <xdr:nvSpPr>
        <xdr:cNvPr id="83" name="円/楕円 82">
          <a:extLst>
            <a:ext uri="{FF2B5EF4-FFF2-40B4-BE49-F238E27FC236}">
              <a16:creationId xmlns:a16="http://schemas.microsoft.com/office/drawing/2014/main" id="{00000000-0008-0000-0600-000053000000}"/>
            </a:ext>
          </a:extLst>
        </xdr:cNvPr>
        <xdr:cNvSpPr/>
      </xdr:nvSpPr>
      <xdr:spPr>
        <a:xfrm>
          <a:off x="3746500" y="63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149838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4" y="61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220,024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24147</xdr:rowOff>
    </xdr:from>
    <xdr:to>
      <xdr:col>4</xdr:col>
      <xdr:colOff>206375</xdr:colOff>
      <xdr:row>37</xdr:row>
      <xdr:rowOff>125747</xdr:rowOff>
    </xdr:to>
    <xdr:sp macro="" textlink="">
      <xdr:nvSpPr>
        <xdr:cNvPr id="85" name="円/楕円 84">
          <a:extLst>
            <a:ext uri="{FF2B5EF4-FFF2-40B4-BE49-F238E27FC236}">
              <a16:creationId xmlns:a16="http://schemas.microsoft.com/office/drawing/2014/main" id="{00000000-0008-0000-0600-000055000000}"/>
            </a:ext>
          </a:extLst>
        </xdr:cNvPr>
        <xdr:cNvSpPr/>
      </xdr:nvSpPr>
      <xdr:spPr>
        <a:xfrm>
          <a:off x="2857500" y="636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142274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4" y="614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224,656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20436</xdr:rowOff>
    </xdr:from>
    <xdr:to>
      <xdr:col>3</xdr:col>
      <xdr:colOff>3175</xdr:colOff>
      <xdr:row>37</xdr:row>
      <xdr:rowOff>122036</xdr:rowOff>
    </xdr:to>
    <xdr:sp macro="" textlink="">
      <xdr:nvSpPr>
        <xdr:cNvPr id="87" name="円/楕円 86">
          <a:extLst>
            <a:ext uri="{FF2B5EF4-FFF2-40B4-BE49-F238E27FC236}">
              <a16:creationId xmlns:a16="http://schemas.microsoft.com/office/drawing/2014/main" id="{00000000-0008-0000-0600-000057000000}"/>
            </a:ext>
          </a:extLst>
        </xdr:cNvPr>
        <xdr:cNvSpPr/>
      </xdr:nvSpPr>
      <xdr:spPr>
        <a:xfrm>
          <a:off x="1968500" y="636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138563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4" y="613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226,929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29369</xdr:rowOff>
    </xdr:from>
    <xdr:to>
      <xdr:col>1</xdr:col>
      <xdr:colOff>485775</xdr:colOff>
      <xdr:row>37</xdr:row>
      <xdr:rowOff>130969</xdr:rowOff>
    </xdr:to>
    <xdr:sp macro="" textlink="">
      <xdr:nvSpPr>
        <xdr:cNvPr id="89" name="円/楕円 88">
          <a:extLst>
            <a:ext uri="{FF2B5EF4-FFF2-40B4-BE49-F238E27FC236}">
              <a16:creationId xmlns:a16="http://schemas.microsoft.com/office/drawing/2014/main" id="{00000000-0008-0000-0600-000059000000}"/>
            </a:ext>
          </a:extLst>
        </xdr:cNvPr>
        <xdr:cNvSpPr/>
      </xdr:nvSpPr>
      <xdr:spPr>
        <a:xfrm>
          <a:off x="1079500" y="637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147496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4" y="614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123573</xdr:rowOff>
    </xdr:from>
    <xdr:to>
      <xdr:col>6</xdr:col>
      <xdr:colOff>511175</xdr:colOff>
      <xdr:row>56</xdr:row>
      <xdr:rowOff>153326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24773"/>
          <a:ext cx="838200" cy="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a:extLst>
            <a:ext uri="{FF2B5EF4-FFF2-40B4-BE49-F238E27FC236}">
              <a16:creationId xmlns:a16="http://schemas.microsoft.com/office/drawing/2014/main" id="{00000000-0008-0000-0600-000075000000}"/>
            </a:ext>
          </a:extLst>
        </xdr:cNvPr>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153326</xdr:rowOff>
    </xdr:from>
    <xdr:to>
      <xdr:col>5</xdr:col>
      <xdr:colOff>358775</xdr:colOff>
      <xdr:row>57</xdr:row>
      <xdr:rowOff>7480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54526"/>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a:extLst>
            <a:ext uri="{FF2B5EF4-FFF2-40B4-BE49-F238E27FC236}">
              <a16:creationId xmlns:a16="http://schemas.microsoft.com/office/drawing/2014/main" id="{00000000-0008-0000-0600-000077000000}"/>
            </a:ext>
          </a:extLst>
        </xdr:cNvPr>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7480</xdr:rowOff>
    </xdr:from>
    <xdr:to>
      <xdr:col>4</xdr:col>
      <xdr:colOff>155575</xdr:colOff>
      <xdr:row>57</xdr:row>
      <xdr:rowOff>25402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80130"/>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25402</xdr:rowOff>
    </xdr:from>
    <xdr:to>
      <xdr:col>2</xdr:col>
      <xdr:colOff>638175</xdr:colOff>
      <xdr:row>57</xdr:row>
      <xdr:rowOff>34948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98052"/>
          <a:ext cx="889000" cy="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72773</xdr:rowOff>
    </xdr:from>
    <xdr:to>
      <xdr:col>6</xdr:col>
      <xdr:colOff>561975</xdr:colOff>
      <xdr:row>57</xdr:row>
      <xdr:rowOff>2923</xdr:rowOff>
    </xdr:to>
    <xdr:sp macro="" textlink="">
      <xdr:nvSpPr>
        <xdr:cNvPr id="134" name="円/楕円 133">
          <a:extLst>
            <a:ext uri="{FF2B5EF4-FFF2-40B4-BE49-F238E27FC236}">
              <a16:creationId xmlns:a16="http://schemas.microsoft.com/office/drawing/2014/main" id="{00000000-0008-0000-0600-000086000000}"/>
            </a:ext>
          </a:extLst>
        </xdr:cNvPr>
        <xdr:cNvSpPr/>
      </xdr:nvSpPr>
      <xdr:spPr>
        <a:xfrm>
          <a:off x="4584700" y="96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95650</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2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428,219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102526</xdr:rowOff>
    </xdr:from>
    <xdr:to>
      <xdr:col>5</xdr:col>
      <xdr:colOff>409575</xdr:colOff>
      <xdr:row>57</xdr:row>
      <xdr:rowOff>32676</xdr:rowOff>
    </xdr:to>
    <xdr:sp macro="" textlink="">
      <xdr:nvSpPr>
        <xdr:cNvPr id="136" name="円/楕円 135">
          <a:extLst>
            <a:ext uri="{FF2B5EF4-FFF2-40B4-BE49-F238E27FC236}">
              <a16:creationId xmlns:a16="http://schemas.microsoft.com/office/drawing/2014/main" id="{00000000-0008-0000-0600-000088000000}"/>
            </a:ext>
          </a:extLst>
        </xdr:cNvPr>
        <xdr:cNvSpPr/>
      </xdr:nvSpPr>
      <xdr:spPr>
        <a:xfrm>
          <a:off x="3746500" y="97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49203</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4" y="947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376,158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128130</xdr:rowOff>
    </xdr:from>
    <xdr:to>
      <xdr:col>4</xdr:col>
      <xdr:colOff>206375</xdr:colOff>
      <xdr:row>57</xdr:row>
      <xdr:rowOff>58280</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2857500" y="972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74807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4" y="950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331,356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146052</xdr:rowOff>
    </xdr:from>
    <xdr:to>
      <xdr:col>3</xdr:col>
      <xdr:colOff>3175</xdr:colOff>
      <xdr:row>57</xdr:row>
      <xdr:rowOff>76202</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1968500" y="974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92729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4" y="952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299,997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155598</xdr:rowOff>
    </xdr:from>
    <xdr:to>
      <xdr:col>1</xdr:col>
      <xdr:colOff>485775</xdr:colOff>
      <xdr:row>57</xdr:row>
      <xdr:rowOff>85748</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1079500" y="975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102275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4" y="953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132476</xdr:rowOff>
    </xdr:from>
    <xdr:to>
      <xdr:col>6</xdr:col>
      <xdr:colOff>511175</xdr:colOff>
      <xdr:row>78</xdr:row>
      <xdr:rowOff>133198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505576"/>
          <a:ext cx="8382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a:extLst>
            <a:ext uri="{FF2B5EF4-FFF2-40B4-BE49-F238E27FC236}">
              <a16:creationId xmlns:a16="http://schemas.microsoft.com/office/drawing/2014/main" id="{00000000-0008-0000-0600-0000AC000000}"/>
            </a:ext>
          </a:extLst>
        </xdr:cNvPr>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131584</xdr:rowOff>
    </xdr:from>
    <xdr:to>
      <xdr:col>5</xdr:col>
      <xdr:colOff>358775</xdr:colOff>
      <xdr:row>78</xdr:row>
      <xdr:rowOff>133198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504684"/>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a:extLst>
            <a:ext uri="{FF2B5EF4-FFF2-40B4-BE49-F238E27FC236}">
              <a16:creationId xmlns:a16="http://schemas.microsoft.com/office/drawing/2014/main" id="{00000000-0008-0000-0600-0000AE000000}"/>
            </a:ext>
          </a:extLst>
        </xdr:cNvPr>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131584</xdr:rowOff>
    </xdr:from>
    <xdr:to>
      <xdr:col>4</xdr:col>
      <xdr:colOff>155575</xdr:colOff>
      <xdr:row>78</xdr:row>
      <xdr:rowOff>132316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0468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131685</xdr:rowOff>
    </xdr:from>
    <xdr:to>
      <xdr:col>2</xdr:col>
      <xdr:colOff>638175</xdr:colOff>
      <xdr:row>78</xdr:row>
      <xdr:rowOff>132316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04785"/>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81676</xdr:rowOff>
    </xdr:from>
    <xdr:to>
      <xdr:col>6</xdr:col>
      <xdr:colOff>561975</xdr:colOff>
      <xdr:row>79</xdr:row>
      <xdr:rowOff>11826</xdr:rowOff>
    </xdr:to>
    <xdr:sp macro="" textlink="">
      <xdr:nvSpPr>
        <xdr:cNvPr id="189" name="円/楕円 188">
          <a:extLst>
            <a:ext uri="{FF2B5EF4-FFF2-40B4-BE49-F238E27FC236}">
              <a16:creationId xmlns:a16="http://schemas.microsoft.com/office/drawing/2014/main" id="{00000000-0008-0000-0600-0000BD000000}"/>
            </a:ext>
          </a:extLst>
        </xdr:cNvPr>
        <xdr:cNvSpPr/>
      </xdr:nvSpPr>
      <xdr:spPr>
        <a:xfrm>
          <a:off x="4584700" y="134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168053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82398</xdr:rowOff>
    </xdr:from>
    <xdr:to>
      <xdr:col>5</xdr:col>
      <xdr:colOff>409575</xdr:colOff>
      <xdr:row>79</xdr:row>
      <xdr:rowOff>12548</xdr:rowOff>
    </xdr:to>
    <xdr:sp macro="" textlink="">
      <xdr:nvSpPr>
        <xdr:cNvPr id="191" name="円/楕円 190">
          <a:extLst>
            <a:ext uri="{FF2B5EF4-FFF2-40B4-BE49-F238E27FC236}">
              <a16:creationId xmlns:a16="http://schemas.microsoft.com/office/drawing/2014/main" id="{00000000-0008-0000-0600-0000BF000000}"/>
            </a:ext>
          </a:extLst>
        </xdr:cNvPr>
        <xdr:cNvSpPr/>
      </xdr:nvSpPr>
      <xdr:spPr>
        <a:xfrm>
          <a:off x="3746500" y="134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3675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7" y="1354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80784</xdr:rowOff>
    </xdr:from>
    <xdr:to>
      <xdr:col>4</xdr:col>
      <xdr:colOff>206375</xdr:colOff>
      <xdr:row>79</xdr:row>
      <xdr:rowOff>10934</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2857500" y="134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2061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7" y="1354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81516</xdr:rowOff>
    </xdr:from>
    <xdr:to>
      <xdr:col>3</xdr:col>
      <xdr:colOff>3175</xdr:colOff>
      <xdr:row>79</xdr:row>
      <xdr:rowOff>11666</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1968500" y="134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2793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7" y="135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80885</xdr:rowOff>
    </xdr:from>
    <xdr:to>
      <xdr:col>1</xdr:col>
      <xdr:colOff>485775</xdr:colOff>
      <xdr:row>79</xdr:row>
      <xdr:rowOff>11035</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1079500" y="1345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2162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7" y="1354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85232</xdr:rowOff>
    </xdr:from>
    <xdr:to>
      <xdr:col>6</xdr:col>
      <xdr:colOff>511175</xdr:colOff>
      <xdr:row>93</xdr:row>
      <xdr:rowOff>113243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030082"/>
          <a:ext cx="838200" cy="2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a:extLst>
            <a:ext uri="{FF2B5EF4-FFF2-40B4-BE49-F238E27FC236}">
              <a16:creationId xmlns:a16="http://schemas.microsoft.com/office/drawing/2014/main" id="{00000000-0008-0000-0600-0000E5000000}"/>
            </a:ext>
          </a:extLst>
        </xdr:cNvPr>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105471</xdr:rowOff>
    </xdr:from>
    <xdr:to>
      <xdr:col>5</xdr:col>
      <xdr:colOff>358775</xdr:colOff>
      <xdr:row>93</xdr:row>
      <xdr:rowOff>113243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05032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a:extLst>
            <a:ext uri="{FF2B5EF4-FFF2-40B4-BE49-F238E27FC236}">
              <a16:creationId xmlns:a16="http://schemas.microsoft.com/office/drawing/2014/main" id="{00000000-0008-0000-0600-0000E7000000}"/>
            </a:ext>
          </a:extLst>
        </xdr:cNvPr>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105128</xdr:rowOff>
    </xdr:from>
    <xdr:to>
      <xdr:col>4</xdr:col>
      <xdr:colOff>155575</xdr:colOff>
      <xdr:row>93</xdr:row>
      <xdr:rowOff>105471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019300" y="1604997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a:extLst>
            <a:ext uri="{FF2B5EF4-FFF2-40B4-BE49-F238E27FC236}">
              <a16:creationId xmlns:a16="http://schemas.microsoft.com/office/drawing/2014/main" id="{00000000-0008-0000-0600-0000EA000000}"/>
            </a:ext>
          </a:extLst>
        </xdr:cNvPr>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105128</xdr:rowOff>
    </xdr:from>
    <xdr:to>
      <xdr:col>2</xdr:col>
      <xdr:colOff>638175</xdr:colOff>
      <xdr:row>95</xdr:row>
      <xdr:rowOff>75798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049978"/>
          <a:ext cx="889000" cy="3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34432</xdr:rowOff>
    </xdr:from>
    <xdr:to>
      <xdr:col>6</xdr:col>
      <xdr:colOff>561975</xdr:colOff>
      <xdr:row>93</xdr:row>
      <xdr:rowOff>136032</xdr:rowOff>
    </xdr:to>
    <xdr:sp macro="" textlink="">
      <xdr:nvSpPr>
        <xdr:cNvPr id="246" name="円/楕円 245">
          <a:extLst>
            <a:ext uri="{FF2B5EF4-FFF2-40B4-BE49-F238E27FC236}">
              <a16:creationId xmlns:a16="http://schemas.microsoft.com/office/drawing/2014/main" id="{00000000-0008-0000-0600-0000F6000000}"/>
            </a:ext>
          </a:extLst>
        </xdr:cNvPr>
        <xdr:cNvSpPr/>
      </xdr:nvSpPr>
      <xdr:spPr>
        <a:xfrm>
          <a:off x="4584700" y="1597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57309</xdr:rowOff>
    </xdr:from>
    <xdr:ext cx="599010"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583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129,648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62443</xdr:rowOff>
    </xdr:from>
    <xdr:to>
      <xdr:col>5</xdr:col>
      <xdr:colOff>409575</xdr:colOff>
      <xdr:row>93</xdr:row>
      <xdr:rowOff>164043</xdr:rowOff>
    </xdr:to>
    <xdr:sp macro="" textlink="">
      <xdr:nvSpPr>
        <xdr:cNvPr id="248" name="円/楕円 247">
          <a:extLst>
            <a:ext uri="{FF2B5EF4-FFF2-40B4-BE49-F238E27FC236}">
              <a16:creationId xmlns:a16="http://schemas.microsoft.com/office/drawing/2014/main" id="{00000000-0008-0000-0600-0000F8000000}"/>
            </a:ext>
          </a:extLst>
        </xdr:cNvPr>
        <xdr:cNvSpPr/>
      </xdr:nvSpPr>
      <xdr:spPr>
        <a:xfrm>
          <a:off x="3746500" y="160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9120</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497794" y="1578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125,972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54671</xdr:rowOff>
    </xdr:from>
    <xdr:to>
      <xdr:col>4</xdr:col>
      <xdr:colOff>206375</xdr:colOff>
      <xdr:row>93</xdr:row>
      <xdr:rowOff>156271</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2857500" y="159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1348</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08794" y="1577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126,992</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54328</xdr:rowOff>
    </xdr:from>
    <xdr:to>
      <xdr:col>3</xdr:col>
      <xdr:colOff>3175</xdr:colOff>
      <xdr:row>93</xdr:row>
      <xdr:rowOff>155928</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1968500" y="159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1005</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19794" y="1577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127,037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24998</xdr:rowOff>
    </xdr:from>
    <xdr:to>
      <xdr:col>1</xdr:col>
      <xdr:colOff>485775</xdr:colOff>
      <xdr:row>95</xdr:row>
      <xdr:rowOff>126598</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1079500" y="163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143125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08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57208</xdr:rowOff>
    </xdr:from>
    <xdr:to>
      <xdr:col>15</xdr:col>
      <xdr:colOff>180975</xdr:colOff>
      <xdr:row>36</xdr:row>
      <xdr:rowOff>106759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29408"/>
          <a:ext cx="838200" cy="4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147453</xdr:rowOff>
    </xdr:from>
    <xdr:to>
      <xdr:col>14</xdr:col>
      <xdr:colOff>28575</xdr:colOff>
      <xdr:row>36</xdr:row>
      <xdr:rowOff>106759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48203"/>
          <a:ext cx="889000" cy="13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86299</xdr:rowOff>
    </xdr:from>
    <xdr:to>
      <xdr:col>12</xdr:col>
      <xdr:colOff>511175</xdr:colOff>
      <xdr:row>35</xdr:row>
      <xdr:rowOff>147453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087049"/>
          <a:ext cx="889000" cy="6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159889</xdr:rowOff>
    </xdr:from>
    <xdr:to>
      <xdr:col>11</xdr:col>
      <xdr:colOff>307975</xdr:colOff>
      <xdr:row>35</xdr:row>
      <xdr:rowOff>86299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989189"/>
          <a:ext cx="8890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6408</xdr:rowOff>
    </xdr:from>
    <xdr:to>
      <xdr:col>15</xdr:col>
      <xdr:colOff>231775</xdr:colOff>
      <xdr:row>36</xdr:row>
      <xdr:rowOff>108008</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10426700" y="61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156285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5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170,260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55959</xdr:rowOff>
    </xdr:from>
    <xdr:to>
      <xdr:col>14</xdr:col>
      <xdr:colOff>79375</xdr:colOff>
      <xdr:row>36</xdr:row>
      <xdr:rowOff>157559</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9588500" y="622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148686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4" y="632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155,087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96653</xdr:rowOff>
    </xdr:from>
    <xdr:to>
      <xdr:col>12</xdr:col>
      <xdr:colOff>561975</xdr:colOff>
      <xdr:row>36</xdr:row>
      <xdr:rowOff>26803</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8699500" y="60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43330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4" y="587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195,126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35499</xdr:rowOff>
    </xdr:from>
    <xdr:to>
      <xdr:col>11</xdr:col>
      <xdr:colOff>358775</xdr:colOff>
      <xdr:row>35</xdr:row>
      <xdr:rowOff>137099</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7810500" y="60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153626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4" y="581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213,852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109089</xdr:rowOff>
    </xdr:from>
    <xdr:to>
      <xdr:col>10</xdr:col>
      <xdr:colOff>155575</xdr:colOff>
      <xdr:row>35</xdr:row>
      <xdr:rowOff>39239</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6921500" y="59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55766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4" y="571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148713</xdr:rowOff>
    </xdr:from>
    <xdr:to>
      <xdr:col>15</xdr:col>
      <xdr:colOff>180975</xdr:colOff>
      <xdr:row>57</xdr:row>
      <xdr:rowOff>171241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21363"/>
          <a:ext cx="838200" cy="2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a:extLst>
            <a:ext uri="{FF2B5EF4-FFF2-40B4-BE49-F238E27FC236}">
              <a16:creationId xmlns:a16="http://schemas.microsoft.com/office/drawing/2014/main" id="{00000000-0008-0000-0600-000059010000}"/>
            </a:ext>
          </a:extLst>
        </xdr:cNvPr>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142733</xdr:rowOff>
    </xdr:from>
    <xdr:to>
      <xdr:col>14</xdr:col>
      <xdr:colOff>28575</xdr:colOff>
      <xdr:row>57</xdr:row>
      <xdr:rowOff>148713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43933"/>
          <a:ext cx="889000" cy="17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142733</xdr:rowOff>
    </xdr:from>
    <xdr:to>
      <xdr:col>12</xdr:col>
      <xdr:colOff>511175</xdr:colOff>
      <xdr:row>57</xdr:row>
      <xdr:rowOff>166363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43933"/>
          <a:ext cx="889000" cy="19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166363</xdr:rowOff>
    </xdr:from>
    <xdr:to>
      <xdr:col>11</xdr:col>
      <xdr:colOff>307975</xdr:colOff>
      <xdr:row>58</xdr:row>
      <xdr:rowOff>74089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39013"/>
          <a:ext cx="889000" cy="7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120441</xdr:rowOff>
    </xdr:from>
    <xdr:to>
      <xdr:col>15</xdr:col>
      <xdr:colOff>231775</xdr:colOff>
      <xdr:row>58</xdr:row>
      <xdr:rowOff>50591</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10426700" y="98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143318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4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567,216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97913</xdr:rowOff>
    </xdr:from>
    <xdr:to>
      <xdr:col>14</xdr:col>
      <xdr:colOff>79375</xdr:colOff>
      <xdr:row>58</xdr:row>
      <xdr:rowOff>28063</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9588500" y="98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44590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4" y="964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626,342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91933</xdr:rowOff>
    </xdr:from>
    <xdr:to>
      <xdr:col>12</xdr:col>
      <xdr:colOff>561975</xdr:colOff>
      <xdr:row>57</xdr:row>
      <xdr:rowOff>22083</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8699500" y="96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55</xdr:row>
      <xdr:rowOff>38610</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4" y="9468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1,092,039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115563</xdr:rowOff>
    </xdr:from>
    <xdr:to>
      <xdr:col>11</xdr:col>
      <xdr:colOff>358775</xdr:colOff>
      <xdr:row>58</xdr:row>
      <xdr:rowOff>45713</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7810500" y="9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62240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4" y="966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23289</xdr:rowOff>
    </xdr:from>
    <xdr:to>
      <xdr:col>10</xdr:col>
      <xdr:colOff>155575</xdr:colOff>
      <xdr:row>58</xdr:row>
      <xdr:rowOff>124889</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6921500" y="996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141416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4" y="974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129232</xdr:rowOff>
    </xdr:from>
    <xdr:to>
      <xdr:col>15</xdr:col>
      <xdr:colOff>180975</xdr:colOff>
      <xdr:row>78</xdr:row>
      <xdr:rowOff>73397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30882"/>
          <a:ext cx="838200" cy="11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a:extLst>
            <a:ext uri="{FF2B5EF4-FFF2-40B4-BE49-F238E27FC236}">
              <a16:creationId xmlns:a16="http://schemas.microsoft.com/office/drawing/2014/main" id="{00000000-0008-0000-0600-000090010000}"/>
            </a:ext>
          </a:extLst>
        </xdr:cNvPr>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22524</xdr:rowOff>
    </xdr:from>
    <xdr:to>
      <xdr:col>14</xdr:col>
      <xdr:colOff>28575</xdr:colOff>
      <xdr:row>77</xdr:row>
      <xdr:rowOff>129232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052724"/>
          <a:ext cx="889000" cy="27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22597</xdr:rowOff>
    </xdr:from>
    <xdr:to>
      <xdr:col>15</xdr:col>
      <xdr:colOff>231775</xdr:colOff>
      <xdr:row>78</xdr:row>
      <xdr:rowOff>124197</xdr:rowOff>
    </xdr:to>
    <xdr:sp macro="" textlink="">
      <xdr:nvSpPr>
        <xdr:cNvPr id="411" name="円/楕円 410">
          <a:extLst>
            <a:ext uri="{FF2B5EF4-FFF2-40B4-BE49-F238E27FC236}">
              <a16:creationId xmlns:a16="http://schemas.microsoft.com/office/drawing/2014/main" id="{00000000-0008-0000-0600-00009B010000}"/>
            </a:ext>
          </a:extLst>
        </xdr:cNvPr>
        <xdr:cNvSpPr/>
      </xdr:nvSpPr>
      <xdr:spPr>
        <a:xfrm>
          <a:off x="10426700" y="133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153424</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18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145,019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78432</xdr:rowOff>
    </xdr:from>
    <xdr:to>
      <xdr:col>14</xdr:col>
      <xdr:colOff>79375</xdr:colOff>
      <xdr:row>78</xdr:row>
      <xdr:rowOff>8582</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9588500" y="132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25109</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4" y="1305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397,895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143173</xdr:rowOff>
    </xdr:from>
    <xdr:to>
      <xdr:col>12</xdr:col>
      <xdr:colOff>561975</xdr:colOff>
      <xdr:row>76</xdr:row>
      <xdr:rowOff>73323</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8699500" y="130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74</xdr:row>
      <xdr:rowOff>89850</xdr:rowOff>
    </xdr:from>
    <xdr:ext cx="690189"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05204" y="127771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1,006,291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a:extLst>
            <a:ext uri="{FF2B5EF4-FFF2-40B4-BE49-F238E27FC236}">
              <a16:creationId xmlns:a16="http://schemas.microsoft.com/office/drawing/2014/main" id="{00000000-0008-0000-0600-0000A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a:extLst>
            <a:ext uri="{FF2B5EF4-FFF2-40B4-BE49-F238E27FC236}">
              <a16:creationId xmlns:a16="http://schemas.microsoft.com/office/drawing/2014/main" id="{00000000-0008-0000-0600-0000B9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a:extLst>
            <a:ext uri="{FF2B5EF4-FFF2-40B4-BE49-F238E27FC236}">
              <a16:creationId xmlns:a16="http://schemas.microsoft.com/office/drawing/2014/main" id="{00000000-0008-0000-0600-0000BB010000}"/>
            </a:ext>
          </a:extLst>
        </xdr:cNvPr>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74042</xdr:rowOff>
    </xdr:from>
    <xdr:to>
      <xdr:col>15</xdr:col>
      <xdr:colOff>180975</xdr:colOff>
      <xdr:row>98</xdr:row>
      <xdr:rowOff>51860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9639300" y="16704692"/>
          <a:ext cx="838200" cy="14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a:extLst>
            <a:ext uri="{FF2B5EF4-FFF2-40B4-BE49-F238E27FC236}">
              <a16:creationId xmlns:a16="http://schemas.microsoft.com/office/drawing/2014/main" id="{00000000-0008-0000-0600-0000BE010000}"/>
            </a:ext>
          </a:extLst>
        </xdr:cNvPr>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a:extLst>
            <a:ext uri="{FF2B5EF4-FFF2-40B4-BE49-F238E27FC236}">
              <a16:creationId xmlns:a16="http://schemas.microsoft.com/office/drawing/2014/main" id="{00000000-0008-0000-0600-0000BF010000}"/>
            </a:ext>
          </a:extLst>
        </xdr:cNvPr>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51860</xdr:rowOff>
    </xdr:from>
    <xdr:to>
      <xdr:col>14</xdr:col>
      <xdr:colOff>28575</xdr:colOff>
      <xdr:row>98</xdr:row>
      <xdr:rowOff>158528</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8750300" y="16853960"/>
          <a:ext cx="889000" cy="10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23242</xdr:rowOff>
    </xdr:from>
    <xdr:to>
      <xdr:col>15</xdr:col>
      <xdr:colOff>231775</xdr:colOff>
      <xdr:row>97</xdr:row>
      <xdr:rowOff>124842</xdr:rowOff>
    </xdr:to>
    <xdr:sp macro="" textlink="">
      <xdr:nvSpPr>
        <xdr:cNvPr id="458" name="円/楕円 457">
          <a:extLst>
            <a:ext uri="{FF2B5EF4-FFF2-40B4-BE49-F238E27FC236}">
              <a16:creationId xmlns:a16="http://schemas.microsoft.com/office/drawing/2014/main" id="{00000000-0008-0000-0600-0000CA010000}"/>
            </a:ext>
          </a:extLst>
        </xdr:cNvPr>
        <xdr:cNvSpPr/>
      </xdr:nvSpPr>
      <xdr:spPr>
        <a:xfrm>
          <a:off x="10426700" y="166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46119</xdr:rowOff>
    </xdr:from>
    <xdr:ext cx="599010" cy="259045"/>
    <xdr:sp macro="" textlink="">
      <xdr:nvSpPr>
        <xdr:cNvPr id="459" name="普通建設事業費 （ うち更新整備　）該当値テキスト">
          <a:extLst>
            <a:ext uri="{FF2B5EF4-FFF2-40B4-BE49-F238E27FC236}">
              <a16:creationId xmlns:a16="http://schemas.microsoft.com/office/drawing/2014/main" id="{00000000-0008-0000-0600-0000CB010000}"/>
            </a:ext>
          </a:extLst>
        </xdr:cNvPr>
        <xdr:cNvSpPr txBox="1"/>
      </xdr:nvSpPr>
      <xdr:spPr>
        <a:xfrm>
          <a:off x="10528300" y="1650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411,165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1060</xdr:rowOff>
    </xdr:from>
    <xdr:to>
      <xdr:col>14</xdr:col>
      <xdr:colOff>79375</xdr:colOff>
      <xdr:row>98</xdr:row>
      <xdr:rowOff>102660</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9588500" y="168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119187</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4" y="1657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215,276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107728</xdr:rowOff>
    </xdr:from>
    <xdr:to>
      <xdr:col>12</xdr:col>
      <xdr:colOff>561975</xdr:colOff>
      <xdr:row>99</xdr:row>
      <xdr:rowOff>37878</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8699500" y="169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29005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700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95207</xdr:rowOff>
    </xdr:from>
    <xdr:to>
      <xdr:col>19</xdr:col>
      <xdr:colOff>644525</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814300" y="6781757"/>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44407</xdr:rowOff>
    </xdr:from>
    <xdr:to>
      <xdr:col>18</xdr:col>
      <xdr:colOff>492125</xdr:colOff>
      <xdr:row>39</xdr:row>
      <xdr:rowOff>146007</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73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137134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7" y="682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152778</xdr:rowOff>
    </xdr:from>
    <xdr:to>
      <xdr:col>23</xdr:col>
      <xdr:colOff>517525</xdr:colOff>
      <xdr:row>76</xdr:row>
      <xdr:rowOff>4580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011528"/>
          <a:ext cx="8382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4944</xdr:rowOff>
    </xdr:from>
    <xdr:to>
      <xdr:col>22</xdr:col>
      <xdr:colOff>365125</xdr:colOff>
      <xdr:row>76</xdr:row>
      <xdr:rowOff>4580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2863694"/>
          <a:ext cx="889000" cy="17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4944</xdr:rowOff>
    </xdr:from>
    <xdr:to>
      <xdr:col>21</xdr:col>
      <xdr:colOff>161925</xdr:colOff>
      <xdr:row>75</xdr:row>
      <xdr:rowOff>118226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3703300" y="12863694"/>
          <a:ext cx="889000" cy="1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62051</xdr:rowOff>
    </xdr:from>
    <xdr:to>
      <xdr:col>19</xdr:col>
      <xdr:colOff>644525</xdr:colOff>
      <xdr:row>75</xdr:row>
      <xdr:rowOff>118226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2920801"/>
          <a:ext cx="889000" cy="5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101977</xdr:rowOff>
    </xdr:from>
    <xdr:to>
      <xdr:col>23</xdr:col>
      <xdr:colOff>568325</xdr:colOff>
      <xdr:row>76</xdr:row>
      <xdr:rowOff>32128</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29607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124854</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281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386,991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125230</xdr:rowOff>
    </xdr:from>
    <xdr:to>
      <xdr:col>22</xdr:col>
      <xdr:colOff>415925</xdr:colOff>
      <xdr:row>76</xdr:row>
      <xdr:rowOff>55380</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2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71907</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4" y="1275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372,751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125594</xdr:rowOff>
    </xdr:from>
    <xdr:to>
      <xdr:col>21</xdr:col>
      <xdr:colOff>212725</xdr:colOff>
      <xdr:row>75</xdr:row>
      <xdr:rowOff>55744</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28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72271</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4" y="1258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477,528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67426</xdr:rowOff>
    </xdr:from>
    <xdr:to>
      <xdr:col>20</xdr:col>
      <xdr:colOff>9525</xdr:colOff>
      <xdr:row>75</xdr:row>
      <xdr:rowOff>169025</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29261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14103</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4" y="1270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408,151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11251</xdr:rowOff>
    </xdr:from>
    <xdr:to>
      <xdr:col>18</xdr:col>
      <xdr:colOff>492125</xdr:colOff>
      <xdr:row>75</xdr:row>
      <xdr:rowOff>112851</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28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129378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4" y="1264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163432</xdr:rowOff>
    </xdr:from>
    <xdr:to>
      <xdr:col>23</xdr:col>
      <xdr:colOff>517525</xdr:colOff>
      <xdr:row>98</xdr:row>
      <xdr:rowOff>170104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965532"/>
          <a:ext cx="838200" cy="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170104</xdr:rowOff>
    </xdr:from>
    <xdr:to>
      <xdr:col>22</xdr:col>
      <xdr:colOff>365125</xdr:colOff>
      <xdr:row>99</xdr:row>
      <xdr:rowOff>16841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72204"/>
          <a:ext cx="889000" cy="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264</xdr:rowOff>
    </xdr:from>
    <xdr:to>
      <xdr:col>21</xdr:col>
      <xdr:colOff>161925</xdr:colOff>
      <xdr:row>99</xdr:row>
      <xdr:rowOff>16841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973814"/>
          <a:ext cx="889000" cy="1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264</xdr:rowOff>
    </xdr:from>
    <xdr:to>
      <xdr:col>19</xdr:col>
      <xdr:colOff>644525</xdr:colOff>
      <xdr:row>99</xdr:row>
      <xdr:rowOff>38937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973814"/>
          <a:ext cx="889000" cy="3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112632</xdr:rowOff>
    </xdr:from>
    <xdr:to>
      <xdr:col>23</xdr:col>
      <xdr:colOff>568325</xdr:colOff>
      <xdr:row>99</xdr:row>
      <xdr:rowOff>42782</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6268700" y="169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31727</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119304</xdr:rowOff>
    </xdr:from>
    <xdr:to>
      <xdr:col>22</xdr:col>
      <xdr:colOff>415925</xdr:colOff>
      <xdr:row>99</xdr:row>
      <xdr:rowOff>49454</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5430500" y="169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40581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1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137491</xdr:rowOff>
    </xdr:from>
    <xdr:to>
      <xdr:col>21</xdr:col>
      <xdr:colOff>212725</xdr:colOff>
      <xdr:row>99</xdr:row>
      <xdr:rowOff>67641</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4541500" y="169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58768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3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120914</xdr:rowOff>
    </xdr:from>
    <xdr:to>
      <xdr:col>20</xdr:col>
      <xdr:colOff>9525</xdr:colOff>
      <xdr:row>99</xdr:row>
      <xdr:rowOff>51064</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3652500" y="169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42191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159587</xdr:rowOff>
    </xdr:from>
    <xdr:to>
      <xdr:col>18</xdr:col>
      <xdr:colOff>492125</xdr:colOff>
      <xdr:row>99</xdr:row>
      <xdr:rowOff>89737</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2763500" y="169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80864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7" y="1705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a:extLst>
            <a:ext uri="{FF2B5EF4-FFF2-40B4-BE49-F238E27FC236}">
              <a16:creationId xmlns:a16="http://schemas.microsoft.com/office/drawing/2014/main" id="{00000000-0008-0000-0600-0000C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a:extLst>
            <a:ext uri="{FF2B5EF4-FFF2-40B4-BE49-F238E27FC236}">
              <a16:creationId xmlns:a16="http://schemas.microsoft.com/office/drawing/2014/main" id="{00000000-0008-0000-0600-0000D0020000}"/>
            </a:ext>
          </a:extLst>
        </xdr:cNvPr>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a:extLst>
            <a:ext uri="{FF2B5EF4-FFF2-40B4-BE49-F238E27FC236}">
              <a16:creationId xmlns:a16="http://schemas.microsoft.com/office/drawing/2014/main" id="{00000000-0008-0000-0600-0000D3020000}"/>
            </a:ext>
          </a:extLst>
        </xdr:cNvPr>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87122</xdr:rowOff>
    </xdr:from>
    <xdr:to>
      <xdr:col>29</xdr:col>
      <xdr:colOff>517525</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9545300" y="643077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87122</xdr:rowOff>
    </xdr:from>
    <xdr:to>
      <xdr:col>28</xdr:col>
      <xdr:colOff>314325</xdr:colOff>
      <xdr:row>38</xdr:row>
      <xdr:rowOff>45425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18656300" y="6430772"/>
          <a:ext cx="889000" cy="1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122008</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10427"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a:extLst>
            <a:ext uri="{FF2B5EF4-FFF2-40B4-BE49-F238E27FC236}">
              <a16:creationId xmlns:a16="http://schemas.microsoft.com/office/drawing/2014/main" id="{00000000-0008-0000-0600-0000E6020000}"/>
            </a:ext>
          </a:extLst>
        </xdr:cNvPr>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36322</xdr:rowOff>
    </xdr:from>
    <xdr:to>
      <xdr:col>28</xdr:col>
      <xdr:colOff>365125</xdr:colOff>
      <xdr:row>37</xdr:row>
      <xdr:rowOff>137922</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19494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154449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7" y="615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166075</xdr:rowOff>
    </xdr:from>
    <xdr:to>
      <xdr:col>27</xdr:col>
      <xdr:colOff>161925</xdr:colOff>
      <xdr:row>38</xdr:row>
      <xdr:rowOff>96225</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18605500" y="65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87352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7" y="660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35713</xdr:rowOff>
    </xdr:from>
    <xdr:to>
      <xdr:col>32</xdr:col>
      <xdr:colOff>187325</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10151263"/>
          <a:ext cx="8382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35713</xdr:rowOff>
    </xdr:from>
    <xdr:to>
      <xdr:col>31</xdr:col>
      <xdr:colOff>34925</xdr:colOff>
      <xdr:row>59</xdr:row>
      <xdr:rowOff>38632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10151263"/>
          <a:ext cx="8890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38632</xdr:rowOff>
    </xdr:from>
    <xdr:to>
      <xdr:col>29</xdr:col>
      <xdr:colOff>517525</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10154182"/>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156363</xdr:rowOff>
    </xdr:from>
    <xdr:to>
      <xdr:col>31</xdr:col>
      <xdr:colOff>85725</xdr:colOff>
      <xdr:row>59</xdr:row>
      <xdr:rowOff>86513</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1272500" y="1010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77640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7" y="1019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159282</xdr:rowOff>
    </xdr:from>
    <xdr:to>
      <xdr:col>29</xdr:col>
      <xdr:colOff>568325</xdr:colOff>
      <xdr:row>59</xdr:row>
      <xdr:rowOff>89432</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0383500" y="1010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80559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7" y="1019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78344</xdr:rowOff>
    </xdr:from>
    <xdr:to>
      <xdr:col>32</xdr:col>
      <xdr:colOff>187325</xdr:colOff>
      <xdr:row>76</xdr:row>
      <xdr:rowOff>105831</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3108544"/>
          <a:ext cx="83820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105831</xdr:rowOff>
    </xdr:from>
    <xdr:to>
      <xdr:col>31</xdr:col>
      <xdr:colOff>34925</xdr:colOff>
      <xdr:row>76</xdr:row>
      <xdr:rowOff>122281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0434300" y="13136031"/>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122281</xdr:rowOff>
    </xdr:from>
    <xdr:to>
      <xdr:col>29</xdr:col>
      <xdr:colOff>517525</xdr:colOff>
      <xdr:row>76</xdr:row>
      <xdr:rowOff>140977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3152481"/>
          <a:ext cx="889000" cy="1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140977</xdr:rowOff>
    </xdr:from>
    <xdr:to>
      <xdr:col>28</xdr:col>
      <xdr:colOff>314325</xdr:colOff>
      <xdr:row>76</xdr:row>
      <xdr:rowOff>144290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171177"/>
          <a:ext cx="889000" cy="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27544</xdr:rowOff>
    </xdr:from>
    <xdr:to>
      <xdr:col>32</xdr:col>
      <xdr:colOff>238125</xdr:colOff>
      <xdr:row>76</xdr:row>
      <xdr:rowOff>129144</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2110700" y="1305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50421</xdr:rowOff>
    </xdr:from>
    <xdr:ext cx="599010"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90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176,840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55031</xdr:rowOff>
    </xdr:from>
    <xdr:to>
      <xdr:col>31</xdr:col>
      <xdr:colOff>85725</xdr:colOff>
      <xdr:row>76</xdr:row>
      <xdr:rowOff>156631</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1272500" y="130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1708</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4" y="1286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164,816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71481</xdr:rowOff>
    </xdr:from>
    <xdr:to>
      <xdr:col>29</xdr:col>
      <xdr:colOff>568325</xdr:colOff>
      <xdr:row>77</xdr:row>
      <xdr:rowOff>1631</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0383500" y="131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18158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4" y="12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157,620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90177</xdr:rowOff>
    </xdr:from>
    <xdr:to>
      <xdr:col>28</xdr:col>
      <xdr:colOff>365125</xdr:colOff>
      <xdr:row>77</xdr:row>
      <xdr:rowOff>20327</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9494500" y="131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36855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4" y="1289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149,441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93490</xdr:rowOff>
    </xdr:from>
    <xdr:to>
      <xdr:col>27</xdr:col>
      <xdr:colOff>161925</xdr:colOff>
      <xdr:row>77</xdr:row>
      <xdr:rowOff>23640</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18605500" y="131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40167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4" y="1289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○扶助費は類似団体と比較して一人当たりコストが</a:t>
          </a:r>
          <a:r>
            <a:rPr kumimoji="1" lang="ja-JP" altLang="en-US" sz="1100">
              <a:solidFill>
                <a:schemeClr val="dk1"/>
              </a:solidFill>
              <a:effectLst/>
              <a:latin typeface="+mn-lt"/>
              <a:ea typeface="+mn-ea"/>
              <a:cs typeface="+mn-cs"/>
            </a:rPr>
            <a:t>約</a:t>
          </a:r>
          <a:r>
            <a:rPr kumimoji="1" lang="ja-JP" altLang="ja-JP" sz="1100">
              <a:solidFill>
                <a:schemeClr val="dk1"/>
              </a:solidFill>
              <a:effectLst/>
              <a:latin typeface="+mn-lt"/>
              <a:ea typeface="+mn-ea"/>
              <a:cs typeface="+mn-cs"/>
            </a:rPr>
            <a:t>２倍となっている。これは、高齢化人口に加え、</a:t>
          </a:r>
          <a:r>
            <a:rPr kumimoji="1" lang="en-US" altLang="ja-JP" sz="1100">
              <a:solidFill>
                <a:schemeClr val="dk1"/>
              </a:solidFill>
              <a:effectLst/>
              <a:latin typeface="+mn-lt"/>
              <a:ea typeface="+mn-ea"/>
              <a:cs typeface="+mn-cs"/>
            </a:rPr>
            <a:t>UI</a:t>
          </a:r>
          <a:r>
            <a:rPr kumimoji="1" lang="ja-JP" altLang="ja-JP" sz="1100">
              <a:solidFill>
                <a:schemeClr val="dk1"/>
              </a:solidFill>
              <a:effectLst/>
              <a:latin typeface="+mn-lt"/>
              <a:ea typeface="+mn-ea"/>
              <a:cs typeface="+mn-cs"/>
            </a:rPr>
            <a:t>ターン移入者の出生や転入による児童措置扶助費等の増加によるものである。。</a:t>
          </a:r>
          <a:endParaRPr lang="ja-JP" altLang="ja-JP" sz="1400">
            <a:effectLst/>
          </a:endParaRPr>
        </a:p>
        <a:p>
          <a:r>
            <a:rPr kumimoji="1" lang="ja-JP" altLang="ja-JP" sz="1100">
              <a:solidFill>
                <a:schemeClr val="dk1"/>
              </a:solidFill>
              <a:effectLst/>
              <a:latin typeface="+mn-lt"/>
              <a:ea typeface="+mn-ea"/>
              <a:cs typeface="+mn-cs"/>
            </a:rPr>
            <a:t>○普通建設事業及び、それに伴う公債費も類似団体に比べ高額であるが、これは</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にかけて小学校など教育施設、インフラの更新によるものである。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島根県海士町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2,304
2,294
33.43
5,045,086
4,887,561
150,280
2,310,180
8,670,128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196.2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90780</xdr:rowOff>
    </xdr:from>
    <xdr:to>
      <xdr:col>6</xdr:col>
      <xdr:colOff>511175</xdr:colOff>
      <xdr:row>37</xdr:row>
      <xdr:rowOff>106566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34430"/>
          <a:ext cx="838200" cy="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90780</xdr:rowOff>
    </xdr:from>
    <xdr:to>
      <xdr:col>5</xdr:col>
      <xdr:colOff>358775</xdr:colOff>
      <xdr:row>37</xdr:row>
      <xdr:rowOff>109906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34430"/>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109906</xdr:rowOff>
    </xdr:from>
    <xdr:to>
      <xdr:col>4</xdr:col>
      <xdr:colOff>155575</xdr:colOff>
      <xdr:row>37</xdr:row>
      <xdr:rowOff>128181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53556"/>
          <a:ext cx="8890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104534</xdr:rowOff>
    </xdr:from>
    <xdr:to>
      <xdr:col>2</xdr:col>
      <xdr:colOff>638175</xdr:colOff>
      <xdr:row>37</xdr:row>
      <xdr:rowOff>128181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48184"/>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55766</xdr:rowOff>
    </xdr:from>
    <xdr:to>
      <xdr:col>6</xdr:col>
      <xdr:colOff>561975</xdr:colOff>
      <xdr:row>37</xdr:row>
      <xdr:rowOff>157366</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3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78643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39980</xdr:rowOff>
    </xdr:from>
    <xdr:to>
      <xdr:col>5</xdr:col>
      <xdr:colOff>409575</xdr:colOff>
      <xdr:row>37</xdr:row>
      <xdr:rowOff>141580</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158107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59106</xdr:rowOff>
    </xdr:from>
    <xdr:to>
      <xdr:col>4</xdr:col>
      <xdr:colOff>206375</xdr:colOff>
      <xdr:row>37</xdr:row>
      <xdr:rowOff>160706</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4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5783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7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77381</xdr:rowOff>
    </xdr:from>
    <xdr:to>
      <xdr:col>3</xdr:col>
      <xdr:colOff>3175</xdr:colOff>
      <xdr:row>38</xdr:row>
      <xdr:rowOff>7531</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42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24058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9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53734</xdr:rowOff>
    </xdr:from>
    <xdr:to>
      <xdr:col>1</xdr:col>
      <xdr:colOff>485775</xdr:colOff>
      <xdr:row>37</xdr:row>
      <xdr:rowOff>155334</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3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411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157760</xdr:rowOff>
    </xdr:from>
    <xdr:to>
      <xdr:col>6</xdr:col>
      <xdr:colOff>511175</xdr:colOff>
      <xdr:row>59</xdr:row>
      <xdr:rowOff>3296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101860"/>
          <a:ext cx="838200" cy="1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136805</xdr:rowOff>
    </xdr:from>
    <xdr:to>
      <xdr:col>5</xdr:col>
      <xdr:colOff>358775</xdr:colOff>
      <xdr:row>59</xdr:row>
      <xdr:rowOff>3296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80905"/>
          <a:ext cx="889000" cy="3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136805</xdr:rowOff>
    </xdr:from>
    <xdr:to>
      <xdr:col>4</xdr:col>
      <xdr:colOff>155575</xdr:colOff>
      <xdr:row>58</xdr:row>
      <xdr:rowOff>161399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80905"/>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161399</xdr:rowOff>
    </xdr:from>
    <xdr:to>
      <xdr:col>2</xdr:col>
      <xdr:colOff>638175</xdr:colOff>
      <xdr:row>59</xdr:row>
      <xdr:rowOff>20750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05499"/>
          <a:ext cx="889000" cy="3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106960</xdr:rowOff>
    </xdr:from>
    <xdr:to>
      <xdr:col>6</xdr:col>
      <xdr:colOff>561975</xdr:colOff>
      <xdr:row>59</xdr:row>
      <xdr:rowOff>37110</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100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1002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344,697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123946</xdr:rowOff>
    </xdr:from>
    <xdr:to>
      <xdr:col>5</xdr:col>
      <xdr:colOff>409575</xdr:colOff>
      <xdr:row>59</xdr:row>
      <xdr:rowOff>54096</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100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45223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101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86005</xdr:rowOff>
    </xdr:from>
    <xdr:to>
      <xdr:col>4</xdr:col>
      <xdr:colOff>206375</xdr:colOff>
      <xdr:row>59</xdr:row>
      <xdr:rowOff>16155</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100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32682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98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408,866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110599</xdr:rowOff>
    </xdr:from>
    <xdr:to>
      <xdr:col>3</xdr:col>
      <xdr:colOff>3175</xdr:colOff>
      <xdr:row>59</xdr:row>
      <xdr:rowOff>40749</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100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57276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982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333,554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141400</xdr:rowOff>
    </xdr:from>
    <xdr:to>
      <xdr:col>1</xdr:col>
      <xdr:colOff>485775</xdr:colOff>
      <xdr:row>59</xdr:row>
      <xdr:rowOff>71550</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100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62677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1017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24802</xdr:rowOff>
    </xdr:from>
    <xdr:to>
      <xdr:col>6</xdr:col>
      <xdr:colOff>511175</xdr:colOff>
      <xdr:row>78</xdr:row>
      <xdr:rowOff>73543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397902"/>
          <a:ext cx="838200" cy="4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24802</xdr:rowOff>
    </xdr:from>
    <xdr:to>
      <xdr:col>5</xdr:col>
      <xdr:colOff>358775</xdr:colOff>
      <xdr:row>78</xdr:row>
      <xdr:rowOff>73340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397902"/>
          <a:ext cx="889000" cy="4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34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73340</xdr:rowOff>
    </xdr:from>
    <xdr:to>
      <xdr:col>4</xdr:col>
      <xdr:colOff>155575</xdr:colOff>
      <xdr:row>78</xdr:row>
      <xdr:rowOff>81232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46440"/>
          <a:ext cx="88900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75682</xdr:rowOff>
    </xdr:from>
    <xdr:to>
      <xdr:col>2</xdr:col>
      <xdr:colOff>638175</xdr:colOff>
      <xdr:row>78</xdr:row>
      <xdr:rowOff>81232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448782"/>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22743</xdr:rowOff>
    </xdr:from>
    <xdr:to>
      <xdr:col>6</xdr:col>
      <xdr:colOff>561975</xdr:colOff>
      <xdr:row>78</xdr:row>
      <xdr:rowOff>124343</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33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153570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8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249,456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145452</xdr:rowOff>
    </xdr:from>
    <xdr:to>
      <xdr:col>5</xdr:col>
      <xdr:colOff>409575</xdr:colOff>
      <xdr:row>78</xdr:row>
      <xdr:rowOff>75602</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3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92129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312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22540</xdr:rowOff>
    </xdr:from>
    <xdr:to>
      <xdr:col>4</xdr:col>
      <xdr:colOff>206375</xdr:colOff>
      <xdr:row>78</xdr:row>
      <xdr:rowOff>124140</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39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140667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17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30432</xdr:rowOff>
    </xdr:from>
    <xdr:to>
      <xdr:col>3</xdr:col>
      <xdr:colOff>3175</xdr:colOff>
      <xdr:row>78</xdr:row>
      <xdr:rowOff>132032</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4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148559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317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24882</xdr:rowOff>
    </xdr:from>
    <xdr:to>
      <xdr:col>1</xdr:col>
      <xdr:colOff>485775</xdr:colOff>
      <xdr:row>78</xdr:row>
      <xdr:rowOff>126482</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143009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317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72416</xdr:rowOff>
    </xdr:from>
    <xdr:to>
      <xdr:col>6</xdr:col>
      <xdr:colOff>511175</xdr:colOff>
      <xdr:row>97</xdr:row>
      <xdr:rowOff>84575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03066"/>
          <a:ext cx="8382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84575</xdr:rowOff>
    </xdr:from>
    <xdr:to>
      <xdr:col>5</xdr:col>
      <xdr:colOff>358775</xdr:colOff>
      <xdr:row>97</xdr:row>
      <xdr:rowOff>86440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15225"/>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86440</xdr:rowOff>
    </xdr:from>
    <xdr:to>
      <xdr:col>4</xdr:col>
      <xdr:colOff>155575</xdr:colOff>
      <xdr:row>97</xdr:row>
      <xdr:rowOff>136827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17090"/>
          <a:ext cx="889000" cy="5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136827</xdr:rowOff>
    </xdr:from>
    <xdr:to>
      <xdr:col>2</xdr:col>
      <xdr:colOff>638175</xdr:colOff>
      <xdr:row>97</xdr:row>
      <xdr:rowOff>161913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67477"/>
          <a:ext cx="889000" cy="2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21616</xdr:rowOff>
    </xdr:from>
    <xdr:to>
      <xdr:col>6</xdr:col>
      <xdr:colOff>561975</xdr:colOff>
      <xdr:row>97</xdr:row>
      <xdr:rowOff>123216</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66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44493</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0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33775</xdr:rowOff>
    </xdr:from>
    <xdr:to>
      <xdr:col>5</xdr:col>
      <xdr:colOff>409575</xdr:colOff>
      <xdr:row>97</xdr:row>
      <xdr:rowOff>135375</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666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151902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794" y="1643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35640</xdr:rowOff>
    </xdr:from>
    <xdr:to>
      <xdr:col>4</xdr:col>
      <xdr:colOff>206375</xdr:colOff>
      <xdr:row>97</xdr:row>
      <xdr:rowOff>137240</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66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153767</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4" y="1644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86027</xdr:rowOff>
    </xdr:from>
    <xdr:to>
      <xdr:col>3</xdr:col>
      <xdr:colOff>3175</xdr:colOff>
      <xdr:row>98</xdr:row>
      <xdr:rowOff>16177</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671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32704</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19794" y="164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131,508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111113</xdr:rowOff>
    </xdr:from>
    <xdr:to>
      <xdr:col>1</xdr:col>
      <xdr:colOff>485775</xdr:colOff>
      <xdr:row>98</xdr:row>
      <xdr:rowOff>41263</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67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57790</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30794" y="1651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15750</xdr:rowOff>
    </xdr:from>
    <xdr:to>
      <xdr:col>14</xdr:col>
      <xdr:colOff>28575</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02300"/>
          <a:ext cx="889000" cy="8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111370</xdr:rowOff>
    </xdr:from>
    <xdr:to>
      <xdr:col>12</xdr:col>
      <xdr:colOff>511175</xdr:colOff>
      <xdr:row>39</xdr:row>
      <xdr:rowOff>15750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626470"/>
          <a:ext cx="889000" cy="7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102254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7"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111370</xdr:rowOff>
    </xdr:from>
    <xdr:to>
      <xdr:col>11</xdr:col>
      <xdr:colOff>307975</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626470"/>
          <a:ext cx="889000" cy="15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82480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7"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a:extLst>
            <a:ext uri="{FF2B5EF4-FFF2-40B4-BE49-F238E27FC236}">
              <a16:creationId xmlns:a16="http://schemas.microsoft.com/office/drawing/2014/main" id="{00000000-0008-0000-0700-000034010000}"/>
            </a:ext>
          </a:extLst>
        </xdr:cNvPr>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136400</xdr:rowOff>
    </xdr:from>
    <xdr:to>
      <xdr:col>12</xdr:col>
      <xdr:colOff>561975</xdr:colOff>
      <xdr:row>39</xdr:row>
      <xdr:rowOff>66550</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8699500" y="6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83077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7" y="6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60570</xdr:rowOff>
    </xdr:from>
    <xdr:to>
      <xdr:col>11</xdr:col>
      <xdr:colOff>358775</xdr:colOff>
      <xdr:row>38</xdr:row>
      <xdr:rowOff>162170</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7810500" y="657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7247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7" y="63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3" name="円/楕円 322">
          <a:extLst>
            <a:ext uri="{FF2B5EF4-FFF2-40B4-BE49-F238E27FC236}">
              <a16:creationId xmlns:a16="http://schemas.microsoft.com/office/drawing/2014/main" id="{00000000-0008-0000-0700-000043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102371</xdr:rowOff>
    </xdr:from>
    <xdr:to>
      <xdr:col>15</xdr:col>
      <xdr:colOff>180975</xdr:colOff>
      <xdr:row>56</xdr:row>
      <xdr:rowOff>138664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703571"/>
          <a:ext cx="838200" cy="3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55539</xdr:rowOff>
    </xdr:from>
    <xdr:to>
      <xdr:col>14</xdr:col>
      <xdr:colOff>28575</xdr:colOff>
      <xdr:row>56</xdr:row>
      <xdr:rowOff>138664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485289"/>
          <a:ext cx="889000" cy="25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46222</xdr:rowOff>
    </xdr:from>
    <xdr:to>
      <xdr:col>12</xdr:col>
      <xdr:colOff>511175</xdr:colOff>
      <xdr:row>55</xdr:row>
      <xdr:rowOff>55539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475972"/>
          <a:ext cx="8890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27555</xdr:rowOff>
    </xdr:from>
    <xdr:to>
      <xdr:col>11</xdr:col>
      <xdr:colOff>307975</xdr:colOff>
      <xdr:row>55</xdr:row>
      <xdr:rowOff>46222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457305"/>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a:extLst>
            <a:ext uri="{FF2B5EF4-FFF2-40B4-BE49-F238E27FC236}">
              <a16:creationId xmlns:a16="http://schemas.microsoft.com/office/drawing/2014/main" id="{00000000-0008-0000-0700-00006D010000}"/>
            </a:ext>
          </a:extLst>
        </xdr:cNvPr>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51571</xdr:rowOff>
    </xdr:from>
    <xdr:to>
      <xdr:col>15</xdr:col>
      <xdr:colOff>231775</xdr:colOff>
      <xdr:row>56</xdr:row>
      <xdr:rowOff>153171</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10426700" y="965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74448</xdr:rowOff>
    </xdr:from>
    <xdr:ext cx="599010"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5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239,595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87864</xdr:rowOff>
    </xdr:from>
    <xdr:to>
      <xdr:col>14</xdr:col>
      <xdr:colOff>79375</xdr:colOff>
      <xdr:row>57</xdr:row>
      <xdr:rowOff>18014</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9588500" y="96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34541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39794" y="946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220,544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4739</xdr:rowOff>
    </xdr:from>
    <xdr:to>
      <xdr:col>12</xdr:col>
      <xdr:colOff>561975</xdr:colOff>
      <xdr:row>55</xdr:row>
      <xdr:rowOff>106339</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8699500" y="943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122866</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50794" y="920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354,179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166872</xdr:rowOff>
    </xdr:from>
    <xdr:to>
      <xdr:col>11</xdr:col>
      <xdr:colOff>358775</xdr:colOff>
      <xdr:row>55</xdr:row>
      <xdr:rowOff>97022</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7810500" y="94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113549</xdr:rowOff>
    </xdr:from>
    <xdr:ext cx="59901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61794" y="920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359,070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148205</xdr:rowOff>
    </xdr:from>
    <xdr:to>
      <xdr:col>10</xdr:col>
      <xdr:colOff>155575</xdr:colOff>
      <xdr:row>55</xdr:row>
      <xdr:rowOff>78355</xdr:rowOff>
    </xdr:to>
    <xdr:sp macro="" textlink="">
      <xdr:nvSpPr>
        <xdr:cNvPr id="380" name="円/楕円 379">
          <a:extLst>
            <a:ext uri="{FF2B5EF4-FFF2-40B4-BE49-F238E27FC236}">
              <a16:creationId xmlns:a16="http://schemas.microsoft.com/office/drawing/2014/main" id="{00000000-0008-0000-0700-00007C010000}"/>
            </a:ext>
          </a:extLst>
        </xdr:cNvPr>
        <xdr:cNvSpPr/>
      </xdr:nvSpPr>
      <xdr:spPr>
        <a:xfrm>
          <a:off x="6921500" y="940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94882</xdr:rowOff>
    </xdr:from>
    <xdr:ext cx="599010"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672794" y="918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69645</xdr:rowOff>
    </xdr:from>
    <xdr:to>
      <xdr:col>15</xdr:col>
      <xdr:colOff>180975</xdr:colOff>
      <xdr:row>78</xdr:row>
      <xdr:rowOff>32000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099845"/>
          <a:ext cx="838200" cy="30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32000</xdr:rowOff>
    </xdr:from>
    <xdr:to>
      <xdr:col>14</xdr:col>
      <xdr:colOff>28575</xdr:colOff>
      <xdr:row>78</xdr:row>
      <xdr:rowOff>129231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405100"/>
          <a:ext cx="8890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112751</xdr:rowOff>
    </xdr:from>
    <xdr:to>
      <xdr:col>12</xdr:col>
      <xdr:colOff>511175</xdr:colOff>
      <xdr:row>78</xdr:row>
      <xdr:rowOff>129231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3485851"/>
          <a:ext cx="889000" cy="1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112677</xdr:rowOff>
    </xdr:from>
    <xdr:to>
      <xdr:col>11</xdr:col>
      <xdr:colOff>307975</xdr:colOff>
      <xdr:row>78</xdr:row>
      <xdr:rowOff>112751</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485777"/>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18845</xdr:rowOff>
    </xdr:from>
    <xdr:to>
      <xdr:col>15</xdr:col>
      <xdr:colOff>231775</xdr:colOff>
      <xdr:row>76</xdr:row>
      <xdr:rowOff>120445</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30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41722</xdr:rowOff>
    </xdr:from>
    <xdr:ext cx="599010"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9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256,774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152650</xdr:rowOff>
    </xdr:from>
    <xdr:to>
      <xdr:col>14</xdr:col>
      <xdr:colOff>79375</xdr:colOff>
      <xdr:row>78</xdr:row>
      <xdr:rowOff>82800</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33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99327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1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78431</xdr:rowOff>
    </xdr:from>
    <xdr:to>
      <xdr:col>12</xdr:col>
      <xdr:colOff>561975</xdr:colOff>
      <xdr:row>79</xdr:row>
      <xdr:rowOff>8581</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34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171158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54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45,496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61951</xdr:rowOff>
    </xdr:from>
    <xdr:to>
      <xdr:col>11</xdr:col>
      <xdr:colOff>358775</xdr:colOff>
      <xdr:row>78</xdr:row>
      <xdr:rowOff>163551</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4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8628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21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61877</xdr:rowOff>
    </xdr:from>
    <xdr:to>
      <xdr:col>10</xdr:col>
      <xdr:colOff>155575</xdr:colOff>
      <xdr:row>78</xdr:row>
      <xdr:rowOff>163477</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34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8554</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21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24256</xdr:rowOff>
    </xdr:from>
    <xdr:to>
      <xdr:col>15</xdr:col>
      <xdr:colOff>180975</xdr:colOff>
      <xdr:row>98</xdr:row>
      <xdr:rowOff>27364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826356"/>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16999</xdr:rowOff>
    </xdr:from>
    <xdr:to>
      <xdr:col>14</xdr:col>
      <xdr:colOff>28575</xdr:colOff>
      <xdr:row>98</xdr:row>
      <xdr:rowOff>24256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819099"/>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16999</xdr:rowOff>
    </xdr:from>
    <xdr:to>
      <xdr:col>12</xdr:col>
      <xdr:colOff>511175</xdr:colOff>
      <xdr:row>98</xdr:row>
      <xdr:rowOff>38818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819099"/>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38818</xdr:rowOff>
    </xdr:from>
    <xdr:to>
      <xdr:col>11</xdr:col>
      <xdr:colOff>307975</xdr:colOff>
      <xdr:row>98</xdr:row>
      <xdr:rowOff>111344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840918"/>
          <a:ext cx="889000" cy="7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148014</xdr:rowOff>
    </xdr:from>
    <xdr:to>
      <xdr:col>15</xdr:col>
      <xdr:colOff>231775</xdr:colOff>
      <xdr:row>98</xdr:row>
      <xdr:rowOff>78164</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7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170891</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3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247,423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144906</xdr:rowOff>
    </xdr:from>
    <xdr:to>
      <xdr:col>14</xdr:col>
      <xdr:colOff>79375</xdr:colOff>
      <xdr:row>98</xdr:row>
      <xdr:rowOff>75056</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7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91583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4" y="1655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251,501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137649</xdr:rowOff>
    </xdr:from>
    <xdr:to>
      <xdr:col>12</xdr:col>
      <xdr:colOff>561975</xdr:colOff>
      <xdr:row>98</xdr:row>
      <xdr:rowOff>67799</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7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84326</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4" y="1654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261,025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159468</xdr:rowOff>
    </xdr:from>
    <xdr:to>
      <xdr:col>11</xdr:col>
      <xdr:colOff>358775</xdr:colOff>
      <xdr:row>98</xdr:row>
      <xdr:rowOff>89618</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7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106145</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61794" y="16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232,392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60544</xdr:rowOff>
    </xdr:from>
    <xdr:to>
      <xdr:col>10</xdr:col>
      <xdr:colOff>155575</xdr:colOff>
      <xdr:row>98</xdr:row>
      <xdr:rowOff>162144</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86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7221</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672794" y="1663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115710</xdr:rowOff>
    </xdr:from>
    <xdr:to>
      <xdr:col>23</xdr:col>
      <xdr:colOff>517525</xdr:colOff>
      <xdr:row>38</xdr:row>
      <xdr:rowOff>121601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630810"/>
          <a:ext cx="8382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10786</xdr:rowOff>
    </xdr:from>
    <xdr:to>
      <xdr:col>22</xdr:col>
      <xdr:colOff>365125</xdr:colOff>
      <xdr:row>38</xdr:row>
      <xdr:rowOff>121601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525886"/>
          <a:ext cx="889000" cy="11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10786</xdr:rowOff>
    </xdr:from>
    <xdr:to>
      <xdr:col>21</xdr:col>
      <xdr:colOff>161925</xdr:colOff>
      <xdr:row>38</xdr:row>
      <xdr:rowOff>44831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525886"/>
          <a:ext cx="889000" cy="3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44831</xdr:rowOff>
    </xdr:from>
    <xdr:to>
      <xdr:col>19</xdr:col>
      <xdr:colOff>644525</xdr:colOff>
      <xdr:row>38</xdr:row>
      <xdr:rowOff>81688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559931"/>
          <a:ext cx="889000" cy="3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a:extLst>
            <a:ext uri="{FF2B5EF4-FFF2-40B4-BE49-F238E27FC236}">
              <a16:creationId xmlns:a16="http://schemas.microsoft.com/office/drawing/2014/main" id="{00000000-0008-0000-0700-00001A020000}"/>
            </a:ext>
          </a:extLst>
        </xdr:cNvPr>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64910</xdr:rowOff>
    </xdr:from>
    <xdr:to>
      <xdr:col>23</xdr:col>
      <xdr:colOff>568325</xdr:colOff>
      <xdr:row>38</xdr:row>
      <xdr:rowOff>166510</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6268700" y="65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153052</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4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70801</xdr:rowOff>
    </xdr:from>
    <xdr:to>
      <xdr:col>22</xdr:col>
      <xdr:colOff>415925</xdr:colOff>
      <xdr:row>39</xdr:row>
      <xdr:rowOff>951</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5430500" y="65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163528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67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131436</xdr:rowOff>
    </xdr:from>
    <xdr:to>
      <xdr:col>21</xdr:col>
      <xdr:colOff>212725</xdr:colOff>
      <xdr:row>38</xdr:row>
      <xdr:rowOff>61585</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4541500" y="6475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78113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2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79,475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165481</xdr:rowOff>
    </xdr:from>
    <xdr:to>
      <xdr:col>20</xdr:col>
      <xdr:colOff>9525</xdr:colOff>
      <xdr:row>38</xdr:row>
      <xdr:rowOff>95631</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3652500" y="6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112158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30888</xdr:rowOff>
    </xdr:from>
    <xdr:to>
      <xdr:col>18</xdr:col>
      <xdr:colOff>492125</xdr:colOff>
      <xdr:row>38</xdr:row>
      <xdr:rowOff>132488</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2763500" y="654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149015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2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95128</xdr:rowOff>
    </xdr:from>
    <xdr:to>
      <xdr:col>23</xdr:col>
      <xdr:colOff>517525</xdr:colOff>
      <xdr:row>58</xdr:row>
      <xdr:rowOff>94388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867778"/>
          <a:ext cx="838200" cy="17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165036</xdr:rowOff>
    </xdr:from>
    <xdr:to>
      <xdr:col>22</xdr:col>
      <xdr:colOff>365125</xdr:colOff>
      <xdr:row>57</xdr:row>
      <xdr:rowOff>95128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9594786"/>
          <a:ext cx="889000" cy="27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165036</xdr:rowOff>
    </xdr:from>
    <xdr:to>
      <xdr:col>21</xdr:col>
      <xdr:colOff>161925</xdr:colOff>
      <xdr:row>58</xdr:row>
      <xdr:rowOff>66399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594786"/>
          <a:ext cx="889000" cy="41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66399</xdr:rowOff>
    </xdr:from>
    <xdr:to>
      <xdr:col>19</xdr:col>
      <xdr:colOff>644525</xdr:colOff>
      <xdr:row>58</xdr:row>
      <xdr:rowOff>142185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10010499"/>
          <a:ext cx="889000" cy="7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a:extLst>
            <a:ext uri="{FF2B5EF4-FFF2-40B4-BE49-F238E27FC236}">
              <a16:creationId xmlns:a16="http://schemas.microsoft.com/office/drawing/2014/main" id="{00000000-0008-0000-0700-000055020000}"/>
            </a:ext>
          </a:extLst>
        </xdr:cNvPr>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43588</xdr:rowOff>
    </xdr:from>
    <xdr:to>
      <xdr:col>23</xdr:col>
      <xdr:colOff>568325</xdr:colOff>
      <xdr:row>58</xdr:row>
      <xdr:rowOff>145188</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6268700" y="99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2965</xdr:rowOff>
    </xdr:from>
    <xdr:ext cx="599010"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77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161,625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44328</xdr:rowOff>
    </xdr:from>
    <xdr:to>
      <xdr:col>22</xdr:col>
      <xdr:colOff>415925</xdr:colOff>
      <xdr:row>57</xdr:row>
      <xdr:rowOff>145928</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5430500" y="98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162455</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181794" y="959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318,446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114236</xdr:rowOff>
    </xdr:from>
    <xdr:to>
      <xdr:col>21</xdr:col>
      <xdr:colOff>212725</xdr:colOff>
      <xdr:row>56</xdr:row>
      <xdr:rowOff>44386</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4541500" y="95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60913</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292794" y="931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569,226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15599</xdr:rowOff>
    </xdr:from>
    <xdr:to>
      <xdr:col>20</xdr:col>
      <xdr:colOff>9525</xdr:colOff>
      <xdr:row>58</xdr:row>
      <xdr:rowOff>117199</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3652500" y="99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133726</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03794" y="973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187,337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91385</xdr:rowOff>
    </xdr:from>
    <xdr:to>
      <xdr:col>18</xdr:col>
      <xdr:colOff>492125</xdr:colOff>
      <xdr:row>59</xdr:row>
      <xdr:rowOff>21535</xdr:rowOff>
    </xdr:to>
    <xdr:sp macro="" textlink="">
      <xdr:nvSpPr>
        <xdr:cNvPr id="612" name="円/楕円 611">
          <a:extLst>
            <a:ext uri="{FF2B5EF4-FFF2-40B4-BE49-F238E27FC236}">
              <a16:creationId xmlns:a16="http://schemas.microsoft.com/office/drawing/2014/main" id="{00000000-0008-0000-0700-000064020000}"/>
            </a:ext>
          </a:extLst>
        </xdr:cNvPr>
        <xdr:cNvSpPr/>
      </xdr:nvSpPr>
      <xdr:spPr>
        <a:xfrm>
          <a:off x="12763500" y="100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38062</xdr:rowOff>
    </xdr:from>
    <xdr:ext cx="599010"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14794" y="981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95207</xdr:rowOff>
    </xdr:from>
    <xdr:to>
      <xdr:col>19</xdr:col>
      <xdr:colOff>644525</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639757"/>
          <a:ext cx="889000" cy="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a:extLst>
            <a:ext uri="{FF2B5EF4-FFF2-40B4-BE49-F238E27FC236}">
              <a16:creationId xmlns:a16="http://schemas.microsoft.com/office/drawing/2014/main" id="{00000000-0008-0000-0700-000090020000}"/>
            </a:ext>
          </a:extLst>
        </xdr:cNvPr>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44407</xdr:rowOff>
    </xdr:from>
    <xdr:to>
      <xdr:col>18</xdr:col>
      <xdr:colOff>492125</xdr:colOff>
      <xdr:row>79</xdr:row>
      <xdr:rowOff>146007</xdr:rowOff>
    </xdr:to>
    <xdr:sp macro="" textlink="">
      <xdr:nvSpPr>
        <xdr:cNvPr id="671" name="円/楕円 670">
          <a:extLst>
            <a:ext uri="{FF2B5EF4-FFF2-40B4-BE49-F238E27FC236}">
              <a16:creationId xmlns:a16="http://schemas.microsoft.com/office/drawing/2014/main" id="{00000000-0008-0000-0700-00009F020000}"/>
            </a:ext>
          </a:extLst>
        </xdr:cNvPr>
        <xdr:cNvSpPr/>
      </xdr:nvSpPr>
      <xdr:spPr>
        <a:xfrm>
          <a:off x="12763500" y="135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137134</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7" y="1368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152778</xdr:rowOff>
    </xdr:from>
    <xdr:to>
      <xdr:col>23</xdr:col>
      <xdr:colOff>517525</xdr:colOff>
      <xdr:row>96</xdr:row>
      <xdr:rowOff>4580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440528"/>
          <a:ext cx="8382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4944</xdr:rowOff>
    </xdr:from>
    <xdr:to>
      <xdr:col>22</xdr:col>
      <xdr:colOff>365125</xdr:colOff>
      <xdr:row>96</xdr:row>
      <xdr:rowOff>4580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292694"/>
          <a:ext cx="889000" cy="17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4944</xdr:rowOff>
    </xdr:from>
    <xdr:to>
      <xdr:col>21</xdr:col>
      <xdr:colOff>161925</xdr:colOff>
      <xdr:row>95</xdr:row>
      <xdr:rowOff>118227</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292694"/>
          <a:ext cx="889000" cy="1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62050</xdr:rowOff>
    </xdr:from>
    <xdr:to>
      <xdr:col>19</xdr:col>
      <xdr:colOff>644525</xdr:colOff>
      <xdr:row>95</xdr:row>
      <xdr:rowOff>118227</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349800"/>
          <a:ext cx="889000" cy="5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a:extLst>
            <a:ext uri="{FF2B5EF4-FFF2-40B4-BE49-F238E27FC236}">
              <a16:creationId xmlns:a16="http://schemas.microsoft.com/office/drawing/2014/main" id="{00000000-0008-0000-0700-0000C9020000}"/>
            </a:ext>
          </a:extLst>
        </xdr:cNvPr>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a:extLst>
            <a:ext uri="{FF2B5EF4-FFF2-40B4-BE49-F238E27FC236}">
              <a16:creationId xmlns:a16="http://schemas.microsoft.com/office/drawing/2014/main" id="{00000000-0008-0000-0700-0000CB020000}"/>
            </a:ext>
          </a:extLst>
        </xdr:cNvPr>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101978</xdr:rowOff>
    </xdr:from>
    <xdr:to>
      <xdr:col>23</xdr:col>
      <xdr:colOff>568325</xdr:colOff>
      <xdr:row>96</xdr:row>
      <xdr:rowOff>32128</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6268700" y="1638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124855</xdr:rowOff>
    </xdr:from>
    <xdr:ext cx="599010"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24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386,991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125230</xdr:rowOff>
    </xdr:from>
    <xdr:to>
      <xdr:col>22</xdr:col>
      <xdr:colOff>415925</xdr:colOff>
      <xdr:row>96</xdr:row>
      <xdr:rowOff>55380</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5430500" y="164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71907</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181794" y="1618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372,751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125594</xdr:rowOff>
    </xdr:from>
    <xdr:to>
      <xdr:col>21</xdr:col>
      <xdr:colOff>212725</xdr:colOff>
      <xdr:row>95</xdr:row>
      <xdr:rowOff>55744</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4541500" y="162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72271</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292794" y="1601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477,528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67427</xdr:rowOff>
    </xdr:from>
    <xdr:to>
      <xdr:col>20</xdr:col>
      <xdr:colOff>9525</xdr:colOff>
      <xdr:row>95</xdr:row>
      <xdr:rowOff>169027</xdr:rowOff>
    </xdr:to>
    <xdr:sp macro="" textlink="">
      <xdr:nvSpPr>
        <xdr:cNvPr id="728" name="円/楕円 727">
          <a:extLst>
            <a:ext uri="{FF2B5EF4-FFF2-40B4-BE49-F238E27FC236}">
              <a16:creationId xmlns:a16="http://schemas.microsoft.com/office/drawing/2014/main" id="{00000000-0008-0000-0700-0000D8020000}"/>
            </a:ext>
          </a:extLst>
        </xdr:cNvPr>
        <xdr:cNvSpPr/>
      </xdr:nvSpPr>
      <xdr:spPr>
        <a:xfrm>
          <a:off x="13652500" y="163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14104</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03794" y="1613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408,151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11250</xdr:rowOff>
    </xdr:from>
    <xdr:to>
      <xdr:col>18</xdr:col>
      <xdr:colOff>492125</xdr:colOff>
      <xdr:row>95</xdr:row>
      <xdr:rowOff>112850</xdr:rowOff>
    </xdr:to>
    <xdr:sp macro="" textlink="">
      <xdr:nvSpPr>
        <xdr:cNvPr id="730" name="円/楕円 729">
          <a:extLst>
            <a:ext uri="{FF2B5EF4-FFF2-40B4-BE49-F238E27FC236}">
              <a16:creationId xmlns:a16="http://schemas.microsoft.com/office/drawing/2014/main" id="{00000000-0008-0000-0700-0000DA020000}"/>
            </a:ext>
          </a:extLst>
        </xdr:cNvPr>
        <xdr:cNvSpPr/>
      </xdr:nvSpPr>
      <xdr:spPr>
        <a:xfrm>
          <a:off x="12763500" y="162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129377</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14794" y="1607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a:extLst>
            <a:ext uri="{FF2B5EF4-FFF2-40B4-BE49-F238E27FC236}">
              <a16:creationId xmlns:a16="http://schemas.microsoft.com/office/drawing/2014/main" id="{00000000-0008-0000-0700-000000030000}"/>
            </a:ext>
          </a:extLst>
        </xdr:cNvPr>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a:extLst>
            <a:ext uri="{FF2B5EF4-FFF2-40B4-BE49-F238E27FC236}">
              <a16:creationId xmlns:a16="http://schemas.microsoft.com/office/drawing/2014/main" id="{00000000-0008-0000-0700-000002030000}"/>
            </a:ext>
          </a:extLst>
        </xdr:cNvPr>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a:extLst>
            <a:ext uri="{FF2B5EF4-FFF2-40B4-BE49-F238E27FC236}">
              <a16:creationId xmlns:a16="http://schemas.microsoft.com/office/drawing/2014/main" id="{00000000-0008-0000-0700-00000F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a:extLst>
            <a:ext uri="{FF2B5EF4-FFF2-40B4-BE49-F238E27FC236}">
              <a16:creationId xmlns:a16="http://schemas.microsoft.com/office/drawing/2014/main" id="{00000000-0008-0000-0700-00001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○目だって公債費が、１人当たり</a:t>
          </a:r>
          <a:r>
            <a:rPr kumimoji="1" lang="ja-JP" altLang="en-US" sz="1100">
              <a:solidFill>
                <a:schemeClr val="dk1"/>
              </a:solidFill>
              <a:effectLst/>
              <a:latin typeface="+mn-lt"/>
              <a:ea typeface="+mn-ea"/>
              <a:cs typeface="+mn-cs"/>
            </a:rPr>
            <a:t>が高額</a:t>
          </a:r>
          <a:r>
            <a:rPr kumimoji="1" lang="ja-JP" altLang="ja-JP" sz="1100">
              <a:solidFill>
                <a:schemeClr val="dk1"/>
              </a:solidFill>
              <a:effectLst/>
              <a:latin typeface="+mn-lt"/>
              <a:ea typeface="+mn-ea"/>
              <a:cs typeface="+mn-cs"/>
            </a:rPr>
            <a:t>と類似団体に比べ約３倍であるが、これは、地方創生人口対策へ観レク、教育、産業振興のハード整備を積極的に推進してきたことによる。</a:t>
          </a:r>
          <a:endParaRPr lang="ja-JP" altLang="ja-JP" sz="1400">
            <a:effectLst/>
          </a:endParaRPr>
        </a:p>
        <a:p>
          <a:r>
            <a:rPr kumimoji="1" lang="ja-JP" altLang="ja-JP" sz="1100">
              <a:solidFill>
                <a:schemeClr val="dk1"/>
              </a:solidFill>
              <a:effectLst/>
              <a:latin typeface="+mn-lt"/>
              <a:ea typeface="+mn-ea"/>
              <a:cs typeface="+mn-cs"/>
            </a:rPr>
            <a:t>　公債費に対する実質的な町財政負担については健全化法指標により健全化を維持している。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行政の効率化に努めることにより、財政の健全化を図る。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年度から「自立促進プラン」</a:t>
          </a:r>
          <a:r>
            <a:rPr lang="ja-JP" altLang="ja-JP" sz="1100" b="0" i="0" baseline="0">
              <a:solidFill>
                <a:schemeClr val="dk1"/>
              </a:solidFill>
              <a:effectLst/>
              <a:latin typeface="+mn-lt"/>
              <a:ea typeface="+mn-ea"/>
              <a:cs typeface="+mn-cs"/>
            </a:rPr>
            <a:t>行財政改革に取り組んでおり、歳入の確保、定数管理・給与の適正化をはじめ、徹底した歳出削減を実施することにより、年々数値は改善されつつある。特に財政調整基金は取り崩すことなく今後も更なる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行政の効率化に努めることにより、財政の健全化を図ることが重要である。</a:t>
          </a:r>
          <a:endParaRPr lang="ja-JP" altLang="ja-JP" sz="1400">
            <a:effectLst/>
          </a:endParaRPr>
        </a:p>
        <a:p>
          <a:pPr rtl="0" fontAlgn="base"/>
          <a:r>
            <a:rPr lang="ja-JP" altLang="ja-JP" sz="1100" b="0" i="0" baseline="0">
              <a:solidFill>
                <a:schemeClr val="dk1"/>
              </a:solidFill>
              <a:effectLst/>
              <a:latin typeface="+mn-lt"/>
              <a:ea typeface="+mn-ea"/>
              <a:cs typeface="+mn-cs"/>
            </a:rPr>
            <a:t>すべての会計で黒字決算となっており、今後もすべて会計において事務事業の点検を行いながら財政の健全化に努める。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M14" sqref="AM14:AT14"/>
    </sheetView>
  </sheetViews>
  <sheetFormatPr defaultColWidth="0" defaultRowHeight="11.25" zeroHeight="1" x14ac:dyDescent="0.15"/>
  <cols>
    <col min="1" max="11" width="2.125" style="237" customWidth="1"/>
    <col min="12" max="12" width="2.25" style="237" customWidth="1"/>
    <col min="13" max="17" width="2.375" style="237" customWidth="1"/>
    <col min="18" max="119" width="2.125" style="237" customWidth="1"/>
    <col min="120" max="16384" width="0" style="237" hidden="1"/>
  </cols>
  <sheetData>
    <row r="1" spans="1:119" ht="33" customHeight="1" x14ac:dyDescent="0.15">
      <c r="A1" s="235"/>
      <c r="B1" s="589" t="s">
        <v>64</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236"/>
      <c r="DK1" s="236"/>
      <c r="DL1" s="236"/>
      <c r="DM1" s="236"/>
      <c r="DN1" s="236"/>
      <c r="DO1" s="236"/>
    </row>
    <row r="2" spans="1:119" ht="24.75" thickBot="1" x14ac:dyDescent="0.2">
      <c r="A2" s="235"/>
      <c r="B2" s="238" t="s">
        <v>65</v>
      </c>
      <c r="C2" s="238"/>
      <c r="D2" s="239"/>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5"/>
      <c r="CH2" s="235"/>
      <c r="CI2" s="235"/>
      <c r="CJ2" s="235"/>
      <c r="CK2" s="235"/>
      <c r="CL2" s="235"/>
      <c r="CM2" s="235"/>
      <c r="CN2" s="235"/>
      <c r="CO2" s="235"/>
      <c r="CP2" s="235"/>
      <c r="CQ2" s="235"/>
      <c r="CR2" s="235"/>
      <c r="CS2" s="235"/>
      <c r="CT2" s="235"/>
      <c r="CU2" s="235"/>
      <c r="CV2" s="235"/>
      <c r="CW2" s="235"/>
      <c r="CX2" s="235"/>
      <c r="CY2" s="235"/>
      <c r="CZ2" s="235"/>
      <c r="DA2" s="235"/>
      <c r="DB2" s="235"/>
      <c r="DC2" s="235"/>
      <c r="DD2" s="235"/>
      <c r="DE2" s="235"/>
      <c r="DF2" s="235"/>
      <c r="DG2" s="235"/>
      <c r="DH2" s="235"/>
      <c r="DI2" s="235"/>
      <c r="DJ2" s="235"/>
      <c r="DK2" s="235"/>
      <c r="DL2" s="235"/>
      <c r="DM2" s="235"/>
      <c r="DN2" s="235"/>
      <c r="DO2" s="235"/>
    </row>
    <row r="3" spans="1:119" ht="18.75" customHeight="1" thickBot="1" x14ac:dyDescent="0.2">
      <c r="A3" s="236"/>
      <c r="B3" s="590" t="s">
        <v>66</v>
      </c>
      <c r="C3" s="591"/>
      <c r="D3" s="591"/>
      <c r="E3" s="592"/>
      <c r="F3" s="592"/>
      <c r="G3" s="592"/>
      <c r="H3" s="592"/>
      <c r="I3" s="592"/>
      <c r="J3" s="592"/>
      <c r="K3" s="592"/>
      <c r="L3" s="592" t="s">
        <v>67</v>
      </c>
      <c r="M3" s="592"/>
      <c r="N3" s="592"/>
      <c r="O3" s="592"/>
      <c r="P3" s="592"/>
      <c r="Q3" s="592"/>
      <c r="R3" s="595"/>
      <c r="S3" s="595"/>
      <c r="T3" s="595"/>
      <c r="U3" s="595"/>
      <c r="V3" s="596"/>
      <c r="W3" s="493" t="s">
        <v>68</v>
      </c>
      <c r="X3" s="494"/>
      <c r="Y3" s="494"/>
      <c r="Z3" s="494"/>
      <c r="AA3" s="494"/>
      <c r="AB3" s="591"/>
      <c r="AC3" s="595" t="s">
        <v>69</v>
      </c>
      <c r="AD3" s="494"/>
      <c r="AE3" s="494"/>
      <c r="AF3" s="494"/>
      <c r="AG3" s="494"/>
      <c r="AH3" s="494"/>
      <c r="AI3" s="494"/>
      <c r="AJ3" s="494"/>
      <c r="AK3" s="494"/>
      <c r="AL3" s="557"/>
      <c r="AM3" s="493" t="s">
        <v>70</v>
      </c>
      <c r="AN3" s="494"/>
      <c r="AO3" s="494"/>
      <c r="AP3" s="494"/>
      <c r="AQ3" s="494"/>
      <c r="AR3" s="494"/>
      <c r="AS3" s="494"/>
      <c r="AT3" s="494"/>
      <c r="AU3" s="494"/>
      <c r="AV3" s="494"/>
      <c r="AW3" s="494"/>
      <c r="AX3" s="557"/>
      <c r="AY3" s="549" t="s">
        <v>1</v>
      </c>
      <c r="AZ3" s="550"/>
      <c r="BA3" s="550"/>
      <c r="BB3" s="550"/>
      <c r="BC3" s="550"/>
      <c r="BD3" s="550"/>
      <c r="BE3" s="550"/>
      <c r="BF3" s="550"/>
      <c r="BG3" s="550"/>
      <c r="BH3" s="550"/>
      <c r="BI3" s="550"/>
      <c r="BJ3" s="550"/>
      <c r="BK3" s="550"/>
      <c r="BL3" s="550"/>
      <c r="BM3" s="599"/>
      <c r="BN3" s="493" t="s">
        <v>71</v>
      </c>
      <c r="BO3" s="494"/>
      <c r="BP3" s="494"/>
      <c r="BQ3" s="494"/>
      <c r="BR3" s="494"/>
      <c r="BS3" s="494"/>
      <c r="BT3" s="494"/>
      <c r="BU3" s="557"/>
      <c r="BV3" s="493" t="s">
        <v>72</v>
      </c>
      <c r="BW3" s="494"/>
      <c r="BX3" s="494"/>
      <c r="BY3" s="494"/>
      <c r="BZ3" s="494"/>
      <c r="CA3" s="494"/>
      <c r="CB3" s="494"/>
      <c r="CC3" s="557"/>
      <c r="CD3" s="549" t="s">
        <v>1</v>
      </c>
      <c r="CE3" s="550"/>
      <c r="CF3" s="550"/>
      <c r="CG3" s="550"/>
      <c r="CH3" s="550"/>
      <c r="CI3" s="550"/>
      <c r="CJ3" s="550"/>
      <c r="CK3" s="550"/>
      <c r="CL3" s="550"/>
      <c r="CM3" s="550"/>
      <c r="CN3" s="550"/>
      <c r="CO3" s="550"/>
      <c r="CP3" s="550"/>
      <c r="CQ3" s="550"/>
      <c r="CR3" s="550"/>
      <c r="CS3" s="599"/>
      <c r="CT3" s="493" t="s">
        <v>73</v>
      </c>
      <c r="CU3" s="494"/>
      <c r="CV3" s="494"/>
      <c r="CW3" s="494"/>
      <c r="CX3" s="494"/>
      <c r="CY3" s="494"/>
      <c r="CZ3" s="494"/>
      <c r="DA3" s="557"/>
      <c r="DB3" s="493" t="s">
        <v>74</v>
      </c>
      <c r="DC3" s="494"/>
      <c r="DD3" s="494"/>
      <c r="DE3" s="494"/>
      <c r="DF3" s="494"/>
      <c r="DG3" s="494"/>
      <c r="DH3" s="494"/>
      <c r="DI3" s="557"/>
      <c r="DJ3" s="235"/>
      <c r="DK3" s="235"/>
      <c r="DL3" s="235"/>
      <c r="DM3" s="235"/>
      <c r="DN3" s="235"/>
      <c r="DO3" s="235"/>
    </row>
    <row r="4" spans="1:119" ht="18.75" customHeight="1" x14ac:dyDescent="0.15">
      <c r="A4" s="236"/>
      <c r="B4" s="565"/>
      <c r="C4" s="566"/>
      <c r="D4" s="566"/>
      <c r="E4" s="567"/>
      <c r="F4" s="567"/>
      <c r="G4" s="567"/>
      <c r="H4" s="567"/>
      <c r="I4" s="567"/>
      <c r="J4" s="567"/>
      <c r="K4" s="567"/>
      <c r="L4" s="567"/>
      <c r="M4" s="567"/>
      <c r="N4" s="567"/>
      <c r="O4" s="567"/>
      <c r="P4" s="567"/>
      <c r="Q4" s="567"/>
      <c r="R4" s="571"/>
      <c r="S4" s="571"/>
      <c r="T4" s="571"/>
      <c r="U4" s="571"/>
      <c r="V4" s="572"/>
      <c r="W4" s="558"/>
      <c r="X4" s="376"/>
      <c r="Y4" s="376"/>
      <c r="Z4" s="376"/>
      <c r="AA4" s="376"/>
      <c r="AB4" s="566"/>
      <c r="AC4" s="571"/>
      <c r="AD4" s="376"/>
      <c r="AE4" s="376"/>
      <c r="AF4" s="376"/>
      <c r="AG4" s="376"/>
      <c r="AH4" s="376"/>
      <c r="AI4" s="376"/>
      <c r="AJ4" s="376"/>
      <c r="AK4" s="376"/>
      <c r="AL4" s="559"/>
      <c r="AM4" s="518"/>
      <c r="AN4" s="430"/>
      <c r="AO4" s="430"/>
      <c r="AP4" s="430"/>
      <c r="AQ4" s="430"/>
      <c r="AR4" s="430"/>
      <c r="AS4" s="430"/>
      <c r="AT4" s="430"/>
      <c r="AU4" s="430"/>
      <c r="AV4" s="430"/>
      <c r="AW4" s="430"/>
      <c r="AX4" s="598"/>
      <c r="AY4" s="406" t="s">
        <v>75</v>
      </c>
      <c r="AZ4" s="407"/>
      <c r="BA4" s="407"/>
      <c r="BB4" s="407"/>
      <c r="BC4" s="407"/>
      <c r="BD4" s="407"/>
      <c r="BE4" s="407"/>
      <c r="BF4" s="407"/>
      <c r="BG4" s="407"/>
      <c r="BH4" s="407"/>
      <c r="BI4" s="407"/>
      <c r="BJ4" s="407"/>
      <c r="BK4" s="407"/>
      <c r="BL4" s="407"/>
      <c r="BM4" s="408"/>
      <c r="BN4" s="409">
        <v>5045086</v>
      </c>
      <c r="BO4" s="410"/>
      <c r="BP4" s="410"/>
      <c r="BQ4" s="410"/>
      <c r="BR4" s="410"/>
      <c r="BS4" s="410"/>
      <c r="BT4" s="410"/>
      <c r="BU4" s="411"/>
      <c r="BV4" s="409">
        <v>5033554</v>
      </c>
      <c r="BW4" s="410"/>
      <c r="BX4" s="410"/>
      <c r="BY4" s="410"/>
      <c r="BZ4" s="410"/>
      <c r="CA4" s="410"/>
      <c r="CB4" s="410"/>
      <c r="CC4" s="411"/>
      <c r="CD4" s="583" t="s">
        <v>76</v>
      </c>
      <c r="CE4" s="584"/>
      <c r="CF4" s="584"/>
      <c r="CG4" s="584"/>
      <c r="CH4" s="584"/>
      <c r="CI4" s="584"/>
      <c r="CJ4" s="584"/>
      <c r="CK4" s="584"/>
      <c r="CL4" s="584"/>
      <c r="CM4" s="584"/>
      <c r="CN4" s="584"/>
      <c r="CO4" s="584"/>
      <c r="CP4" s="584"/>
      <c r="CQ4" s="584"/>
      <c r="CR4" s="584"/>
      <c r="CS4" s="585"/>
      <c r="CT4" s="586">
        <v>6.5</v>
      </c>
      <c r="CU4" s="587"/>
      <c r="CV4" s="587"/>
      <c r="CW4" s="587"/>
      <c r="CX4" s="587"/>
      <c r="CY4" s="587"/>
      <c r="CZ4" s="587"/>
      <c r="DA4" s="588"/>
      <c r="DB4" s="586">
        <v>5.6</v>
      </c>
      <c r="DC4" s="587"/>
      <c r="DD4" s="587"/>
      <c r="DE4" s="587"/>
      <c r="DF4" s="587"/>
      <c r="DG4" s="587"/>
      <c r="DH4" s="587"/>
      <c r="DI4" s="588"/>
      <c r="DJ4" s="235"/>
      <c r="DK4" s="235"/>
      <c r="DL4" s="235"/>
      <c r="DM4" s="235"/>
      <c r="DN4" s="235"/>
      <c r="DO4" s="235"/>
    </row>
    <row r="5" spans="1:119" ht="18.75" customHeight="1" x14ac:dyDescent="0.15">
      <c r="A5" s="236"/>
      <c r="B5" s="593"/>
      <c r="C5" s="431"/>
      <c r="D5" s="431"/>
      <c r="E5" s="594"/>
      <c r="F5" s="594"/>
      <c r="G5" s="594"/>
      <c r="H5" s="594"/>
      <c r="I5" s="594"/>
      <c r="J5" s="594"/>
      <c r="K5" s="594"/>
      <c r="L5" s="594"/>
      <c r="M5" s="594"/>
      <c r="N5" s="594"/>
      <c r="O5" s="594"/>
      <c r="P5" s="594"/>
      <c r="Q5" s="594"/>
      <c r="R5" s="429"/>
      <c r="S5" s="429"/>
      <c r="T5" s="429"/>
      <c r="U5" s="429"/>
      <c r="V5" s="597"/>
      <c r="W5" s="518"/>
      <c r="X5" s="430"/>
      <c r="Y5" s="430"/>
      <c r="Z5" s="430"/>
      <c r="AA5" s="430"/>
      <c r="AB5" s="431"/>
      <c r="AC5" s="429"/>
      <c r="AD5" s="430"/>
      <c r="AE5" s="430"/>
      <c r="AF5" s="430"/>
      <c r="AG5" s="430"/>
      <c r="AH5" s="430"/>
      <c r="AI5" s="430"/>
      <c r="AJ5" s="430"/>
      <c r="AK5" s="430"/>
      <c r="AL5" s="598"/>
      <c r="AM5" s="483" t="s">
        <v>77</v>
      </c>
      <c r="AN5" s="388"/>
      <c r="AO5" s="388"/>
      <c r="AP5" s="388"/>
      <c r="AQ5" s="388"/>
      <c r="AR5" s="388"/>
      <c r="AS5" s="388"/>
      <c r="AT5" s="389"/>
      <c r="AU5" s="471" t="s">
        <v>78</v>
      </c>
      <c r="AV5" s="472"/>
      <c r="AW5" s="472"/>
      <c r="AX5" s="472"/>
      <c r="AY5" s="394" t="s">
        <v>79</v>
      </c>
      <c r="AZ5" s="395"/>
      <c r="BA5" s="395"/>
      <c r="BB5" s="395"/>
      <c r="BC5" s="395"/>
      <c r="BD5" s="395"/>
      <c r="BE5" s="395"/>
      <c r="BF5" s="395"/>
      <c r="BG5" s="395"/>
      <c r="BH5" s="395"/>
      <c r="BI5" s="395"/>
      <c r="BJ5" s="395"/>
      <c r="BK5" s="395"/>
      <c r="BL5" s="395"/>
      <c r="BM5" s="396"/>
      <c r="BN5" s="414">
        <v>4887561</v>
      </c>
      <c r="BO5" s="415"/>
      <c r="BP5" s="415"/>
      <c r="BQ5" s="415"/>
      <c r="BR5" s="415"/>
      <c r="BS5" s="415"/>
      <c r="BT5" s="415"/>
      <c r="BU5" s="416"/>
      <c r="BV5" s="414">
        <v>4900574</v>
      </c>
      <c r="BW5" s="415"/>
      <c r="BX5" s="415"/>
      <c r="BY5" s="415"/>
      <c r="BZ5" s="415"/>
      <c r="CA5" s="415"/>
      <c r="CB5" s="415"/>
      <c r="CC5" s="416"/>
      <c r="CD5" s="423" t="s">
        <v>80</v>
      </c>
      <c r="CE5" s="424"/>
      <c r="CF5" s="424"/>
      <c r="CG5" s="424"/>
      <c r="CH5" s="424"/>
      <c r="CI5" s="424"/>
      <c r="CJ5" s="424"/>
      <c r="CK5" s="424"/>
      <c r="CL5" s="424"/>
      <c r="CM5" s="424"/>
      <c r="CN5" s="424"/>
      <c r="CO5" s="424"/>
      <c r="CP5" s="424"/>
      <c r="CQ5" s="424"/>
      <c r="CR5" s="424"/>
      <c r="CS5" s="425"/>
      <c r="CT5" s="384">
        <v>90.4</v>
      </c>
      <c r="CU5" s="385"/>
      <c r="CV5" s="385"/>
      <c r="CW5" s="385"/>
      <c r="CX5" s="385"/>
      <c r="CY5" s="385"/>
      <c r="CZ5" s="385"/>
      <c r="DA5" s="386"/>
      <c r="DB5" s="384">
        <v>91.6</v>
      </c>
      <c r="DC5" s="385"/>
      <c r="DD5" s="385"/>
      <c r="DE5" s="385"/>
      <c r="DF5" s="385"/>
      <c r="DG5" s="385"/>
      <c r="DH5" s="385"/>
      <c r="DI5" s="386"/>
      <c r="DJ5" s="235"/>
      <c r="DK5" s="235"/>
      <c r="DL5" s="235"/>
      <c r="DM5" s="235"/>
      <c r="DN5" s="235"/>
      <c r="DO5" s="235"/>
    </row>
    <row r="6" spans="1:119" ht="18.75" customHeight="1" x14ac:dyDescent="0.15">
      <c r="A6" s="236"/>
      <c r="B6" s="563" t="s">
        <v>81</v>
      </c>
      <c r="C6" s="428"/>
      <c r="D6" s="428"/>
      <c r="E6" s="564"/>
      <c r="F6" s="564"/>
      <c r="G6" s="564"/>
      <c r="H6" s="564"/>
      <c r="I6" s="564"/>
      <c r="J6" s="564"/>
      <c r="K6" s="564"/>
      <c r="L6" s="564" t="s">
        <v>82</v>
      </c>
      <c r="M6" s="564"/>
      <c r="N6" s="564"/>
      <c r="O6" s="564"/>
      <c r="P6" s="564"/>
      <c r="Q6" s="564"/>
      <c r="R6" s="452"/>
      <c r="S6" s="452"/>
      <c r="T6" s="452"/>
      <c r="U6" s="452"/>
      <c r="V6" s="570"/>
      <c r="W6" s="503" t="s">
        <v>83</v>
      </c>
      <c r="X6" s="427"/>
      <c r="Y6" s="427"/>
      <c r="Z6" s="427"/>
      <c r="AA6" s="427"/>
      <c r="AB6" s="428"/>
      <c r="AC6" s="575" t="s">
        <v>84</v>
      </c>
      <c r="AD6" s="576"/>
      <c r="AE6" s="576"/>
      <c r="AF6" s="576"/>
      <c r="AG6" s="576"/>
      <c r="AH6" s="576"/>
      <c r="AI6" s="576"/>
      <c r="AJ6" s="576"/>
      <c r="AK6" s="576"/>
      <c r="AL6" s="577"/>
      <c r="AM6" s="483" t="s">
        <v>85</v>
      </c>
      <c r="AN6" s="388"/>
      <c r="AO6" s="388"/>
      <c r="AP6" s="388"/>
      <c r="AQ6" s="388"/>
      <c r="AR6" s="388"/>
      <c r="AS6" s="388"/>
      <c r="AT6" s="389"/>
      <c r="AU6" s="471" t="s">
        <v>78</v>
      </c>
      <c r="AV6" s="472"/>
      <c r="AW6" s="472"/>
      <c r="AX6" s="472"/>
      <c r="AY6" s="394" t="s">
        <v>86</v>
      </c>
      <c r="AZ6" s="395"/>
      <c r="BA6" s="395"/>
      <c r="BB6" s="395"/>
      <c r="BC6" s="395"/>
      <c r="BD6" s="395"/>
      <c r="BE6" s="395"/>
      <c r="BF6" s="395"/>
      <c r="BG6" s="395"/>
      <c r="BH6" s="395"/>
      <c r="BI6" s="395"/>
      <c r="BJ6" s="395"/>
      <c r="BK6" s="395"/>
      <c r="BL6" s="395"/>
      <c r="BM6" s="396"/>
      <c r="BN6" s="414">
        <v>157525</v>
      </c>
      <c r="BO6" s="415"/>
      <c r="BP6" s="415"/>
      <c r="BQ6" s="415"/>
      <c r="BR6" s="415"/>
      <c r="BS6" s="415"/>
      <c r="BT6" s="415"/>
      <c r="BU6" s="416"/>
      <c r="BV6" s="414">
        <v>132980</v>
      </c>
      <c r="BW6" s="415"/>
      <c r="BX6" s="415"/>
      <c r="BY6" s="415"/>
      <c r="BZ6" s="415"/>
      <c r="CA6" s="415"/>
      <c r="CB6" s="415"/>
      <c r="CC6" s="416"/>
      <c r="CD6" s="423" t="s">
        <v>87</v>
      </c>
      <c r="CE6" s="424"/>
      <c r="CF6" s="424"/>
      <c r="CG6" s="424"/>
      <c r="CH6" s="424"/>
      <c r="CI6" s="424"/>
      <c r="CJ6" s="424"/>
      <c r="CK6" s="424"/>
      <c r="CL6" s="424"/>
      <c r="CM6" s="424"/>
      <c r="CN6" s="424"/>
      <c r="CO6" s="424"/>
      <c r="CP6" s="424"/>
      <c r="CQ6" s="424"/>
      <c r="CR6" s="424"/>
      <c r="CS6" s="425"/>
      <c r="CT6" s="560">
        <v>93.7</v>
      </c>
      <c r="CU6" s="561"/>
      <c r="CV6" s="561"/>
      <c r="CW6" s="561"/>
      <c r="CX6" s="561"/>
      <c r="CY6" s="561"/>
      <c r="CZ6" s="561"/>
      <c r="DA6" s="562"/>
      <c r="DB6" s="560">
        <v>96</v>
      </c>
      <c r="DC6" s="561"/>
      <c r="DD6" s="561"/>
      <c r="DE6" s="561"/>
      <c r="DF6" s="561"/>
      <c r="DG6" s="561"/>
      <c r="DH6" s="561"/>
      <c r="DI6" s="562"/>
      <c r="DJ6" s="235"/>
      <c r="DK6" s="235"/>
      <c r="DL6" s="235"/>
      <c r="DM6" s="235"/>
      <c r="DN6" s="235"/>
      <c r="DO6" s="235"/>
    </row>
    <row r="7" spans="1:119" ht="18.75" customHeight="1" x14ac:dyDescent="0.15">
      <c r="A7" s="236"/>
      <c r="B7" s="565"/>
      <c r="C7" s="566"/>
      <c r="D7" s="566"/>
      <c r="E7" s="567"/>
      <c r="F7" s="567"/>
      <c r="G7" s="567"/>
      <c r="H7" s="567"/>
      <c r="I7" s="567"/>
      <c r="J7" s="567"/>
      <c r="K7" s="567"/>
      <c r="L7" s="567"/>
      <c r="M7" s="567"/>
      <c r="N7" s="567"/>
      <c r="O7" s="567"/>
      <c r="P7" s="567"/>
      <c r="Q7" s="567"/>
      <c r="R7" s="571"/>
      <c r="S7" s="571"/>
      <c r="T7" s="571"/>
      <c r="U7" s="571"/>
      <c r="V7" s="572"/>
      <c r="W7" s="558"/>
      <c r="X7" s="376"/>
      <c r="Y7" s="376"/>
      <c r="Z7" s="376"/>
      <c r="AA7" s="376"/>
      <c r="AB7" s="566"/>
      <c r="AC7" s="578"/>
      <c r="AD7" s="377"/>
      <c r="AE7" s="377"/>
      <c r="AF7" s="377"/>
      <c r="AG7" s="377"/>
      <c r="AH7" s="377"/>
      <c r="AI7" s="377"/>
      <c r="AJ7" s="377"/>
      <c r="AK7" s="377"/>
      <c r="AL7" s="579"/>
      <c r="AM7" s="483" t="s">
        <v>88</v>
      </c>
      <c r="AN7" s="388"/>
      <c r="AO7" s="388"/>
      <c r="AP7" s="388"/>
      <c r="AQ7" s="388"/>
      <c r="AR7" s="388"/>
      <c r="AS7" s="388"/>
      <c r="AT7" s="389"/>
      <c r="AU7" s="471" t="s">
        <v>89</v>
      </c>
      <c r="AV7" s="472"/>
      <c r="AW7" s="472"/>
      <c r="AX7" s="472"/>
      <c r="AY7" s="394" t="s">
        <v>90</v>
      </c>
      <c r="AZ7" s="395"/>
      <c r="BA7" s="395"/>
      <c r="BB7" s="395"/>
      <c r="BC7" s="395"/>
      <c r="BD7" s="395"/>
      <c r="BE7" s="395"/>
      <c r="BF7" s="395"/>
      <c r="BG7" s="395"/>
      <c r="BH7" s="395"/>
      <c r="BI7" s="395"/>
      <c r="BJ7" s="395"/>
      <c r="BK7" s="395"/>
      <c r="BL7" s="395"/>
      <c r="BM7" s="396"/>
      <c r="BN7" s="414">
        <v>7245</v>
      </c>
      <c r="BO7" s="415"/>
      <c r="BP7" s="415"/>
      <c r="BQ7" s="415"/>
      <c r="BR7" s="415"/>
      <c r="BS7" s="415"/>
      <c r="BT7" s="415"/>
      <c r="BU7" s="416"/>
      <c r="BV7" s="414">
        <v>5463</v>
      </c>
      <c r="BW7" s="415"/>
      <c r="BX7" s="415"/>
      <c r="BY7" s="415"/>
      <c r="BZ7" s="415"/>
      <c r="CA7" s="415"/>
      <c r="CB7" s="415"/>
      <c r="CC7" s="416"/>
      <c r="CD7" s="423" t="s">
        <v>91</v>
      </c>
      <c r="CE7" s="424"/>
      <c r="CF7" s="424"/>
      <c r="CG7" s="424"/>
      <c r="CH7" s="424"/>
      <c r="CI7" s="424"/>
      <c r="CJ7" s="424"/>
      <c r="CK7" s="424"/>
      <c r="CL7" s="424"/>
      <c r="CM7" s="424"/>
      <c r="CN7" s="424"/>
      <c r="CO7" s="424"/>
      <c r="CP7" s="424"/>
      <c r="CQ7" s="424"/>
      <c r="CR7" s="424"/>
      <c r="CS7" s="425"/>
      <c r="CT7" s="414">
        <v>2310180</v>
      </c>
      <c r="CU7" s="415"/>
      <c r="CV7" s="415"/>
      <c r="CW7" s="415"/>
      <c r="CX7" s="415"/>
      <c r="CY7" s="415"/>
      <c r="CZ7" s="415"/>
      <c r="DA7" s="416"/>
      <c r="DB7" s="414">
        <v>2278107</v>
      </c>
      <c r="DC7" s="415"/>
      <c r="DD7" s="415"/>
      <c r="DE7" s="415"/>
      <c r="DF7" s="415"/>
      <c r="DG7" s="415"/>
      <c r="DH7" s="415"/>
      <c r="DI7" s="416"/>
      <c r="DJ7" s="235"/>
      <c r="DK7" s="235"/>
      <c r="DL7" s="235"/>
      <c r="DM7" s="235"/>
      <c r="DN7" s="235"/>
      <c r="DO7" s="235"/>
    </row>
    <row r="8" spans="1:119" ht="18.75" customHeight="1" thickBot="1" x14ac:dyDescent="0.2">
      <c r="A8" s="236"/>
      <c r="B8" s="568"/>
      <c r="C8" s="504"/>
      <c r="D8" s="504"/>
      <c r="E8" s="569"/>
      <c r="F8" s="569"/>
      <c r="G8" s="569"/>
      <c r="H8" s="569"/>
      <c r="I8" s="569"/>
      <c r="J8" s="569"/>
      <c r="K8" s="569"/>
      <c r="L8" s="569"/>
      <c r="M8" s="569"/>
      <c r="N8" s="569"/>
      <c r="O8" s="569"/>
      <c r="P8" s="569"/>
      <c r="Q8" s="569"/>
      <c r="R8" s="573"/>
      <c r="S8" s="573"/>
      <c r="T8" s="573"/>
      <c r="U8" s="573"/>
      <c r="V8" s="574"/>
      <c r="W8" s="495"/>
      <c r="X8" s="496"/>
      <c r="Y8" s="496"/>
      <c r="Z8" s="496"/>
      <c r="AA8" s="496"/>
      <c r="AB8" s="504"/>
      <c r="AC8" s="580"/>
      <c r="AD8" s="581"/>
      <c r="AE8" s="581"/>
      <c r="AF8" s="581"/>
      <c r="AG8" s="581"/>
      <c r="AH8" s="581"/>
      <c r="AI8" s="581"/>
      <c r="AJ8" s="581"/>
      <c r="AK8" s="581"/>
      <c r="AL8" s="582"/>
      <c r="AM8" s="483" t="s">
        <v>92</v>
      </c>
      <c r="AN8" s="388"/>
      <c r="AO8" s="388"/>
      <c r="AP8" s="388"/>
      <c r="AQ8" s="388"/>
      <c r="AR8" s="388"/>
      <c r="AS8" s="388"/>
      <c r="AT8" s="389"/>
      <c r="AU8" s="471" t="s">
        <v>93</v>
      </c>
      <c r="AV8" s="472"/>
      <c r="AW8" s="472"/>
      <c r="AX8" s="472"/>
      <c r="AY8" s="394" t="s">
        <v>94</v>
      </c>
      <c r="AZ8" s="395"/>
      <c r="BA8" s="395"/>
      <c r="BB8" s="395"/>
      <c r="BC8" s="395"/>
      <c r="BD8" s="395"/>
      <c r="BE8" s="395"/>
      <c r="BF8" s="395"/>
      <c r="BG8" s="395"/>
      <c r="BH8" s="395"/>
      <c r="BI8" s="395"/>
      <c r="BJ8" s="395"/>
      <c r="BK8" s="395"/>
      <c r="BL8" s="395"/>
      <c r="BM8" s="396"/>
      <c r="BN8" s="414">
        <v>150280</v>
      </c>
      <c r="BO8" s="415"/>
      <c r="BP8" s="415"/>
      <c r="BQ8" s="415"/>
      <c r="BR8" s="415"/>
      <c r="BS8" s="415"/>
      <c r="BT8" s="415"/>
      <c r="BU8" s="416"/>
      <c r="BV8" s="414">
        <v>127517</v>
      </c>
      <c r="BW8" s="415"/>
      <c r="BX8" s="415"/>
      <c r="BY8" s="415"/>
      <c r="BZ8" s="415"/>
      <c r="CA8" s="415"/>
      <c r="CB8" s="415"/>
      <c r="CC8" s="416"/>
      <c r="CD8" s="423" t="s">
        <v>95</v>
      </c>
      <c r="CE8" s="424"/>
      <c r="CF8" s="424"/>
      <c r="CG8" s="424"/>
      <c r="CH8" s="424"/>
      <c r="CI8" s="424"/>
      <c r="CJ8" s="424"/>
      <c r="CK8" s="424"/>
      <c r="CL8" s="424"/>
      <c r="CM8" s="424"/>
      <c r="CN8" s="424"/>
      <c r="CO8" s="424"/>
      <c r="CP8" s="424"/>
      <c r="CQ8" s="424"/>
      <c r="CR8" s="424"/>
      <c r="CS8" s="425"/>
      <c r="CT8" s="523">
        <v>0.1</v>
      </c>
      <c r="CU8" s="524"/>
      <c r="CV8" s="524"/>
      <c r="CW8" s="524"/>
      <c r="CX8" s="524"/>
      <c r="CY8" s="524"/>
      <c r="CZ8" s="524"/>
      <c r="DA8" s="525"/>
      <c r="DB8" s="523">
        <v>0.09</v>
      </c>
      <c r="DC8" s="524"/>
      <c r="DD8" s="524"/>
      <c r="DE8" s="524"/>
      <c r="DF8" s="524"/>
      <c r="DG8" s="524"/>
      <c r="DH8" s="524"/>
      <c r="DI8" s="525"/>
      <c r="DJ8" s="235"/>
      <c r="DK8" s="235"/>
      <c r="DL8" s="235"/>
      <c r="DM8" s="235"/>
      <c r="DN8" s="235"/>
      <c r="DO8" s="235"/>
    </row>
    <row r="9" spans="1:119" ht="18.75" customHeight="1" thickBot="1" x14ac:dyDescent="0.2">
      <c r="A9" s="236"/>
      <c r="B9" s="549" t="s">
        <v>96</v>
      </c>
      <c r="C9" s="550"/>
      <c r="D9" s="550"/>
      <c r="E9" s="550"/>
      <c r="F9" s="550"/>
      <c r="G9" s="550"/>
      <c r="H9" s="550"/>
      <c r="I9" s="550"/>
      <c r="J9" s="550"/>
      <c r="K9" s="477"/>
      <c r="L9" s="551" t="s">
        <v>97</v>
      </c>
      <c r="M9" s="552"/>
      <c r="N9" s="552"/>
      <c r="O9" s="552"/>
      <c r="P9" s="552"/>
      <c r="Q9" s="553"/>
      <c r="R9" s="554">
        <v>2353</v>
      </c>
      <c r="S9" s="555"/>
      <c r="T9" s="555"/>
      <c r="U9" s="555"/>
      <c r="V9" s="556"/>
      <c r="W9" s="493" t="s">
        <v>527</v>
      </c>
      <c r="X9" s="494"/>
      <c r="Y9" s="494"/>
      <c r="Z9" s="494"/>
      <c r="AA9" s="494"/>
      <c r="AB9" s="494"/>
      <c r="AC9" s="494"/>
      <c r="AD9" s="494"/>
      <c r="AE9" s="494"/>
      <c r="AF9" s="494"/>
      <c r="AG9" s="494"/>
      <c r="AH9" s="494"/>
      <c r="AI9" s="494"/>
      <c r="AJ9" s="494"/>
      <c r="AK9" s="494"/>
      <c r="AL9" s="557"/>
      <c r="AM9" s="483" t="s">
        <v>98</v>
      </c>
      <c r="AN9" s="388"/>
      <c r="AO9" s="388"/>
      <c r="AP9" s="388"/>
      <c r="AQ9" s="388"/>
      <c r="AR9" s="388"/>
      <c r="AS9" s="388"/>
      <c r="AT9" s="389"/>
      <c r="AU9" s="471" t="s">
        <v>99</v>
      </c>
      <c r="AV9" s="472"/>
      <c r="AW9" s="472"/>
      <c r="AX9" s="472"/>
      <c r="AY9" s="394" t="s">
        <v>100</v>
      </c>
      <c r="AZ9" s="395"/>
      <c r="BA9" s="395"/>
      <c r="BB9" s="395"/>
      <c r="BC9" s="395"/>
      <c r="BD9" s="395"/>
      <c r="BE9" s="395"/>
      <c r="BF9" s="395"/>
      <c r="BG9" s="395"/>
      <c r="BH9" s="395"/>
      <c r="BI9" s="395"/>
      <c r="BJ9" s="395"/>
      <c r="BK9" s="395"/>
      <c r="BL9" s="395"/>
      <c r="BM9" s="396"/>
      <c r="BN9" s="414">
        <v>22763</v>
      </c>
      <c r="BO9" s="415"/>
      <c r="BP9" s="415"/>
      <c r="BQ9" s="415"/>
      <c r="BR9" s="415"/>
      <c r="BS9" s="415"/>
      <c r="BT9" s="415"/>
      <c r="BU9" s="416"/>
      <c r="BV9" s="414">
        <v>87777</v>
      </c>
      <c r="BW9" s="415"/>
      <c r="BX9" s="415"/>
      <c r="BY9" s="415"/>
      <c r="BZ9" s="415"/>
      <c r="CA9" s="415"/>
      <c r="CB9" s="415"/>
      <c r="CC9" s="416"/>
      <c r="CD9" s="423" t="s">
        <v>101</v>
      </c>
      <c r="CE9" s="424"/>
      <c r="CF9" s="424"/>
      <c r="CG9" s="424"/>
      <c r="CH9" s="424"/>
      <c r="CI9" s="424"/>
      <c r="CJ9" s="424"/>
      <c r="CK9" s="424"/>
      <c r="CL9" s="424"/>
      <c r="CM9" s="424"/>
      <c r="CN9" s="424"/>
      <c r="CO9" s="424"/>
      <c r="CP9" s="424"/>
      <c r="CQ9" s="424"/>
      <c r="CR9" s="424"/>
      <c r="CS9" s="425"/>
      <c r="CT9" s="384">
        <v>27.9</v>
      </c>
      <c r="CU9" s="385"/>
      <c r="CV9" s="385"/>
      <c r="CW9" s="385"/>
      <c r="CX9" s="385"/>
      <c r="CY9" s="385"/>
      <c r="CZ9" s="385"/>
      <c r="DA9" s="386"/>
      <c r="DB9" s="384">
        <v>28.2</v>
      </c>
      <c r="DC9" s="385"/>
      <c r="DD9" s="385"/>
      <c r="DE9" s="385"/>
      <c r="DF9" s="385"/>
      <c r="DG9" s="385"/>
      <c r="DH9" s="385"/>
      <c r="DI9" s="386"/>
      <c r="DJ9" s="235"/>
      <c r="DK9" s="235"/>
      <c r="DL9" s="235"/>
      <c r="DM9" s="235"/>
      <c r="DN9" s="235"/>
      <c r="DO9" s="235"/>
    </row>
    <row r="10" spans="1:119" ht="18.75" customHeight="1" thickBot="1" x14ac:dyDescent="0.2">
      <c r="A10" s="236"/>
      <c r="B10" s="549"/>
      <c r="C10" s="550"/>
      <c r="D10" s="550"/>
      <c r="E10" s="550"/>
      <c r="F10" s="550"/>
      <c r="G10" s="550"/>
      <c r="H10" s="550"/>
      <c r="I10" s="550"/>
      <c r="J10" s="550"/>
      <c r="K10" s="477"/>
      <c r="L10" s="387" t="s">
        <v>102</v>
      </c>
      <c r="M10" s="388"/>
      <c r="N10" s="388"/>
      <c r="O10" s="388"/>
      <c r="P10" s="388"/>
      <c r="Q10" s="389"/>
      <c r="R10" s="390">
        <v>2374</v>
      </c>
      <c r="S10" s="391"/>
      <c r="T10" s="391"/>
      <c r="U10" s="391"/>
      <c r="V10" s="393"/>
      <c r="W10" s="558"/>
      <c r="X10" s="376"/>
      <c r="Y10" s="376"/>
      <c r="Z10" s="376"/>
      <c r="AA10" s="376"/>
      <c r="AB10" s="376"/>
      <c r="AC10" s="376"/>
      <c r="AD10" s="376"/>
      <c r="AE10" s="376"/>
      <c r="AF10" s="376"/>
      <c r="AG10" s="376"/>
      <c r="AH10" s="376"/>
      <c r="AI10" s="376"/>
      <c r="AJ10" s="376"/>
      <c r="AK10" s="376"/>
      <c r="AL10" s="559"/>
      <c r="AM10" s="483" t="s">
        <v>103</v>
      </c>
      <c r="AN10" s="388"/>
      <c r="AO10" s="388"/>
      <c r="AP10" s="388"/>
      <c r="AQ10" s="388"/>
      <c r="AR10" s="388"/>
      <c r="AS10" s="388"/>
      <c r="AT10" s="389"/>
      <c r="AU10" s="471" t="s">
        <v>104</v>
      </c>
      <c r="AV10" s="472"/>
      <c r="AW10" s="472"/>
      <c r="AX10" s="472"/>
      <c r="AY10" s="394" t="s">
        <v>105</v>
      </c>
      <c r="AZ10" s="395"/>
      <c r="BA10" s="395"/>
      <c r="BB10" s="395"/>
      <c r="BC10" s="395"/>
      <c r="BD10" s="395"/>
      <c r="BE10" s="395"/>
      <c r="BF10" s="395"/>
      <c r="BG10" s="395"/>
      <c r="BH10" s="395"/>
      <c r="BI10" s="395"/>
      <c r="BJ10" s="395"/>
      <c r="BK10" s="395"/>
      <c r="BL10" s="395"/>
      <c r="BM10" s="396"/>
      <c r="BN10" s="414">
        <v>15</v>
      </c>
      <c r="BO10" s="415"/>
      <c r="BP10" s="415"/>
      <c r="BQ10" s="415"/>
      <c r="BR10" s="415"/>
      <c r="BS10" s="415"/>
      <c r="BT10" s="415"/>
      <c r="BU10" s="416"/>
      <c r="BV10" s="414" t="s">
        <v>106</v>
      </c>
      <c r="BW10" s="415"/>
      <c r="BX10" s="415"/>
      <c r="BY10" s="415"/>
      <c r="BZ10" s="415"/>
      <c r="CA10" s="415"/>
      <c r="CB10" s="415"/>
      <c r="CC10" s="416"/>
      <c r="CD10" s="240" t="s">
        <v>107</v>
      </c>
      <c r="CE10" s="241"/>
      <c r="CF10" s="241"/>
      <c r="CG10" s="241"/>
      <c r="CH10" s="241"/>
      <c r="CI10" s="241"/>
      <c r="CJ10" s="241"/>
      <c r="CK10" s="241"/>
      <c r="CL10" s="241"/>
      <c r="CM10" s="241"/>
      <c r="CN10" s="241"/>
      <c r="CO10" s="241"/>
      <c r="CP10" s="241"/>
      <c r="CQ10" s="241"/>
      <c r="CR10" s="241"/>
      <c r="CS10" s="242"/>
      <c r="CT10" s="243"/>
      <c r="CU10" s="244"/>
      <c r="CV10" s="244"/>
      <c r="CW10" s="244"/>
      <c r="CX10" s="244"/>
      <c r="CY10" s="244"/>
      <c r="CZ10" s="244"/>
      <c r="DA10" s="245"/>
      <c r="DB10" s="243"/>
      <c r="DC10" s="244"/>
      <c r="DD10" s="244"/>
      <c r="DE10" s="244"/>
      <c r="DF10" s="244"/>
      <c r="DG10" s="244"/>
      <c r="DH10" s="244"/>
      <c r="DI10" s="245"/>
      <c r="DJ10" s="235"/>
      <c r="DK10" s="235"/>
      <c r="DL10" s="235"/>
      <c r="DM10" s="235"/>
      <c r="DN10" s="235"/>
      <c r="DO10" s="235"/>
    </row>
    <row r="11" spans="1:119" ht="18.75" customHeight="1" thickBot="1" x14ac:dyDescent="0.2">
      <c r="A11" s="236"/>
      <c r="B11" s="549"/>
      <c r="C11" s="550"/>
      <c r="D11" s="550"/>
      <c r="E11" s="550"/>
      <c r="F11" s="550"/>
      <c r="G11" s="550"/>
      <c r="H11" s="550"/>
      <c r="I11" s="550"/>
      <c r="J11" s="550"/>
      <c r="K11" s="477"/>
      <c r="L11" s="460" t="s">
        <v>528</v>
      </c>
      <c r="M11" s="461"/>
      <c r="N11" s="461"/>
      <c r="O11" s="461"/>
      <c r="P11" s="461"/>
      <c r="Q11" s="462"/>
      <c r="R11" s="546" t="s">
        <v>108</v>
      </c>
      <c r="S11" s="547"/>
      <c r="T11" s="547"/>
      <c r="U11" s="547"/>
      <c r="V11" s="548"/>
      <c r="W11" s="558"/>
      <c r="X11" s="376"/>
      <c r="Y11" s="376"/>
      <c r="Z11" s="376"/>
      <c r="AA11" s="376"/>
      <c r="AB11" s="376"/>
      <c r="AC11" s="376"/>
      <c r="AD11" s="376"/>
      <c r="AE11" s="376"/>
      <c r="AF11" s="376"/>
      <c r="AG11" s="376"/>
      <c r="AH11" s="376"/>
      <c r="AI11" s="376"/>
      <c r="AJ11" s="376"/>
      <c r="AK11" s="376"/>
      <c r="AL11" s="559"/>
      <c r="AM11" s="483" t="s">
        <v>109</v>
      </c>
      <c r="AN11" s="388"/>
      <c r="AO11" s="388"/>
      <c r="AP11" s="388"/>
      <c r="AQ11" s="388"/>
      <c r="AR11" s="388"/>
      <c r="AS11" s="388"/>
      <c r="AT11" s="389"/>
      <c r="AU11" s="471" t="s">
        <v>78</v>
      </c>
      <c r="AV11" s="472"/>
      <c r="AW11" s="472"/>
      <c r="AX11" s="472"/>
      <c r="AY11" s="394" t="s">
        <v>110</v>
      </c>
      <c r="AZ11" s="395"/>
      <c r="BA11" s="395"/>
      <c r="BB11" s="395"/>
      <c r="BC11" s="395"/>
      <c r="BD11" s="395"/>
      <c r="BE11" s="395"/>
      <c r="BF11" s="395"/>
      <c r="BG11" s="395"/>
      <c r="BH11" s="395"/>
      <c r="BI11" s="395"/>
      <c r="BJ11" s="395"/>
      <c r="BK11" s="395"/>
      <c r="BL11" s="395"/>
      <c r="BM11" s="396"/>
      <c r="BN11" s="414" t="s">
        <v>111</v>
      </c>
      <c r="BO11" s="415"/>
      <c r="BP11" s="415"/>
      <c r="BQ11" s="415"/>
      <c r="BR11" s="415"/>
      <c r="BS11" s="415"/>
      <c r="BT11" s="415"/>
      <c r="BU11" s="416"/>
      <c r="BV11" s="414" t="s">
        <v>111</v>
      </c>
      <c r="BW11" s="415"/>
      <c r="BX11" s="415"/>
      <c r="BY11" s="415"/>
      <c r="BZ11" s="415"/>
      <c r="CA11" s="415"/>
      <c r="CB11" s="415"/>
      <c r="CC11" s="416"/>
      <c r="CD11" s="423" t="s">
        <v>112</v>
      </c>
      <c r="CE11" s="424"/>
      <c r="CF11" s="424"/>
      <c r="CG11" s="424"/>
      <c r="CH11" s="424"/>
      <c r="CI11" s="424"/>
      <c r="CJ11" s="424"/>
      <c r="CK11" s="424"/>
      <c r="CL11" s="424"/>
      <c r="CM11" s="424"/>
      <c r="CN11" s="424"/>
      <c r="CO11" s="424"/>
      <c r="CP11" s="424"/>
      <c r="CQ11" s="424"/>
      <c r="CR11" s="424"/>
      <c r="CS11" s="425"/>
      <c r="CT11" s="523" t="s">
        <v>111</v>
      </c>
      <c r="CU11" s="524"/>
      <c r="CV11" s="524"/>
      <c r="CW11" s="524"/>
      <c r="CX11" s="524"/>
      <c r="CY11" s="524"/>
      <c r="CZ11" s="524"/>
      <c r="DA11" s="525"/>
      <c r="DB11" s="523" t="s">
        <v>111</v>
      </c>
      <c r="DC11" s="524"/>
      <c r="DD11" s="524"/>
      <c r="DE11" s="524"/>
      <c r="DF11" s="524"/>
      <c r="DG11" s="524"/>
      <c r="DH11" s="524"/>
      <c r="DI11" s="525"/>
      <c r="DJ11" s="235"/>
      <c r="DK11" s="235"/>
      <c r="DL11" s="235"/>
      <c r="DM11" s="235"/>
      <c r="DN11" s="235"/>
      <c r="DO11" s="235"/>
    </row>
    <row r="12" spans="1:119" ht="18.75" customHeight="1" x14ac:dyDescent="0.15">
      <c r="A12" s="236"/>
      <c r="B12" s="526" t="s">
        <v>113</v>
      </c>
      <c r="C12" s="527"/>
      <c r="D12" s="527"/>
      <c r="E12" s="527"/>
      <c r="F12" s="527"/>
      <c r="G12" s="527"/>
      <c r="H12" s="527"/>
      <c r="I12" s="527"/>
      <c r="J12" s="527"/>
      <c r="K12" s="528"/>
      <c r="L12" s="535" t="s">
        <v>114</v>
      </c>
      <c r="M12" s="536"/>
      <c r="N12" s="536"/>
      <c r="O12" s="536"/>
      <c r="P12" s="536"/>
      <c r="Q12" s="537"/>
      <c r="R12" s="538">
        <v>2304</v>
      </c>
      <c r="S12" s="539"/>
      <c r="T12" s="539"/>
      <c r="U12" s="539"/>
      <c r="V12" s="540"/>
      <c r="W12" s="541" t="s">
        <v>1</v>
      </c>
      <c r="X12" s="472"/>
      <c r="Y12" s="472"/>
      <c r="Z12" s="472"/>
      <c r="AA12" s="472"/>
      <c r="AB12" s="542"/>
      <c r="AC12" s="471" t="s">
        <v>529</v>
      </c>
      <c r="AD12" s="472"/>
      <c r="AE12" s="472"/>
      <c r="AF12" s="472"/>
      <c r="AG12" s="542"/>
      <c r="AH12" s="471" t="s">
        <v>530</v>
      </c>
      <c r="AI12" s="472"/>
      <c r="AJ12" s="472"/>
      <c r="AK12" s="472"/>
      <c r="AL12" s="543"/>
      <c r="AM12" s="483" t="s">
        <v>115</v>
      </c>
      <c r="AN12" s="388"/>
      <c r="AO12" s="388"/>
      <c r="AP12" s="388"/>
      <c r="AQ12" s="388"/>
      <c r="AR12" s="388"/>
      <c r="AS12" s="388"/>
      <c r="AT12" s="389"/>
      <c r="AU12" s="471" t="s">
        <v>116</v>
      </c>
      <c r="AV12" s="472"/>
      <c r="AW12" s="472"/>
      <c r="AX12" s="472"/>
      <c r="AY12" s="394" t="s">
        <v>117</v>
      </c>
      <c r="AZ12" s="395"/>
      <c r="BA12" s="395"/>
      <c r="BB12" s="395"/>
      <c r="BC12" s="395"/>
      <c r="BD12" s="395"/>
      <c r="BE12" s="395"/>
      <c r="BF12" s="395"/>
      <c r="BG12" s="395"/>
      <c r="BH12" s="395"/>
      <c r="BI12" s="395"/>
      <c r="BJ12" s="395"/>
      <c r="BK12" s="395"/>
      <c r="BL12" s="395"/>
      <c r="BM12" s="396"/>
      <c r="BN12" s="414" t="s">
        <v>118</v>
      </c>
      <c r="BO12" s="415"/>
      <c r="BP12" s="415"/>
      <c r="BQ12" s="415"/>
      <c r="BR12" s="415"/>
      <c r="BS12" s="415"/>
      <c r="BT12" s="415"/>
      <c r="BU12" s="416"/>
      <c r="BV12" s="414" t="s">
        <v>118</v>
      </c>
      <c r="BW12" s="415"/>
      <c r="BX12" s="415"/>
      <c r="BY12" s="415"/>
      <c r="BZ12" s="415"/>
      <c r="CA12" s="415"/>
      <c r="CB12" s="415"/>
      <c r="CC12" s="416"/>
      <c r="CD12" s="423" t="s">
        <v>119</v>
      </c>
      <c r="CE12" s="424"/>
      <c r="CF12" s="424"/>
      <c r="CG12" s="424"/>
      <c r="CH12" s="424"/>
      <c r="CI12" s="424"/>
      <c r="CJ12" s="424"/>
      <c r="CK12" s="424"/>
      <c r="CL12" s="424"/>
      <c r="CM12" s="424"/>
      <c r="CN12" s="424"/>
      <c r="CO12" s="424"/>
      <c r="CP12" s="424"/>
      <c r="CQ12" s="424"/>
      <c r="CR12" s="424"/>
      <c r="CS12" s="425"/>
      <c r="CT12" s="523" t="s">
        <v>118</v>
      </c>
      <c r="CU12" s="524"/>
      <c r="CV12" s="524"/>
      <c r="CW12" s="524"/>
      <c r="CX12" s="524"/>
      <c r="CY12" s="524"/>
      <c r="CZ12" s="524"/>
      <c r="DA12" s="525"/>
      <c r="DB12" s="523" t="s">
        <v>118</v>
      </c>
      <c r="DC12" s="524"/>
      <c r="DD12" s="524"/>
      <c r="DE12" s="524"/>
      <c r="DF12" s="524"/>
      <c r="DG12" s="524"/>
      <c r="DH12" s="524"/>
      <c r="DI12" s="525"/>
      <c r="DJ12" s="235"/>
      <c r="DK12" s="235"/>
      <c r="DL12" s="235"/>
      <c r="DM12" s="235"/>
      <c r="DN12" s="235"/>
      <c r="DO12" s="235"/>
    </row>
    <row r="13" spans="1:119" ht="18.75" customHeight="1" x14ac:dyDescent="0.15">
      <c r="A13" s="236"/>
      <c r="B13" s="529"/>
      <c r="C13" s="530"/>
      <c r="D13" s="530"/>
      <c r="E13" s="530"/>
      <c r="F13" s="530"/>
      <c r="G13" s="530"/>
      <c r="H13" s="530"/>
      <c r="I13" s="530"/>
      <c r="J13" s="530"/>
      <c r="K13" s="531"/>
      <c r="L13" s="246"/>
      <c r="M13" s="512" t="s">
        <v>120</v>
      </c>
      <c r="N13" s="513"/>
      <c r="O13" s="513"/>
      <c r="P13" s="513"/>
      <c r="Q13" s="514"/>
      <c r="R13" s="515">
        <v>2294</v>
      </c>
      <c r="S13" s="516"/>
      <c r="T13" s="516"/>
      <c r="U13" s="516"/>
      <c r="V13" s="517"/>
      <c r="W13" s="503" t="s">
        <v>121</v>
      </c>
      <c r="X13" s="427"/>
      <c r="Y13" s="427"/>
      <c r="Z13" s="427"/>
      <c r="AA13" s="427"/>
      <c r="AB13" s="428"/>
      <c r="AC13" s="390">
        <v>184</v>
      </c>
      <c r="AD13" s="391"/>
      <c r="AE13" s="391"/>
      <c r="AF13" s="391"/>
      <c r="AG13" s="392"/>
      <c r="AH13" s="390">
        <v>190</v>
      </c>
      <c r="AI13" s="391"/>
      <c r="AJ13" s="391"/>
      <c r="AK13" s="391"/>
      <c r="AL13" s="393"/>
      <c r="AM13" s="483" t="s">
        <v>122</v>
      </c>
      <c r="AN13" s="388"/>
      <c r="AO13" s="388"/>
      <c r="AP13" s="388"/>
      <c r="AQ13" s="388"/>
      <c r="AR13" s="388"/>
      <c r="AS13" s="388"/>
      <c r="AT13" s="389"/>
      <c r="AU13" s="471" t="s">
        <v>123</v>
      </c>
      <c r="AV13" s="472"/>
      <c r="AW13" s="472"/>
      <c r="AX13" s="472"/>
      <c r="AY13" s="394" t="s">
        <v>124</v>
      </c>
      <c r="AZ13" s="395"/>
      <c r="BA13" s="395"/>
      <c r="BB13" s="395"/>
      <c r="BC13" s="395"/>
      <c r="BD13" s="395"/>
      <c r="BE13" s="395"/>
      <c r="BF13" s="395"/>
      <c r="BG13" s="395"/>
      <c r="BH13" s="395"/>
      <c r="BI13" s="395"/>
      <c r="BJ13" s="395"/>
      <c r="BK13" s="395"/>
      <c r="BL13" s="395"/>
      <c r="BM13" s="396"/>
      <c r="BN13" s="414">
        <v>22778</v>
      </c>
      <c r="BO13" s="415"/>
      <c r="BP13" s="415"/>
      <c r="BQ13" s="415"/>
      <c r="BR13" s="415"/>
      <c r="BS13" s="415"/>
      <c r="BT13" s="415"/>
      <c r="BU13" s="416"/>
      <c r="BV13" s="414">
        <v>87777</v>
      </c>
      <c r="BW13" s="415"/>
      <c r="BX13" s="415"/>
      <c r="BY13" s="415"/>
      <c r="BZ13" s="415"/>
      <c r="CA13" s="415"/>
      <c r="CB13" s="415"/>
      <c r="CC13" s="416"/>
      <c r="CD13" s="423" t="s">
        <v>125</v>
      </c>
      <c r="CE13" s="424"/>
      <c r="CF13" s="424"/>
      <c r="CG13" s="424"/>
      <c r="CH13" s="424"/>
      <c r="CI13" s="424"/>
      <c r="CJ13" s="424"/>
      <c r="CK13" s="424"/>
      <c r="CL13" s="424"/>
      <c r="CM13" s="424"/>
      <c r="CN13" s="424"/>
      <c r="CO13" s="424"/>
      <c r="CP13" s="424"/>
      <c r="CQ13" s="424"/>
      <c r="CR13" s="424"/>
      <c r="CS13" s="425"/>
      <c r="CT13" s="384">
        <v>8.6999999999999993</v>
      </c>
      <c r="CU13" s="385"/>
      <c r="CV13" s="385"/>
      <c r="CW13" s="385"/>
      <c r="CX13" s="385"/>
      <c r="CY13" s="385"/>
      <c r="CZ13" s="385"/>
      <c r="DA13" s="386"/>
      <c r="DB13" s="384">
        <v>10.6</v>
      </c>
      <c r="DC13" s="385"/>
      <c r="DD13" s="385"/>
      <c r="DE13" s="385"/>
      <c r="DF13" s="385"/>
      <c r="DG13" s="385"/>
      <c r="DH13" s="385"/>
      <c r="DI13" s="386"/>
      <c r="DJ13" s="235"/>
      <c r="DK13" s="235"/>
      <c r="DL13" s="235"/>
      <c r="DM13" s="235"/>
      <c r="DN13" s="235"/>
      <c r="DO13" s="235"/>
    </row>
    <row r="14" spans="1:119" ht="18.75" customHeight="1" thickBot="1" x14ac:dyDescent="0.2">
      <c r="A14" s="236"/>
      <c r="B14" s="529"/>
      <c r="C14" s="530"/>
      <c r="D14" s="530"/>
      <c r="E14" s="530"/>
      <c r="F14" s="530"/>
      <c r="G14" s="530"/>
      <c r="H14" s="530"/>
      <c r="I14" s="530"/>
      <c r="J14" s="530"/>
      <c r="K14" s="531"/>
      <c r="L14" s="505" t="s">
        <v>126</v>
      </c>
      <c r="M14" s="544"/>
      <c r="N14" s="544"/>
      <c r="O14" s="544"/>
      <c r="P14" s="544"/>
      <c r="Q14" s="545"/>
      <c r="R14" s="515">
        <v>2355</v>
      </c>
      <c r="S14" s="516"/>
      <c r="T14" s="516"/>
      <c r="U14" s="516"/>
      <c r="V14" s="517"/>
      <c r="W14" s="518"/>
      <c r="X14" s="430"/>
      <c r="Y14" s="430"/>
      <c r="Z14" s="430"/>
      <c r="AA14" s="430"/>
      <c r="AB14" s="431"/>
      <c r="AC14" s="508">
        <v>16.2</v>
      </c>
      <c r="AD14" s="509"/>
      <c r="AE14" s="509"/>
      <c r="AF14" s="509"/>
      <c r="AG14" s="510"/>
      <c r="AH14" s="508">
        <v>17.399999999999999</v>
      </c>
      <c r="AI14" s="509"/>
      <c r="AJ14" s="509"/>
      <c r="AK14" s="509"/>
      <c r="AL14" s="511"/>
      <c r="AM14" s="483"/>
      <c r="AN14" s="388"/>
      <c r="AO14" s="388"/>
      <c r="AP14" s="388"/>
      <c r="AQ14" s="388"/>
      <c r="AR14" s="388"/>
      <c r="AS14" s="388"/>
      <c r="AT14" s="389"/>
      <c r="AU14" s="471"/>
      <c r="AV14" s="472"/>
      <c r="AW14" s="472"/>
      <c r="AX14" s="472"/>
      <c r="AY14" s="394"/>
      <c r="AZ14" s="395"/>
      <c r="BA14" s="395"/>
      <c r="BB14" s="395"/>
      <c r="BC14" s="395"/>
      <c r="BD14" s="395"/>
      <c r="BE14" s="395"/>
      <c r="BF14" s="395"/>
      <c r="BG14" s="395"/>
      <c r="BH14" s="395"/>
      <c r="BI14" s="395"/>
      <c r="BJ14" s="395"/>
      <c r="BK14" s="395"/>
      <c r="BL14" s="395"/>
      <c r="BM14" s="396"/>
      <c r="BN14" s="414"/>
      <c r="BO14" s="415"/>
      <c r="BP14" s="415"/>
      <c r="BQ14" s="415"/>
      <c r="BR14" s="415"/>
      <c r="BS14" s="415"/>
      <c r="BT14" s="415"/>
      <c r="BU14" s="416"/>
      <c r="BV14" s="414"/>
      <c r="BW14" s="415"/>
      <c r="BX14" s="415"/>
      <c r="BY14" s="415"/>
      <c r="BZ14" s="415"/>
      <c r="CA14" s="415"/>
      <c r="CB14" s="415"/>
      <c r="CC14" s="416"/>
      <c r="CD14" s="420" t="s">
        <v>127</v>
      </c>
      <c r="CE14" s="421"/>
      <c r="CF14" s="421"/>
      <c r="CG14" s="421"/>
      <c r="CH14" s="421"/>
      <c r="CI14" s="421"/>
      <c r="CJ14" s="421"/>
      <c r="CK14" s="421"/>
      <c r="CL14" s="421"/>
      <c r="CM14" s="421"/>
      <c r="CN14" s="421"/>
      <c r="CO14" s="421"/>
      <c r="CP14" s="421"/>
      <c r="CQ14" s="421"/>
      <c r="CR14" s="421"/>
      <c r="CS14" s="422"/>
      <c r="CT14" s="519">
        <v>196.2</v>
      </c>
      <c r="CU14" s="487"/>
      <c r="CV14" s="487"/>
      <c r="CW14" s="487"/>
      <c r="CX14" s="487"/>
      <c r="CY14" s="487"/>
      <c r="CZ14" s="487"/>
      <c r="DA14" s="488"/>
      <c r="DB14" s="519">
        <v>167.1</v>
      </c>
      <c r="DC14" s="487"/>
      <c r="DD14" s="487"/>
      <c r="DE14" s="487"/>
      <c r="DF14" s="487"/>
      <c r="DG14" s="487"/>
      <c r="DH14" s="487"/>
      <c r="DI14" s="488"/>
      <c r="DJ14" s="235"/>
      <c r="DK14" s="235"/>
      <c r="DL14" s="235"/>
      <c r="DM14" s="235"/>
      <c r="DN14" s="235"/>
      <c r="DO14" s="235"/>
    </row>
    <row r="15" spans="1:119" ht="18.75" customHeight="1" x14ac:dyDescent="0.15">
      <c r="A15" s="236"/>
      <c r="B15" s="529"/>
      <c r="C15" s="530"/>
      <c r="D15" s="530"/>
      <c r="E15" s="530"/>
      <c r="F15" s="530"/>
      <c r="G15" s="530"/>
      <c r="H15" s="530"/>
      <c r="I15" s="530"/>
      <c r="J15" s="530"/>
      <c r="K15" s="531"/>
      <c r="L15" s="246"/>
      <c r="M15" s="512" t="s">
        <v>120</v>
      </c>
      <c r="N15" s="513"/>
      <c r="O15" s="513"/>
      <c r="P15" s="513"/>
      <c r="Q15" s="514"/>
      <c r="R15" s="515">
        <v>2348</v>
      </c>
      <c r="S15" s="516"/>
      <c r="T15" s="516"/>
      <c r="U15" s="516"/>
      <c r="V15" s="517"/>
      <c r="W15" s="503" t="s">
        <v>128</v>
      </c>
      <c r="X15" s="427"/>
      <c r="Y15" s="427"/>
      <c r="Z15" s="427"/>
      <c r="AA15" s="427"/>
      <c r="AB15" s="428"/>
      <c r="AC15" s="390">
        <v>176</v>
      </c>
      <c r="AD15" s="391"/>
      <c r="AE15" s="391"/>
      <c r="AF15" s="391"/>
      <c r="AG15" s="392"/>
      <c r="AH15" s="390">
        <v>172</v>
      </c>
      <c r="AI15" s="391"/>
      <c r="AJ15" s="391"/>
      <c r="AK15" s="391"/>
      <c r="AL15" s="393"/>
      <c r="AM15" s="483"/>
      <c r="AN15" s="388"/>
      <c r="AO15" s="388"/>
      <c r="AP15" s="388"/>
      <c r="AQ15" s="388"/>
      <c r="AR15" s="388"/>
      <c r="AS15" s="388"/>
      <c r="AT15" s="389"/>
      <c r="AU15" s="471"/>
      <c r="AV15" s="472"/>
      <c r="AW15" s="472"/>
      <c r="AX15" s="472"/>
      <c r="AY15" s="406" t="s">
        <v>129</v>
      </c>
      <c r="AZ15" s="407"/>
      <c r="BA15" s="407"/>
      <c r="BB15" s="407"/>
      <c r="BC15" s="407"/>
      <c r="BD15" s="407"/>
      <c r="BE15" s="407"/>
      <c r="BF15" s="407"/>
      <c r="BG15" s="407"/>
      <c r="BH15" s="407"/>
      <c r="BI15" s="407"/>
      <c r="BJ15" s="407"/>
      <c r="BK15" s="407"/>
      <c r="BL15" s="407"/>
      <c r="BM15" s="408"/>
      <c r="BN15" s="409">
        <v>215110</v>
      </c>
      <c r="BO15" s="410"/>
      <c r="BP15" s="410"/>
      <c r="BQ15" s="410"/>
      <c r="BR15" s="410"/>
      <c r="BS15" s="410"/>
      <c r="BT15" s="410"/>
      <c r="BU15" s="411"/>
      <c r="BV15" s="409">
        <v>204240</v>
      </c>
      <c r="BW15" s="410"/>
      <c r="BX15" s="410"/>
      <c r="BY15" s="410"/>
      <c r="BZ15" s="410"/>
      <c r="CA15" s="410"/>
      <c r="CB15" s="410"/>
      <c r="CC15" s="411"/>
      <c r="CD15" s="520" t="s">
        <v>531</v>
      </c>
      <c r="CE15" s="521"/>
      <c r="CF15" s="521"/>
      <c r="CG15" s="521"/>
      <c r="CH15" s="521"/>
      <c r="CI15" s="521"/>
      <c r="CJ15" s="521"/>
      <c r="CK15" s="521"/>
      <c r="CL15" s="521"/>
      <c r="CM15" s="521"/>
      <c r="CN15" s="521"/>
      <c r="CO15" s="521"/>
      <c r="CP15" s="521"/>
      <c r="CQ15" s="521"/>
      <c r="CR15" s="521"/>
      <c r="CS15" s="522"/>
      <c r="CT15" s="247"/>
      <c r="CU15" s="248"/>
      <c r="CV15" s="248"/>
      <c r="CW15" s="248"/>
      <c r="CX15" s="248"/>
      <c r="CY15" s="248"/>
      <c r="CZ15" s="248"/>
      <c r="DA15" s="249"/>
      <c r="DB15" s="247"/>
      <c r="DC15" s="248"/>
      <c r="DD15" s="248"/>
      <c r="DE15" s="248"/>
      <c r="DF15" s="248"/>
      <c r="DG15" s="248"/>
      <c r="DH15" s="248"/>
      <c r="DI15" s="249"/>
      <c r="DJ15" s="235"/>
      <c r="DK15" s="235"/>
      <c r="DL15" s="235"/>
      <c r="DM15" s="235"/>
      <c r="DN15" s="235"/>
      <c r="DO15" s="235"/>
    </row>
    <row r="16" spans="1:119" ht="18.75" customHeight="1" x14ac:dyDescent="0.15">
      <c r="A16" s="236"/>
      <c r="B16" s="529"/>
      <c r="C16" s="530"/>
      <c r="D16" s="530"/>
      <c r="E16" s="530"/>
      <c r="F16" s="530"/>
      <c r="G16" s="530"/>
      <c r="H16" s="530"/>
      <c r="I16" s="530"/>
      <c r="J16" s="530"/>
      <c r="K16" s="531"/>
      <c r="L16" s="505" t="s">
        <v>130</v>
      </c>
      <c r="M16" s="506"/>
      <c r="N16" s="506"/>
      <c r="O16" s="506"/>
      <c r="P16" s="506"/>
      <c r="Q16" s="507"/>
      <c r="R16" s="500" t="s">
        <v>131</v>
      </c>
      <c r="S16" s="501"/>
      <c r="T16" s="501"/>
      <c r="U16" s="501"/>
      <c r="V16" s="502"/>
      <c r="W16" s="518"/>
      <c r="X16" s="430"/>
      <c r="Y16" s="430"/>
      <c r="Z16" s="430"/>
      <c r="AA16" s="430"/>
      <c r="AB16" s="431"/>
      <c r="AC16" s="508">
        <v>15.5</v>
      </c>
      <c r="AD16" s="509"/>
      <c r="AE16" s="509"/>
      <c r="AF16" s="509"/>
      <c r="AG16" s="510"/>
      <c r="AH16" s="508">
        <v>15.8</v>
      </c>
      <c r="AI16" s="509"/>
      <c r="AJ16" s="509"/>
      <c r="AK16" s="509"/>
      <c r="AL16" s="511"/>
      <c r="AM16" s="483"/>
      <c r="AN16" s="388"/>
      <c r="AO16" s="388"/>
      <c r="AP16" s="388"/>
      <c r="AQ16" s="388"/>
      <c r="AR16" s="388"/>
      <c r="AS16" s="388"/>
      <c r="AT16" s="389"/>
      <c r="AU16" s="471"/>
      <c r="AV16" s="472"/>
      <c r="AW16" s="472"/>
      <c r="AX16" s="472"/>
      <c r="AY16" s="394" t="s">
        <v>132</v>
      </c>
      <c r="AZ16" s="395"/>
      <c r="BA16" s="395"/>
      <c r="BB16" s="395"/>
      <c r="BC16" s="395"/>
      <c r="BD16" s="395"/>
      <c r="BE16" s="395"/>
      <c r="BF16" s="395"/>
      <c r="BG16" s="395"/>
      <c r="BH16" s="395"/>
      <c r="BI16" s="395"/>
      <c r="BJ16" s="395"/>
      <c r="BK16" s="395"/>
      <c r="BL16" s="395"/>
      <c r="BM16" s="396"/>
      <c r="BN16" s="414">
        <v>2178543</v>
      </c>
      <c r="BO16" s="415"/>
      <c r="BP16" s="415"/>
      <c r="BQ16" s="415"/>
      <c r="BR16" s="415"/>
      <c r="BS16" s="415"/>
      <c r="BT16" s="415"/>
      <c r="BU16" s="416"/>
      <c r="BV16" s="414">
        <v>2147318</v>
      </c>
      <c r="BW16" s="415"/>
      <c r="BX16" s="415"/>
      <c r="BY16" s="415"/>
      <c r="BZ16" s="415"/>
      <c r="CA16" s="415"/>
      <c r="CB16" s="415"/>
      <c r="CC16" s="416"/>
      <c r="CD16" s="250"/>
      <c r="CE16" s="412"/>
      <c r="CF16" s="412"/>
      <c r="CG16" s="412"/>
      <c r="CH16" s="412"/>
      <c r="CI16" s="412"/>
      <c r="CJ16" s="412"/>
      <c r="CK16" s="412"/>
      <c r="CL16" s="412"/>
      <c r="CM16" s="412"/>
      <c r="CN16" s="412"/>
      <c r="CO16" s="412"/>
      <c r="CP16" s="412"/>
      <c r="CQ16" s="412"/>
      <c r="CR16" s="412"/>
      <c r="CS16" s="413"/>
      <c r="CT16" s="384"/>
      <c r="CU16" s="385"/>
      <c r="CV16" s="385"/>
      <c r="CW16" s="385"/>
      <c r="CX16" s="385"/>
      <c r="CY16" s="385"/>
      <c r="CZ16" s="385"/>
      <c r="DA16" s="386"/>
      <c r="DB16" s="384"/>
      <c r="DC16" s="385"/>
      <c r="DD16" s="385"/>
      <c r="DE16" s="385"/>
      <c r="DF16" s="385"/>
      <c r="DG16" s="385"/>
      <c r="DH16" s="385"/>
      <c r="DI16" s="386"/>
      <c r="DJ16" s="235"/>
      <c r="DK16" s="235"/>
      <c r="DL16" s="235"/>
      <c r="DM16" s="235"/>
      <c r="DN16" s="235"/>
      <c r="DO16" s="235"/>
    </row>
    <row r="17" spans="1:119" ht="18.75" customHeight="1" thickBot="1" x14ac:dyDescent="0.2">
      <c r="A17" s="236"/>
      <c r="B17" s="532"/>
      <c r="C17" s="533"/>
      <c r="D17" s="533"/>
      <c r="E17" s="533"/>
      <c r="F17" s="533"/>
      <c r="G17" s="533"/>
      <c r="H17" s="533"/>
      <c r="I17" s="533"/>
      <c r="J17" s="533"/>
      <c r="K17" s="534"/>
      <c r="L17" s="251"/>
      <c r="M17" s="497" t="s">
        <v>133</v>
      </c>
      <c r="N17" s="498"/>
      <c r="O17" s="498"/>
      <c r="P17" s="498"/>
      <c r="Q17" s="499"/>
      <c r="R17" s="500" t="s">
        <v>134</v>
      </c>
      <c r="S17" s="501"/>
      <c r="T17" s="501"/>
      <c r="U17" s="501"/>
      <c r="V17" s="502"/>
      <c r="W17" s="503" t="s">
        <v>135</v>
      </c>
      <c r="X17" s="427"/>
      <c r="Y17" s="427"/>
      <c r="Z17" s="427"/>
      <c r="AA17" s="427"/>
      <c r="AB17" s="428"/>
      <c r="AC17" s="390">
        <v>773</v>
      </c>
      <c r="AD17" s="391"/>
      <c r="AE17" s="391"/>
      <c r="AF17" s="391"/>
      <c r="AG17" s="392"/>
      <c r="AH17" s="390">
        <v>729</v>
      </c>
      <c r="AI17" s="391"/>
      <c r="AJ17" s="391"/>
      <c r="AK17" s="391"/>
      <c r="AL17" s="393"/>
      <c r="AM17" s="483"/>
      <c r="AN17" s="388"/>
      <c r="AO17" s="388"/>
      <c r="AP17" s="388"/>
      <c r="AQ17" s="388"/>
      <c r="AR17" s="388"/>
      <c r="AS17" s="388"/>
      <c r="AT17" s="389"/>
      <c r="AU17" s="471"/>
      <c r="AV17" s="472"/>
      <c r="AW17" s="472"/>
      <c r="AX17" s="472"/>
      <c r="AY17" s="394" t="s">
        <v>136</v>
      </c>
      <c r="AZ17" s="395"/>
      <c r="BA17" s="395"/>
      <c r="BB17" s="395"/>
      <c r="BC17" s="395"/>
      <c r="BD17" s="395"/>
      <c r="BE17" s="395"/>
      <c r="BF17" s="395"/>
      <c r="BG17" s="395"/>
      <c r="BH17" s="395"/>
      <c r="BI17" s="395"/>
      <c r="BJ17" s="395"/>
      <c r="BK17" s="395"/>
      <c r="BL17" s="395"/>
      <c r="BM17" s="396"/>
      <c r="BN17" s="414">
        <v>267101</v>
      </c>
      <c r="BO17" s="415"/>
      <c r="BP17" s="415"/>
      <c r="BQ17" s="415"/>
      <c r="BR17" s="415"/>
      <c r="BS17" s="415"/>
      <c r="BT17" s="415"/>
      <c r="BU17" s="416"/>
      <c r="BV17" s="414">
        <v>253510</v>
      </c>
      <c r="BW17" s="415"/>
      <c r="BX17" s="415"/>
      <c r="BY17" s="415"/>
      <c r="BZ17" s="415"/>
      <c r="CA17" s="415"/>
      <c r="CB17" s="415"/>
      <c r="CC17" s="416"/>
      <c r="CD17" s="250"/>
      <c r="CE17" s="412"/>
      <c r="CF17" s="412"/>
      <c r="CG17" s="412"/>
      <c r="CH17" s="412"/>
      <c r="CI17" s="412"/>
      <c r="CJ17" s="412"/>
      <c r="CK17" s="412"/>
      <c r="CL17" s="412"/>
      <c r="CM17" s="412"/>
      <c r="CN17" s="412"/>
      <c r="CO17" s="412"/>
      <c r="CP17" s="412"/>
      <c r="CQ17" s="412"/>
      <c r="CR17" s="412"/>
      <c r="CS17" s="413"/>
      <c r="CT17" s="384"/>
      <c r="CU17" s="385"/>
      <c r="CV17" s="385"/>
      <c r="CW17" s="385"/>
      <c r="CX17" s="385"/>
      <c r="CY17" s="385"/>
      <c r="CZ17" s="385"/>
      <c r="DA17" s="386"/>
      <c r="DB17" s="384"/>
      <c r="DC17" s="385"/>
      <c r="DD17" s="385"/>
      <c r="DE17" s="385"/>
      <c r="DF17" s="385"/>
      <c r="DG17" s="385"/>
      <c r="DH17" s="385"/>
      <c r="DI17" s="386"/>
      <c r="DJ17" s="235"/>
      <c r="DK17" s="235"/>
      <c r="DL17" s="235"/>
      <c r="DM17" s="235"/>
      <c r="DN17" s="235"/>
      <c r="DO17" s="235"/>
    </row>
    <row r="18" spans="1:119" ht="18.75" customHeight="1" thickBot="1" x14ac:dyDescent="0.2">
      <c r="A18" s="236"/>
      <c r="B18" s="476" t="s">
        <v>137</v>
      </c>
      <c r="C18" s="477"/>
      <c r="D18" s="477"/>
      <c r="E18" s="478"/>
      <c r="F18" s="478"/>
      <c r="G18" s="478"/>
      <c r="H18" s="478"/>
      <c r="I18" s="478"/>
      <c r="J18" s="478"/>
      <c r="K18" s="478"/>
      <c r="L18" s="479">
        <v>33.43</v>
      </c>
      <c r="M18" s="479"/>
      <c r="N18" s="479"/>
      <c r="O18" s="479"/>
      <c r="P18" s="479"/>
      <c r="Q18" s="479"/>
      <c r="R18" s="480"/>
      <c r="S18" s="480"/>
      <c r="T18" s="480"/>
      <c r="U18" s="480"/>
      <c r="V18" s="481"/>
      <c r="W18" s="495"/>
      <c r="X18" s="496"/>
      <c r="Y18" s="496"/>
      <c r="Z18" s="496"/>
      <c r="AA18" s="496"/>
      <c r="AB18" s="504"/>
      <c r="AC18" s="378">
        <v>68.2</v>
      </c>
      <c r="AD18" s="379"/>
      <c r="AE18" s="379"/>
      <c r="AF18" s="379"/>
      <c r="AG18" s="482"/>
      <c r="AH18" s="378">
        <v>66.8</v>
      </c>
      <c r="AI18" s="379"/>
      <c r="AJ18" s="379"/>
      <c r="AK18" s="379"/>
      <c r="AL18" s="380"/>
      <c r="AM18" s="483"/>
      <c r="AN18" s="388"/>
      <c r="AO18" s="388"/>
      <c r="AP18" s="388"/>
      <c r="AQ18" s="388"/>
      <c r="AR18" s="388"/>
      <c r="AS18" s="388"/>
      <c r="AT18" s="389"/>
      <c r="AU18" s="471"/>
      <c r="AV18" s="472"/>
      <c r="AW18" s="472"/>
      <c r="AX18" s="472"/>
      <c r="AY18" s="394" t="s">
        <v>138</v>
      </c>
      <c r="AZ18" s="395"/>
      <c r="BA18" s="395"/>
      <c r="BB18" s="395"/>
      <c r="BC18" s="395"/>
      <c r="BD18" s="395"/>
      <c r="BE18" s="395"/>
      <c r="BF18" s="395"/>
      <c r="BG18" s="395"/>
      <c r="BH18" s="395"/>
      <c r="BI18" s="395"/>
      <c r="BJ18" s="395"/>
      <c r="BK18" s="395"/>
      <c r="BL18" s="395"/>
      <c r="BM18" s="396"/>
      <c r="BN18" s="414">
        <v>2096464</v>
      </c>
      <c r="BO18" s="415"/>
      <c r="BP18" s="415"/>
      <c r="BQ18" s="415"/>
      <c r="BR18" s="415"/>
      <c r="BS18" s="415"/>
      <c r="BT18" s="415"/>
      <c r="BU18" s="416"/>
      <c r="BV18" s="414">
        <v>2104608</v>
      </c>
      <c r="BW18" s="415"/>
      <c r="BX18" s="415"/>
      <c r="BY18" s="415"/>
      <c r="BZ18" s="415"/>
      <c r="CA18" s="415"/>
      <c r="CB18" s="415"/>
      <c r="CC18" s="416"/>
      <c r="CD18" s="250"/>
      <c r="CE18" s="412"/>
      <c r="CF18" s="412"/>
      <c r="CG18" s="412"/>
      <c r="CH18" s="412"/>
      <c r="CI18" s="412"/>
      <c r="CJ18" s="412"/>
      <c r="CK18" s="412"/>
      <c r="CL18" s="412"/>
      <c r="CM18" s="412"/>
      <c r="CN18" s="412"/>
      <c r="CO18" s="412"/>
      <c r="CP18" s="412"/>
      <c r="CQ18" s="412"/>
      <c r="CR18" s="412"/>
      <c r="CS18" s="413"/>
      <c r="CT18" s="384"/>
      <c r="CU18" s="385"/>
      <c r="CV18" s="385"/>
      <c r="CW18" s="385"/>
      <c r="CX18" s="385"/>
      <c r="CY18" s="385"/>
      <c r="CZ18" s="385"/>
      <c r="DA18" s="386"/>
      <c r="DB18" s="384"/>
      <c r="DC18" s="385"/>
      <c r="DD18" s="385"/>
      <c r="DE18" s="385"/>
      <c r="DF18" s="385"/>
      <c r="DG18" s="385"/>
      <c r="DH18" s="385"/>
      <c r="DI18" s="386"/>
      <c r="DJ18" s="235"/>
      <c r="DK18" s="235"/>
      <c r="DL18" s="235"/>
      <c r="DM18" s="235"/>
      <c r="DN18" s="235"/>
      <c r="DO18" s="235"/>
    </row>
    <row r="19" spans="1:119" ht="18.75" customHeight="1" thickBot="1" x14ac:dyDescent="0.2">
      <c r="A19" s="236"/>
      <c r="B19" s="476" t="s">
        <v>139</v>
      </c>
      <c r="C19" s="477"/>
      <c r="D19" s="477"/>
      <c r="E19" s="478"/>
      <c r="F19" s="478"/>
      <c r="G19" s="478"/>
      <c r="H19" s="478"/>
      <c r="I19" s="478"/>
      <c r="J19" s="478"/>
      <c r="K19" s="478"/>
      <c r="L19" s="484">
        <v>70</v>
      </c>
      <c r="M19" s="484"/>
      <c r="N19" s="484"/>
      <c r="O19" s="484"/>
      <c r="P19" s="484"/>
      <c r="Q19" s="484"/>
      <c r="R19" s="485"/>
      <c r="S19" s="485"/>
      <c r="T19" s="485"/>
      <c r="U19" s="485"/>
      <c r="V19" s="486"/>
      <c r="W19" s="493"/>
      <c r="X19" s="494"/>
      <c r="Y19" s="494"/>
      <c r="Z19" s="494"/>
      <c r="AA19" s="494"/>
      <c r="AB19" s="494"/>
      <c r="AC19" s="410"/>
      <c r="AD19" s="410"/>
      <c r="AE19" s="410"/>
      <c r="AF19" s="410"/>
      <c r="AG19" s="410"/>
      <c r="AH19" s="410"/>
      <c r="AI19" s="410"/>
      <c r="AJ19" s="410"/>
      <c r="AK19" s="410"/>
      <c r="AL19" s="411"/>
      <c r="AM19" s="483"/>
      <c r="AN19" s="388"/>
      <c r="AO19" s="388"/>
      <c r="AP19" s="388"/>
      <c r="AQ19" s="388"/>
      <c r="AR19" s="388"/>
      <c r="AS19" s="388"/>
      <c r="AT19" s="389"/>
      <c r="AU19" s="471"/>
      <c r="AV19" s="472"/>
      <c r="AW19" s="472"/>
      <c r="AX19" s="472"/>
      <c r="AY19" s="394" t="s">
        <v>140</v>
      </c>
      <c r="AZ19" s="395"/>
      <c r="BA19" s="395"/>
      <c r="BB19" s="395"/>
      <c r="BC19" s="395"/>
      <c r="BD19" s="395"/>
      <c r="BE19" s="395"/>
      <c r="BF19" s="395"/>
      <c r="BG19" s="395"/>
      <c r="BH19" s="395"/>
      <c r="BI19" s="395"/>
      <c r="BJ19" s="395"/>
      <c r="BK19" s="395"/>
      <c r="BL19" s="395"/>
      <c r="BM19" s="396"/>
      <c r="BN19" s="414">
        <v>2940877</v>
      </c>
      <c r="BO19" s="415"/>
      <c r="BP19" s="415"/>
      <c r="BQ19" s="415"/>
      <c r="BR19" s="415"/>
      <c r="BS19" s="415"/>
      <c r="BT19" s="415"/>
      <c r="BU19" s="416"/>
      <c r="BV19" s="414">
        <v>2846492</v>
      </c>
      <c r="BW19" s="415"/>
      <c r="BX19" s="415"/>
      <c r="BY19" s="415"/>
      <c r="BZ19" s="415"/>
      <c r="CA19" s="415"/>
      <c r="CB19" s="415"/>
      <c r="CC19" s="416"/>
      <c r="CD19" s="250"/>
      <c r="CE19" s="412"/>
      <c r="CF19" s="412"/>
      <c r="CG19" s="412"/>
      <c r="CH19" s="412"/>
      <c r="CI19" s="412"/>
      <c r="CJ19" s="412"/>
      <c r="CK19" s="412"/>
      <c r="CL19" s="412"/>
      <c r="CM19" s="412"/>
      <c r="CN19" s="412"/>
      <c r="CO19" s="412"/>
      <c r="CP19" s="412"/>
      <c r="CQ19" s="412"/>
      <c r="CR19" s="412"/>
      <c r="CS19" s="413"/>
      <c r="CT19" s="384"/>
      <c r="CU19" s="385"/>
      <c r="CV19" s="385"/>
      <c r="CW19" s="385"/>
      <c r="CX19" s="385"/>
      <c r="CY19" s="385"/>
      <c r="CZ19" s="385"/>
      <c r="DA19" s="386"/>
      <c r="DB19" s="384"/>
      <c r="DC19" s="385"/>
      <c r="DD19" s="385"/>
      <c r="DE19" s="385"/>
      <c r="DF19" s="385"/>
      <c r="DG19" s="385"/>
      <c r="DH19" s="385"/>
      <c r="DI19" s="386"/>
      <c r="DJ19" s="235"/>
      <c r="DK19" s="235"/>
      <c r="DL19" s="235"/>
      <c r="DM19" s="235"/>
      <c r="DN19" s="235"/>
      <c r="DO19" s="235"/>
    </row>
    <row r="20" spans="1:119" ht="18.75" customHeight="1" thickBot="1" x14ac:dyDescent="0.2">
      <c r="A20" s="236"/>
      <c r="B20" s="476" t="s">
        <v>141</v>
      </c>
      <c r="C20" s="477"/>
      <c r="D20" s="477"/>
      <c r="E20" s="478"/>
      <c r="F20" s="478"/>
      <c r="G20" s="478"/>
      <c r="H20" s="478"/>
      <c r="I20" s="478"/>
      <c r="J20" s="478"/>
      <c r="K20" s="478"/>
      <c r="L20" s="484">
        <v>1057</v>
      </c>
      <c r="M20" s="484"/>
      <c r="N20" s="484"/>
      <c r="O20" s="484"/>
      <c r="P20" s="484"/>
      <c r="Q20" s="484"/>
      <c r="R20" s="485"/>
      <c r="S20" s="485"/>
      <c r="T20" s="485"/>
      <c r="U20" s="485"/>
      <c r="V20" s="486"/>
      <c r="W20" s="495"/>
      <c r="X20" s="496"/>
      <c r="Y20" s="496"/>
      <c r="Z20" s="496"/>
      <c r="AA20" s="496"/>
      <c r="AB20" s="496"/>
      <c r="AC20" s="487"/>
      <c r="AD20" s="487"/>
      <c r="AE20" s="487"/>
      <c r="AF20" s="487"/>
      <c r="AG20" s="487"/>
      <c r="AH20" s="487"/>
      <c r="AI20" s="487"/>
      <c r="AJ20" s="487"/>
      <c r="AK20" s="487"/>
      <c r="AL20" s="488"/>
      <c r="AM20" s="489"/>
      <c r="AN20" s="461"/>
      <c r="AO20" s="461"/>
      <c r="AP20" s="461"/>
      <c r="AQ20" s="461"/>
      <c r="AR20" s="461"/>
      <c r="AS20" s="461"/>
      <c r="AT20" s="462"/>
      <c r="AU20" s="490"/>
      <c r="AV20" s="491"/>
      <c r="AW20" s="491"/>
      <c r="AX20" s="492"/>
      <c r="AY20" s="394"/>
      <c r="AZ20" s="395"/>
      <c r="BA20" s="395"/>
      <c r="BB20" s="395"/>
      <c r="BC20" s="395"/>
      <c r="BD20" s="395"/>
      <c r="BE20" s="395"/>
      <c r="BF20" s="395"/>
      <c r="BG20" s="395"/>
      <c r="BH20" s="395"/>
      <c r="BI20" s="395"/>
      <c r="BJ20" s="395"/>
      <c r="BK20" s="395"/>
      <c r="BL20" s="395"/>
      <c r="BM20" s="396"/>
      <c r="BN20" s="414"/>
      <c r="BO20" s="415"/>
      <c r="BP20" s="415"/>
      <c r="BQ20" s="415"/>
      <c r="BR20" s="415"/>
      <c r="BS20" s="415"/>
      <c r="BT20" s="415"/>
      <c r="BU20" s="416"/>
      <c r="BV20" s="414"/>
      <c r="BW20" s="415"/>
      <c r="BX20" s="415"/>
      <c r="BY20" s="415"/>
      <c r="BZ20" s="415"/>
      <c r="CA20" s="415"/>
      <c r="CB20" s="415"/>
      <c r="CC20" s="416"/>
      <c r="CD20" s="250"/>
      <c r="CE20" s="412"/>
      <c r="CF20" s="412"/>
      <c r="CG20" s="412"/>
      <c r="CH20" s="412"/>
      <c r="CI20" s="412"/>
      <c r="CJ20" s="412"/>
      <c r="CK20" s="412"/>
      <c r="CL20" s="412"/>
      <c r="CM20" s="412"/>
      <c r="CN20" s="412"/>
      <c r="CO20" s="412"/>
      <c r="CP20" s="412"/>
      <c r="CQ20" s="412"/>
      <c r="CR20" s="412"/>
      <c r="CS20" s="413"/>
      <c r="CT20" s="384"/>
      <c r="CU20" s="385"/>
      <c r="CV20" s="385"/>
      <c r="CW20" s="385"/>
      <c r="CX20" s="385"/>
      <c r="CY20" s="385"/>
      <c r="CZ20" s="385"/>
      <c r="DA20" s="386"/>
      <c r="DB20" s="384"/>
      <c r="DC20" s="385"/>
      <c r="DD20" s="385"/>
      <c r="DE20" s="385"/>
      <c r="DF20" s="385"/>
      <c r="DG20" s="385"/>
      <c r="DH20" s="385"/>
      <c r="DI20" s="386"/>
      <c r="DJ20" s="235"/>
      <c r="DK20" s="235"/>
      <c r="DL20" s="235"/>
      <c r="DM20" s="235"/>
      <c r="DN20" s="235"/>
      <c r="DO20" s="235"/>
    </row>
    <row r="21" spans="1:119" ht="18.75" customHeight="1" x14ac:dyDescent="0.15">
      <c r="A21" s="236"/>
      <c r="B21" s="473" t="s">
        <v>142</v>
      </c>
      <c r="C21" s="474"/>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5"/>
      <c r="AY21" s="394"/>
      <c r="AZ21" s="395"/>
      <c r="BA21" s="395"/>
      <c r="BB21" s="395"/>
      <c r="BC21" s="395"/>
      <c r="BD21" s="395"/>
      <c r="BE21" s="395"/>
      <c r="BF21" s="395"/>
      <c r="BG21" s="395"/>
      <c r="BH21" s="395"/>
      <c r="BI21" s="395"/>
      <c r="BJ21" s="395"/>
      <c r="BK21" s="395"/>
      <c r="BL21" s="395"/>
      <c r="BM21" s="396"/>
      <c r="BN21" s="414"/>
      <c r="BO21" s="415"/>
      <c r="BP21" s="415"/>
      <c r="BQ21" s="415"/>
      <c r="BR21" s="415"/>
      <c r="BS21" s="415"/>
      <c r="BT21" s="415"/>
      <c r="BU21" s="416"/>
      <c r="BV21" s="414"/>
      <c r="BW21" s="415"/>
      <c r="BX21" s="415"/>
      <c r="BY21" s="415"/>
      <c r="BZ21" s="415"/>
      <c r="CA21" s="415"/>
      <c r="CB21" s="415"/>
      <c r="CC21" s="416"/>
      <c r="CD21" s="250"/>
      <c r="CE21" s="412"/>
      <c r="CF21" s="412"/>
      <c r="CG21" s="412"/>
      <c r="CH21" s="412"/>
      <c r="CI21" s="412"/>
      <c r="CJ21" s="412"/>
      <c r="CK21" s="412"/>
      <c r="CL21" s="412"/>
      <c r="CM21" s="412"/>
      <c r="CN21" s="412"/>
      <c r="CO21" s="412"/>
      <c r="CP21" s="412"/>
      <c r="CQ21" s="412"/>
      <c r="CR21" s="412"/>
      <c r="CS21" s="413"/>
      <c r="CT21" s="384"/>
      <c r="CU21" s="385"/>
      <c r="CV21" s="385"/>
      <c r="CW21" s="385"/>
      <c r="CX21" s="385"/>
      <c r="CY21" s="385"/>
      <c r="CZ21" s="385"/>
      <c r="DA21" s="386"/>
      <c r="DB21" s="384"/>
      <c r="DC21" s="385"/>
      <c r="DD21" s="385"/>
      <c r="DE21" s="385"/>
      <c r="DF21" s="385"/>
      <c r="DG21" s="385"/>
      <c r="DH21" s="385"/>
      <c r="DI21" s="386"/>
      <c r="DJ21" s="235"/>
      <c r="DK21" s="235"/>
      <c r="DL21" s="235"/>
      <c r="DM21" s="235"/>
      <c r="DN21" s="235"/>
      <c r="DO21" s="235"/>
    </row>
    <row r="22" spans="1:119" ht="18.75" customHeight="1" thickBot="1" x14ac:dyDescent="0.2">
      <c r="A22" s="236"/>
      <c r="B22" s="443" t="s">
        <v>143</v>
      </c>
      <c r="C22" s="444"/>
      <c r="D22" s="445"/>
      <c r="E22" s="452" t="s">
        <v>1</v>
      </c>
      <c r="F22" s="427"/>
      <c r="G22" s="427"/>
      <c r="H22" s="427"/>
      <c r="I22" s="427"/>
      <c r="J22" s="427"/>
      <c r="K22" s="428"/>
      <c r="L22" s="452" t="s">
        <v>144</v>
      </c>
      <c r="M22" s="427"/>
      <c r="N22" s="427"/>
      <c r="O22" s="427"/>
      <c r="P22" s="428"/>
      <c r="Q22" s="437" t="s">
        <v>145</v>
      </c>
      <c r="R22" s="438"/>
      <c r="S22" s="438"/>
      <c r="T22" s="438"/>
      <c r="U22" s="438"/>
      <c r="V22" s="453"/>
      <c r="W22" s="455" t="s">
        <v>146</v>
      </c>
      <c r="X22" s="444"/>
      <c r="Y22" s="445"/>
      <c r="Z22" s="452" t="s">
        <v>1</v>
      </c>
      <c r="AA22" s="427"/>
      <c r="AB22" s="427"/>
      <c r="AC22" s="427"/>
      <c r="AD22" s="427"/>
      <c r="AE22" s="427"/>
      <c r="AF22" s="427"/>
      <c r="AG22" s="428"/>
      <c r="AH22" s="426" t="s">
        <v>147</v>
      </c>
      <c r="AI22" s="427"/>
      <c r="AJ22" s="427"/>
      <c r="AK22" s="427"/>
      <c r="AL22" s="428"/>
      <c r="AM22" s="426" t="s">
        <v>148</v>
      </c>
      <c r="AN22" s="432"/>
      <c r="AO22" s="432"/>
      <c r="AP22" s="432"/>
      <c r="AQ22" s="432"/>
      <c r="AR22" s="433"/>
      <c r="AS22" s="437" t="s">
        <v>145</v>
      </c>
      <c r="AT22" s="438"/>
      <c r="AU22" s="438"/>
      <c r="AV22" s="438"/>
      <c r="AW22" s="438"/>
      <c r="AX22" s="439"/>
      <c r="AY22" s="381"/>
      <c r="AZ22" s="382"/>
      <c r="BA22" s="382"/>
      <c r="BB22" s="382"/>
      <c r="BC22" s="382"/>
      <c r="BD22" s="382"/>
      <c r="BE22" s="382"/>
      <c r="BF22" s="382"/>
      <c r="BG22" s="382"/>
      <c r="BH22" s="382"/>
      <c r="BI22" s="382"/>
      <c r="BJ22" s="382"/>
      <c r="BK22" s="382"/>
      <c r="BL22" s="382"/>
      <c r="BM22" s="383"/>
      <c r="BN22" s="417"/>
      <c r="BO22" s="418"/>
      <c r="BP22" s="418"/>
      <c r="BQ22" s="418"/>
      <c r="BR22" s="418"/>
      <c r="BS22" s="418"/>
      <c r="BT22" s="418"/>
      <c r="BU22" s="419"/>
      <c r="BV22" s="417"/>
      <c r="BW22" s="418"/>
      <c r="BX22" s="418"/>
      <c r="BY22" s="418"/>
      <c r="BZ22" s="418"/>
      <c r="CA22" s="418"/>
      <c r="CB22" s="418"/>
      <c r="CC22" s="419"/>
      <c r="CD22" s="250"/>
      <c r="CE22" s="412"/>
      <c r="CF22" s="412"/>
      <c r="CG22" s="412"/>
      <c r="CH22" s="412"/>
      <c r="CI22" s="412"/>
      <c r="CJ22" s="412"/>
      <c r="CK22" s="412"/>
      <c r="CL22" s="412"/>
      <c r="CM22" s="412"/>
      <c r="CN22" s="412"/>
      <c r="CO22" s="412"/>
      <c r="CP22" s="412"/>
      <c r="CQ22" s="412"/>
      <c r="CR22" s="412"/>
      <c r="CS22" s="413"/>
      <c r="CT22" s="384"/>
      <c r="CU22" s="385"/>
      <c r="CV22" s="385"/>
      <c r="CW22" s="385"/>
      <c r="CX22" s="385"/>
      <c r="CY22" s="385"/>
      <c r="CZ22" s="385"/>
      <c r="DA22" s="386"/>
      <c r="DB22" s="384"/>
      <c r="DC22" s="385"/>
      <c r="DD22" s="385"/>
      <c r="DE22" s="385"/>
      <c r="DF22" s="385"/>
      <c r="DG22" s="385"/>
      <c r="DH22" s="385"/>
      <c r="DI22" s="386"/>
      <c r="DJ22" s="235"/>
      <c r="DK22" s="235"/>
      <c r="DL22" s="235"/>
      <c r="DM22" s="235"/>
      <c r="DN22" s="235"/>
      <c r="DO22" s="235"/>
    </row>
    <row r="23" spans="1:119" ht="18.75" customHeight="1" x14ac:dyDescent="0.15">
      <c r="A23" s="236"/>
      <c r="B23" s="446"/>
      <c r="C23" s="447"/>
      <c r="D23" s="448"/>
      <c r="E23" s="429"/>
      <c r="F23" s="430"/>
      <c r="G23" s="430"/>
      <c r="H23" s="430"/>
      <c r="I23" s="430"/>
      <c r="J23" s="430"/>
      <c r="K23" s="431"/>
      <c r="L23" s="429"/>
      <c r="M23" s="430"/>
      <c r="N23" s="430"/>
      <c r="O23" s="430"/>
      <c r="P23" s="431"/>
      <c r="Q23" s="440"/>
      <c r="R23" s="441"/>
      <c r="S23" s="441"/>
      <c r="T23" s="441"/>
      <c r="U23" s="441"/>
      <c r="V23" s="454"/>
      <c r="W23" s="456"/>
      <c r="X23" s="447"/>
      <c r="Y23" s="448"/>
      <c r="Z23" s="429"/>
      <c r="AA23" s="430"/>
      <c r="AB23" s="430"/>
      <c r="AC23" s="430"/>
      <c r="AD23" s="430"/>
      <c r="AE23" s="430"/>
      <c r="AF23" s="430"/>
      <c r="AG23" s="431"/>
      <c r="AH23" s="429"/>
      <c r="AI23" s="430"/>
      <c r="AJ23" s="430"/>
      <c r="AK23" s="430"/>
      <c r="AL23" s="431"/>
      <c r="AM23" s="434"/>
      <c r="AN23" s="435"/>
      <c r="AO23" s="435"/>
      <c r="AP23" s="435"/>
      <c r="AQ23" s="435"/>
      <c r="AR23" s="436"/>
      <c r="AS23" s="440"/>
      <c r="AT23" s="441"/>
      <c r="AU23" s="441"/>
      <c r="AV23" s="441"/>
      <c r="AW23" s="441"/>
      <c r="AX23" s="442"/>
      <c r="AY23" s="406" t="s">
        <v>149</v>
      </c>
      <c r="AZ23" s="407"/>
      <c r="BA23" s="407"/>
      <c r="BB23" s="407"/>
      <c r="BC23" s="407"/>
      <c r="BD23" s="407"/>
      <c r="BE23" s="407"/>
      <c r="BF23" s="407"/>
      <c r="BG23" s="407"/>
      <c r="BH23" s="407"/>
      <c r="BI23" s="407"/>
      <c r="BJ23" s="407"/>
      <c r="BK23" s="407"/>
      <c r="BL23" s="407"/>
      <c r="BM23" s="408"/>
      <c r="BN23" s="414">
        <v>8670128</v>
      </c>
      <c r="BO23" s="415"/>
      <c r="BP23" s="415"/>
      <c r="BQ23" s="415"/>
      <c r="BR23" s="415"/>
      <c r="BS23" s="415"/>
      <c r="BT23" s="415"/>
      <c r="BU23" s="416"/>
      <c r="BV23" s="414">
        <v>8482246</v>
      </c>
      <c r="BW23" s="415"/>
      <c r="BX23" s="415"/>
      <c r="BY23" s="415"/>
      <c r="BZ23" s="415"/>
      <c r="CA23" s="415"/>
      <c r="CB23" s="415"/>
      <c r="CC23" s="416"/>
      <c r="CD23" s="250"/>
      <c r="CE23" s="412"/>
      <c r="CF23" s="412"/>
      <c r="CG23" s="412"/>
      <c r="CH23" s="412"/>
      <c r="CI23" s="412"/>
      <c r="CJ23" s="412"/>
      <c r="CK23" s="412"/>
      <c r="CL23" s="412"/>
      <c r="CM23" s="412"/>
      <c r="CN23" s="412"/>
      <c r="CO23" s="412"/>
      <c r="CP23" s="412"/>
      <c r="CQ23" s="412"/>
      <c r="CR23" s="412"/>
      <c r="CS23" s="413"/>
      <c r="CT23" s="384"/>
      <c r="CU23" s="385"/>
      <c r="CV23" s="385"/>
      <c r="CW23" s="385"/>
      <c r="CX23" s="385"/>
      <c r="CY23" s="385"/>
      <c r="CZ23" s="385"/>
      <c r="DA23" s="386"/>
      <c r="DB23" s="384"/>
      <c r="DC23" s="385"/>
      <c r="DD23" s="385"/>
      <c r="DE23" s="385"/>
      <c r="DF23" s="385"/>
      <c r="DG23" s="385"/>
      <c r="DH23" s="385"/>
      <c r="DI23" s="386"/>
      <c r="DJ23" s="235"/>
      <c r="DK23" s="235"/>
      <c r="DL23" s="235"/>
      <c r="DM23" s="235"/>
      <c r="DN23" s="235"/>
      <c r="DO23" s="235"/>
    </row>
    <row r="24" spans="1:119" ht="18.75" customHeight="1" thickBot="1" x14ac:dyDescent="0.2">
      <c r="A24" s="236"/>
      <c r="B24" s="446"/>
      <c r="C24" s="447"/>
      <c r="D24" s="448"/>
      <c r="E24" s="387" t="s">
        <v>150</v>
      </c>
      <c r="F24" s="388"/>
      <c r="G24" s="388"/>
      <c r="H24" s="388"/>
      <c r="I24" s="388"/>
      <c r="J24" s="388"/>
      <c r="K24" s="389"/>
      <c r="L24" s="390">
        <v>1</v>
      </c>
      <c r="M24" s="391"/>
      <c r="N24" s="391"/>
      <c r="O24" s="391"/>
      <c r="P24" s="392"/>
      <c r="Q24" s="390">
        <v>4760</v>
      </c>
      <c r="R24" s="391"/>
      <c r="S24" s="391"/>
      <c r="T24" s="391"/>
      <c r="U24" s="391"/>
      <c r="V24" s="392"/>
      <c r="W24" s="456"/>
      <c r="X24" s="447"/>
      <c r="Y24" s="448"/>
      <c r="Z24" s="387" t="s">
        <v>151</v>
      </c>
      <c r="AA24" s="388"/>
      <c r="AB24" s="388"/>
      <c r="AC24" s="388"/>
      <c r="AD24" s="388"/>
      <c r="AE24" s="388"/>
      <c r="AF24" s="388"/>
      <c r="AG24" s="389"/>
      <c r="AH24" s="390">
        <v>55</v>
      </c>
      <c r="AI24" s="391"/>
      <c r="AJ24" s="391"/>
      <c r="AK24" s="391"/>
      <c r="AL24" s="392"/>
      <c r="AM24" s="390">
        <v>182105</v>
      </c>
      <c r="AN24" s="391"/>
      <c r="AO24" s="391"/>
      <c r="AP24" s="391"/>
      <c r="AQ24" s="391"/>
      <c r="AR24" s="392"/>
      <c r="AS24" s="390">
        <v>3311</v>
      </c>
      <c r="AT24" s="391"/>
      <c r="AU24" s="391"/>
      <c r="AV24" s="391"/>
      <c r="AW24" s="391"/>
      <c r="AX24" s="393"/>
      <c r="AY24" s="381" t="s">
        <v>152</v>
      </c>
      <c r="AZ24" s="382"/>
      <c r="BA24" s="382"/>
      <c r="BB24" s="382"/>
      <c r="BC24" s="382"/>
      <c r="BD24" s="382"/>
      <c r="BE24" s="382"/>
      <c r="BF24" s="382"/>
      <c r="BG24" s="382"/>
      <c r="BH24" s="382"/>
      <c r="BI24" s="382"/>
      <c r="BJ24" s="382"/>
      <c r="BK24" s="382"/>
      <c r="BL24" s="382"/>
      <c r="BM24" s="383"/>
      <c r="BN24" s="414">
        <v>7516281</v>
      </c>
      <c r="BO24" s="415"/>
      <c r="BP24" s="415"/>
      <c r="BQ24" s="415"/>
      <c r="BR24" s="415"/>
      <c r="BS24" s="415"/>
      <c r="BT24" s="415"/>
      <c r="BU24" s="416"/>
      <c r="BV24" s="414">
        <v>7353030</v>
      </c>
      <c r="BW24" s="415"/>
      <c r="BX24" s="415"/>
      <c r="BY24" s="415"/>
      <c r="BZ24" s="415"/>
      <c r="CA24" s="415"/>
      <c r="CB24" s="415"/>
      <c r="CC24" s="416"/>
      <c r="CD24" s="250"/>
      <c r="CE24" s="412"/>
      <c r="CF24" s="412"/>
      <c r="CG24" s="412"/>
      <c r="CH24" s="412"/>
      <c r="CI24" s="412"/>
      <c r="CJ24" s="412"/>
      <c r="CK24" s="412"/>
      <c r="CL24" s="412"/>
      <c r="CM24" s="412"/>
      <c r="CN24" s="412"/>
      <c r="CO24" s="412"/>
      <c r="CP24" s="412"/>
      <c r="CQ24" s="412"/>
      <c r="CR24" s="412"/>
      <c r="CS24" s="413"/>
      <c r="CT24" s="384"/>
      <c r="CU24" s="385"/>
      <c r="CV24" s="385"/>
      <c r="CW24" s="385"/>
      <c r="CX24" s="385"/>
      <c r="CY24" s="385"/>
      <c r="CZ24" s="385"/>
      <c r="DA24" s="386"/>
      <c r="DB24" s="384"/>
      <c r="DC24" s="385"/>
      <c r="DD24" s="385"/>
      <c r="DE24" s="385"/>
      <c r="DF24" s="385"/>
      <c r="DG24" s="385"/>
      <c r="DH24" s="385"/>
      <c r="DI24" s="386"/>
      <c r="DJ24" s="235"/>
      <c r="DK24" s="235"/>
      <c r="DL24" s="235"/>
      <c r="DM24" s="235"/>
      <c r="DN24" s="235"/>
      <c r="DO24" s="235"/>
    </row>
    <row r="25" spans="1:119" s="235" customFormat="1" ht="18.75" customHeight="1" x14ac:dyDescent="0.15">
      <c r="A25" s="236"/>
      <c r="B25" s="446"/>
      <c r="C25" s="447"/>
      <c r="D25" s="448"/>
      <c r="E25" s="387" t="s">
        <v>153</v>
      </c>
      <c r="F25" s="388"/>
      <c r="G25" s="388"/>
      <c r="H25" s="388"/>
      <c r="I25" s="388"/>
      <c r="J25" s="388"/>
      <c r="K25" s="389"/>
      <c r="L25" s="390">
        <v>1</v>
      </c>
      <c r="M25" s="391"/>
      <c r="N25" s="391"/>
      <c r="O25" s="391"/>
      <c r="P25" s="392"/>
      <c r="Q25" s="390">
        <v>4620</v>
      </c>
      <c r="R25" s="391"/>
      <c r="S25" s="391"/>
      <c r="T25" s="391"/>
      <c r="U25" s="391"/>
      <c r="V25" s="392"/>
      <c r="W25" s="456"/>
      <c r="X25" s="447"/>
      <c r="Y25" s="448"/>
      <c r="Z25" s="387" t="s">
        <v>154</v>
      </c>
      <c r="AA25" s="388"/>
      <c r="AB25" s="388"/>
      <c r="AC25" s="388"/>
      <c r="AD25" s="388"/>
      <c r="AE25" s="388"/>
      <c r="AF25" s="388"/>
      <c r="AG25" s="389"/>
      <c r="AH25" s="390" t="s">
        <v>118</v>
      </c>
      <c r="AI25" s="391"/>
      <c r="AJ25" s="391"/>
      <c r="AK25" s="391"/>
      <c r="AL25" s="392"/>
      <c r="AM25" s="390" t="s">
        <v>118</v>
      </c>
      <c r="AN25" s="391"/>
      <c r="AO25" s="391"/>
      <c r="AP25" s="391"/>
      <c r="AQ25" s="391"/>
      <c r="AR25" s="392"/>
      <c r="AS25" s="390" t="s">
        <v>118</v>
      </c>
      <c r="AT25" s="391"/>
      <c r="AU25" s="391"/>
      <c r="AV25" s="391"/>
      <c r="AW25" s="391"/>
      <c r="AX25" s="393"/>
      <c r="AY25" s="406" t="s">
        <v>155</v>
      </c>
      <c r="AZ25" s="407"/>
      <c r="BA25" s="407"/>
      <c r="BB25" s="407"/>
      <c r="BC25" s="407"/>
      <c r="BD25" s="407"/>
      <c r="BE25" s="407"/>
      <c r="BF25" s="407"/>
      <c r="BG25" s="407"/>
      <c r="BH25" s="407"/>
      <c r="BI25" s="407"/>
      <c r="BJ25" s="407"/>
      <c r="BK25" s="407"/>
      <c r="BL25" s="407"/>
      <c r="BM25" s="408"/>
      <c r="BN25" s="409" t="s">
        <v>118</v>
      </c>
      <c r="BO25" s="410"/>
      <c r="BP25" s="410"/>
      <c r="BQ25" s="410"/>
      <c r="BR25" s="410"/>
      <c r="BS25" s="410"/>
      <c r="BT25" s="410"/>
      <c r="BU25" s="411"/>
      <c r="BV25" s="409" t="s">
        <v>118</v>
      </c>
      <c r="BW25" s="410"/>
      <c r="BX25" s="410"/>
      <c r="BY25" s="410"/>
      <c r="BZ25" s="410"/>
      <c r="CA25" s="410"/>
      <c r="CB25" s="410"/>
      <c r="CC25" s="411"/>
      <c r="CD25" s="250"/>
      <c r="CE25" s="412"/>
      <c r="CF25" s="412"/>
      <c r="CG25" s="412"/>
      <c r="CH25" s="412"/>
      <c r="CI25" s="412"/>
      <c r="CJ25" s="412"/>
      <c r="CK25" s="412"/>
      <c r="CL25" s="412"/>
      <c r="CM25" s="412"/>
      <c r="CN25" s="412"/>
      <c r="CO25" s="412"/>
      <c r="CP25" s="412"/>
      <c r="CQ25" s="412"/>
      <c r="CR25" s="412"/>
      <c r="CS25" s="413"/>
      <c r="CT25" s="384"/>
      <c r="CU25" s="385"/>
      <c r="CV25" s="385"/>
      <c r="CW25" s="385"/>
      <c r="CX25" s="385"/>
      <c r="CY25" s="385"/>
      <c r="CZ25" s="385"/>
      <c r="DA25" s="386"/>
      <c r="DB25" s="384"/>
      <c r="DC25" s="385"/>
      <c r="DD25" s="385"/>
      <c r="DE25" s="385"/>
      <c r="DF25" s="385"/>
      <c r="DG25" s="385"/>
      <c r="DH25" s="385"/>
      <c r="DI25" s="386"/>
    </row>
    <row r="26" spans="1:119" s="235" customFormat="1" ht="18.75" customHeight="1" x14ac:dyDescent="0.15">
      <c r="A26" s="236"/>
      <c r="B26" s="446"/>
      <c r="C26" s="447"/>
      <c r="D26" s="448"/>
      <c r="E26" s="387" t="s">
        <v>156</v>
      </c>
      <c r="F26" s="388"/>
      <c r="G26" s="388"/>
      <c r="H26" s="388"/>
      <c r="I26" s="388"/>
      <c r="J26" s="388"/>
      <c r="K26" s="389"/>
      <c r="L26" s="390">
        <v>1</v>
      </c>
      <c r="M26" s="391"/>
      <c r="N26" s="391"/>
      <c r="O26" s="391"/>
      <c r="P26" s="392"/>
      <c r="Q26" s="390">
        <v>4190</v>
      </c>
      <c r="R26" s="391"/>
      <c r="S26" s="391"/>
      <c r="T26" s="391"/>
      <c r="U26" s="391"/>
      <c r="V26" s="392"/>
      <c r="W26" s="456"/>
      <c r="X26" s="447"/>
      <c r="Y26" s="448"/>
      <c r="Z26" s="387" t="s">
        <v>157</v>
      </c>
      <c r="AA26" s="469"/>
      <c r="AB26" s="469"/>
      <c r="AC26" s="469"/>
      <c r="AD26" s="469"/>
      <c r="AE26" s="469"/>
      <c r="AF26" s="469"/>
      <c r="AG26" s="470"/>
      <c r="AH26" s="390">
        <v>5</v>
      </c>
      <c r="AI26" s="391"/>
      <c r="AJ26" s="391"/>
      <c r="AK26" s="391"/>
      <c r="AL26" s="392"/>
      <c r="AM26" s="390">
        <v>17540</v>
      </c>
      <c r="AN26" s="391"/>
      <c r="AO26" s="391"/>
      <c r="AP26" s="391"/>
      <c r="AQ26" s="391"/>
      <c r="AR26" s="392"/>
      <c r="AS26" s="390">
        <v>3508</v>
      </c>
      <c r="AT26" s="391"/>
      <c r="AU26" s="391"/>
      <c r="AV26" s="391"/>
      <c r="AW26" s="391"/>
      <c r="AX26" s="393"/>
      <c r="AY26" s="423" t="s">
        <v>158</v>
      </c>
      <c r="AZ26" s="424"/>
      <c r="BA26" s="424"/>
      <c r="BB26" s="424"/>
      <c r="BC26" s="424"/>
      <c r="BD26" s="424"/>
      <c r="BE26" s="424"/>
      <c r="BF26" s="424"/>
      <c r="BG26" s="424"/>
      <c r="BH26" s="424"/>
      <c r="BI26" s="424"/>
      <c r="BJ26" s="424"/>
      <c r="BK26" s="424"/>
      <c r="BL26" s="424"/>
      <c r="BM26" s="425"/>
      <c r="BN26" s="414" t="s">
        <v>118</v>
      </c>
      <c r="BO26" s="415"/>
      <c r="BP26" s="415"/>
      <c r="BQ26" s="415"/>
      <c r="BR26" s="415"/>
      <c r="BS26" s="415"/>
      <c r="BT26" s="415"/>
      <c r="BU26" s="416"/>
      <c r="BV26" s="414" t="s">
        <v>118</v>
      </c>
      <c r="BW26" s="415"/>
      <c r="BX26" s="415"/>
      <c r="BY26" s="415"/>
      <c r="BZ26" s="415"/>
      <c r="CA26" s="415"/>
      <c r="CB26" s="415"/>
      <c r="CC26" s="416"/>
      <c r="CD26" s="250"/>
      <c r="CE26" s="412"/>
      <c r="CF26" s="412"/>
      <c r="CG26" s="412"/>
      <c r="CH26" s="412"/>
      <c r="CI26" s="412"/>
      <c r="CJ26" s="412"/>
      <c r="CK26" s="412"/>
      <c r="CL26" s="412"/>
      <c r="CM26" s="412"/>
      <c r="CN26" s="412"/>
      <c r="CO26" s="412"/>
      <c r="CP26" s="412"/>
      <c r="CQ26" s="412"/>
      <c r="CR26" s="412"/>
      <c r="CS26" s="413"/>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236"/>
      <c r="B27" s="446"/>
      <c r="C27" s="447"/>
      <c r="D27" s="448"/>
      <c r="E27" s="387" t="s">
        <v>159</v>
      </c>
      <c r="F27" s="388"/>
      <c r="G27" s="388"/>
      <c r="H27" s="388"/>
      <c r="I27" s="388"/>
      <c r="J27" s="388"/>
      <c r="K27" s="389"/>
      <c r="L27" s="390">
        <v>1</v>
      </c>
      <c r="M27" s="391"/>
      <c r="N27" s="391"/>
      <c r="O27" s="391"/>
      <c r="P27" s="392"/>
      <c r="Q27" s="390">
        <v>2470</v>
      </c>
      <c r="R27" s="391"/>
      <c r="S27" s="391"/>
      <c r="T27" s="391"/>
      <c r="U27" s="391"/>
      <c r="V27" s="392"/>
      <c r="W27" s="456"/>
      <c r="X27" s="447"/>
      <c r="Y27" s="448"/>
      <c r="Z27" s="387" t="s">
        <v>160</v>
      </c>
      <c r="AA27" s="388"/>
      <c r="AB27" s="388"/>
      <c r="AC27" s="388"/>
      <c r="AD27" s="388"/>
      <c r="AE27" s="388"/>
      <c r="AF27" s="388"/>
      <c r="AG27" s="389"/>
      <c r="AH27" s="390" t="s">
        <v>118</v>
      </c>
      <c r="AI27" s="391"/>
      <c r="AJ27" s="391"/>
      <c r="AK27" s="391"/>
      <c r="AL27" s="392"/>
      <c r="AM27" s="390" t="s">
        <v>118</v>
      </c>
      <c r="AN27" s="391"/>
      <c r="AO27" s="391"/>
      <c r="AP27" s="391"/>
      <c r="AQ27" s="391"/>
      <c r="AR27" s="392"/>
      <c r="AS27" s="390" t="s">
        <v>118</v>
      </c>
      <c r="AT27" s="391"/>
      <c r="AU27" s="391"/>
      <c r="AV27" s="391"/>
      <c r="AW27" s="391"/>
      <c r="AX27" s="393"/>
      <c r="AY27" s="420" t="s">
        <v>161</v>
      </c>
      <c r="AZ27" s="421"/>
      <c r="BA27" s="421"/>
      <c r="BB27" s="421"/>
      <c r="BC27" s="421"/>
      <c r="BD27" s="421"/>
      <c r="BE27" s="421"/>
      <c r="BF27" s="421"/>
      <c r="BG27" s="421"/>
      <c r="BH27" s="421"/>
      <c r="BI27" s="421"/>
      <c r="BJ27" s="421"/>
      <c r="BK27" s="421"/>
      <c r="BL27" s="421"/>
      <c r="BM27" s="422"/>
      <c r="BN27" s="417">
        <v>87936</v>
      </c>
      <c r="BO27" s="418"/>
      <c r="BP27" s="418"/>
      <c r="BQ27" s="418"/>
      <c r="BR27" s="418"/>
      <c r="BS27" s="418"/>
      <c r="BT27" s="418"/>
      <c r="BU27" s="419"/>
      <c r="BV27" s="417">
        <v>87936</v>
      </c>
      <c r="BW27" s="418"/>
      <c r="BX27" s="418"/>
      <c r="BY27" s="418"/>
      <c r="BZ27" s="418"/>
      <c r="CA27" s="418"/>
      <c r="CB27" s="418"/>
      <c r="CC27" s="419"/>
      <c r="CD27" s="252"/>
      <c r="CE27" s="412"/>
      <c r="CF27" s="412"/>
      <c r="CG27" s="412"/>
      <c r="CH27" s="412"/>
      <c r="CI27" s="412"/>
      <c r="CJ27" s="412"/>
      <c r="CK27" s="412"/>
      <c r="CL27" s="412"/>
      <c r="CM27" s="412"/>
      <c r="CN27" s="412"/>
      <c r="CO27" s="412"/>
      <c r="CP27" s="412"/>
      <c r="CQ27" s="412"/>
      <c r="CR27" s="412"/>
      <c r="CS27" s="413"/>
      <c r="CT27" s="384"/>
      <c r="CU27" s="385"/>
      <c r="CV27" s="385"/>
      <c r="CW27" s="385"/>
      <c r="CX27" s="385"/>
      <c r="CY27" s="385"/>
      <c r="CZ27" s="385"/>
      <c r="DA27" s="386"/>
      <c r="DB27" s="384"/>
      <c r="DC27" s="385"/>
      <c r="DD27" s="385"/>
      <c r="DE27" s="385"/>
      <c r="DF27" s="385"/>
      <c r="DG27" s="385"/>
      <c r="DH27" s="385"/>
      <c r="DI27" s="386"/>
      <c r="DJ27" s="235"/>
      <c r="DK27" s="235"/>
      <c r="DL27" s="235"/>
      <c r="DM27" s="235"/>
      <c r="DN27" s="235"/>
      <c r="DO27" s="235"/>
    </row>
    <row r="28" spans="1:119" ht="18.75" customHeight="1" x14ac:dyDescent="0.15">
      <c r="A28" s="236"/>
      <c r="B28" s="446"/>
      <c r="C28" s="447"/>
      <c r="D28" s="448"/>
      <c r="E28" s="387" t="s">
        <v>162</v>
      </c>
      <c r="F28" s="388"/>
      <c r="G28" s="388"/>
      <c r="H28" s="388"/>
      <c r="I28" s="388"/>
      <c r="J28" s="388"/>
      <c r="K28" s="389"/>
      <c r="L28" s="390">
        <v>1</v>
      </c>
      <c r="M28" s="391"/>
      <c r="N28" s="391"/>
      <c r="O28" s="391"/>
      <c r="P28" s="392"/>
      <c r="Q28" s="390">
        <v>2060</v>
      </c>
      <c r="R28" s="391"/>
      <c r="S28" s="391"/>
      <c r="T28" s="391"/>
      <c r="U28" s="391"/>
      <c r="V28" s="392"/>
      <c r="W28" s="456"/>
      <c r="X28" s="447"/>
      <c r="Y28" s="448"/>
      <c r="Z28" s="387" t="s">
        <v>163</v>
      </c>
      <c r="AA28" s="388"/>
      <c r="AB28" s="388"/>
      <c r="AC28" s="388"/>
      <c r="AD28" s="388"/>
      <c r="AE28" s="388"/>
      <c r="AF28" s="388"/>
      <c r="AG28" s="389"/>
      <c r="AH28" s="390" t="s">
        <v>118</v>
      </c>
      <c r="AI28" s="391"/>
      <c r="AJ28" s="391"/>
      <c r="AK28" s="391"/>
      <c r="AL28" s="392"/>
      <c r="AM28" s="390" t="s">
        <v>118</v>
      </c>
      <c r="AN28" s="391"/>
      <c r="AO28" s="391"/>
      <c r="AP28" s="391"/>
      <c r="AQ28" s="391"/>
      <c r="AR28" s="392"/>
      <c r="AS28" s="390" t="s">
        <v>118</v>
      </c>
      <c r="AT28" s="391"/>
      <c r="AU28" s="391"/>
      <c r="AV28" s="391"/>
      <c r="AW28" s="391"/>
      <c r="AX28" s="393"/>
      <c r="AY28" s="397" t="s">
        <v>164</v>
      </c>
      <c r="AZ28" s="398"/>
      <c r="BA28" s="398"/>
      <c r="BB28" s="399"/>
      <c r="BC28" s="406" t="s">
        <v>165</v>
      </c>
      <c r="BD28" s="407"/>
      <c r="BE28" s="407"/>
      <c r="BF28" s="407"/>
      <c r="BG28" s="407"/>
      <c r="BH28" s="407"/>
      <c r="BI28" s="407"/>
      <c r="BJ28" s="407"/>
      <c r="BK28" s="407"/>
      <c r="BL28" s="407"/>
      <c r="BM28" s="408"/>
      <c r="BN28" s="409">
        <v>292712</v>
      </c>
      <c r="BO28" s="410"/>
      <c r="BP28" s="410"/>
      <c r="BQ28" s="410"/>
      <c r="BR28" s="410"/>
      <c r="BS28" s="410"/>
      <c r="BT28" s="410"/>
      <c r="BU28" s="411"/>
      <c r="BV28" s="409">
        <v>292697</v>
      </c>
      <c r="BW28" s="410"/>
      <c r="BX28" s="410"/>
      <c r="BY28" s="410"/>
      <c r="BZ28" s="410"/>
      <c r="CA28" s="410"/>
      <c r="CB28" s="410"/>
      <c r="CC28" s="411"/>
      <c r="CD28" s="250"/>
      <c r="CE28" s="412"/>
      <c r="CF28" s="412"/>
      <c r="CG28" s="412"/>
      <c r="CH28" s="412"/>
      <c r="CI28" s="412"/>
      <c r="CJ28" s="412"/>
      <c r="CK28" s="412"/>
      <c r="CL28" s="412"/>
      <c r="CM28" s="412"/>
      <c r="CN28" s="412"/>
      <c r="CO28" s="412"/>
      <c r="CP28" s="412"/>
      <c r="CQ28" s="412"/>
      <c r="CR28" s="412"/>
      <c r="CS28" s="413"/>
      <c r="CT28" s="384"/>
      <c r="CU28" s="385"/>
      <c r="CV28" s="385"/>
      <c r="CW28" s="385"/>
      <c r="CX28" s="385"/>
      <c r="CY28" s="385"/>
      <c r="CZ28" s="385"/>
      <c r="DA28" s="386"/>
      <c r="DB28" s="384"/>
      <c r="DC28" s="385"/>
      <c r="DD28" s="385"/>
      <c r="DE28" s="385"/>
      <c r="DF28" s="385"/>
      <c r="DG28" s="385"/>
      <c r="DH28" s="385"/>
      <c r="DI28" s="386"/>
      <c r="DJ28" s="235"/>
      <c r="DK28" s="235"/>
      <c r="DL28" s="235"/>
      <c r="DM28" s="235"/>
      <c r="DN28" s="235"/>
      <c r="DO28" s="235"/>
    </row>
    <row r="29" spans="1:119" ht="18.75" customHeight="1" x14ac:dyDescent="0.15">
      <c r="A29" s="236"/>
      <c r="B29" s="446"/>
      <c r="C29" s="447"/>
      <c r="D29" s="448"/>
      <c r="E29" s="387" t="s">
        <v>166</v>
      </c>
      <c r="F29" s="388"/>
      <c r="G29" s="388"/>
      <c r="H29" s="388"/>
      <c r="I29" s="388"/>
      <c r="J29" s="388"/>
      <c r="K29" s="389"/>
      <c r="L29" s="390">
        <v>8</v>
      </c>
      <c r="M29" s="391"/>
      <c r="N29" s="391"/>
      <c r="O29" s="391"/>
      <c r="P29" s="392"/>
      <c r="Q29" s="390">
        <v>1710</v>
      </c>
      <c r="R29" s="391"/>
      <c r="S29" s="391"/>
      <c r="T29" s="391"/>
      <c r="U29" s="391"/>
      <c r="V29" s="392"/>
      <c r="W29" s="457"/>
      <c r="X29" s="458"/>
      <c r="Y29" s="459"/>
      <c r="Z29" s="387" t="s">
        <v>167</v>
      </c>
      <c r="AA29" s="388"/>
      <c r="AB29" s="388"/>
      <c r="AC29" s="388"/>
      <c r="AD29" s="388"/>
      <c r="AE29" s="388"/>
      <c r="AF29" s="388"/>
      <c r="AG29" s="389"/>
      <c r="AH29" s="390">
        <v>55</v>
      </c>
      <c r="AI29" s="391"/>
      <c r="AJ29" s="391"/>
      <c r="AK29" s="391"/>
      <c r="AL29" s="392"/>
      <c r="AM29" s="390">
        <v>182105</v>
      </c>
      <c r="AN29" s="391"/>
      <c r="AO29" s="391"/>
      <c r="AP29" s="391"/>
      <c r="AQ29" s="391"/>
      <c r="AR29" s="392"/>
      <c r="AS29" s="390">
        <v>3311</v>
      </c>
      <c r="AT29" s="391"/>
      <c r="AU29" s="391"/>
      <c r="AV29" s="391"/>
      <c r="AW29" s="391"/>
      <c r="AX29" s="393"/>
      <c r="AY29" s="400"/>
      <c r="AZ29" s="401"/>
      <c r="BA29" s="401"/>
      <c r="BB29" s="402"/>
      <c r="BC29" s="394" t="s">
        <v>168</v>
      </c>
      <c r="BD29" s="395"/>
      <c r="BE29" s="395"/>
      <c r="BF29" s="395"/>
      <c r="BG29" s="395"/>
      <c r="BH29" s="395"/>
      <c r="BI29" s="395"/>
      <c r="BJ29" s="395"/>
      <c r="BK29" s="395"/>
      <c r="BL29" s="395"/>
      <c r="BM29" s="396"/>
      <c r="BN29" s="414">
        <v>372675</v>
      </c>
      <c r="BO29" s="415"/>
      <c r="BP29" s="415"/>
      <c r="BQ29" s="415"/>
      <c r="BR29" s="415"/>
      <c r="BS29" s="415"/>
      <c r="BT29" s="415"/>
      <c r="BU29" s="416"/>
      <c r="BV29" s="414">
        <v>322114</v>
      </c>
      <c r="BW29" s="415"/>
      <c r="BX29" s="415"/>
      <c r="BY29" s="415"/>
      <c r="BZ29" s="415"/>
      <c r="CA29" s="415"/>
      <c r="CB29" s="415"/>
      <c r="CC29" s="416"/>
      <c r="CD29" s="252"/>
      <c r="CE29" s="412"/>
      <c r="CF29" s="412"/>
      <c r="CG29" s="412"/>
      <c r="CH29" s="412"/>
      <c r="CI29" s="412"/>
      <c r="CJ29" s="412"/>
      <c r="CK29" s="412"/>
      <c r="CL29" s="412"/>
      <c r="CM29" s="412"/>
      <c r="CN29" s="412"/>
      <c r="CO29" s="412"/>
      <c r="CP29" s="412"/>
      <c r="CQ29" s="412"/>
      <c r="CR29" s="412"/>
      <c r="CS29" s="413"/>
      <c r="CT29" s="384"/>
      <c r="CU29" s="385"/>
      <c r="CV29" s="385"/>
      <c r="CW29" s="385"/>
      <c r="CX29" s="385"/>
      <c r="CY29" s="385"/>
      <c r="CZ29" s="385"/>
      <c r="DA29" s="386"/>
      <c r="DB29" s="384"/>
      <c r="DC29" s="385"/>
      <c r="DD29" s="385"/>
      <c r="DE29" s="385"/>
      <c r="DF29" s="385"/>
      <c r="DG29" s="385"/>
      <c r="DH29" s="385"/>
      <c r="DI29" s="386"/>
      <c r="DJ29" s="235"/>
      <c r="DK29" s="235"/>
      <c r="DL29" s="235"/>
      <c r="DM29" s="235"/>
      <c r="DN29" s="235"/>
      <c r="DO29" s="235"/>
    </row>
    <row r="30" spans="1:119" ht="18.75" customHeight="1" thickBot="1" x14ac:dyDescent="0.2">
      <c r="A30" s="236"/>
      <c r="B30" s="449"/>
      <c r="C30" s="450"/>
      <c r="D30" s="451"/>
      <c r="E30" s="460"/>
      <c r="F30" s="461"/>
      <c r="G30" s="461"/>
      <c r="H30" s="461"/>
      <c r="I30" s="461"/>
      <c r="J30" s="461"/>
      <c r="K30" s="462"/>
      <c r="L30" s="463"/>
      <c r="M30" s="464"/>
      <c r="N30" s="464"/>
      <c r="O30" s="464"/>
      <c r="P30" s="465"/>
      <c r="Q30" s="463"/>
      <c r="R30" s="464"/>
      <c r="S30" s="464"/>
      <c r="T30" s="464"/>
      <c r="U30" s="464"/>
      <c r="V30" s="465"/>
      <c r="W30" s="466" t="s">
        <v>169</v>
      </c>
      <c r="X30" s="467"/>
      <c r="Y30" s="467"/>
      <c r="Z30" s="467"/>
      <c r="AA30" s="467"/>
      <c r="AB30" s="467"/>
      <c r="AC30" s="467"/>
      <c r="AD30" s="467"/>
      <c r="AE30" s="467"/>
      <c r="AF30" s="467"/>
      <c r="AG30" s="468"/>
      <c r="AH30" s="378">
        <v>97.4</v>
      </c>
      <c r="AI30" s="379"/>
      <c r="AJ30" s="379"/>
      <c r="AK30" s="379"/>
      <c r="AL30" s="379"/>
      <c r="AM30" s="379"/>
      <c r="AN30" s="379"/>
      <c r="AO30" s="379"/>
      <c r="AP30" s="379"/>
      <c r="AQ30" s="379"/>
      <c r="AR30" s="379"/>
      <c r="AS30" s="379"/>
      <c r="AT30" s="379"/>
      <c r="AU30" s="379"/>
      <c r="AV30" s="379"/>
      <c r="AW30" s="379"/>
      <c r="AX30" s="380"/>
      <c r="AY30" s="403"/>
      <c r="AZ30" s="404"/>
      <c r="BA30" s="404"/>
      <c r="BB30" s="405"/>
      <c r="BC30" s="381" t="s">
        <v>170</v>
      </c>
      <c r="BD30" s="382"/>
      <c r="BE30" s="382"/>
      <c r="BF30" s="382"/>
      <c r="BG30" s="382"/>
      <c r="BH30" s="382"/>
      <c r="BI30" s="382"/>
      <c r="BJ30" s="382"/>
      <c r="BK30" s="382"/>
      <c r="BL30" s="382"/>
      <c r="BM30" s="383"/>
      <c r="BN30" s="417">
        <v>371646</v>
      </c>
      <c r="BO30" s="418"/>
      <c r="BP30" s="418"/>
      <c r="BQ30" s="418"/>
      <c r="BR30" s="418"/>
      <c r="BS30" s="418"/>
      <c r="BT30" s="418"/>
      <c r="BU30" s="419"/>
      <c r="BV30" s="417">
        <v>272006</v>
      </c>
      <c r="BW30" s="418"/>
      <c r="BX30" s="418"/>
      <c r="BY30" s="418"/>
      <c r="BZ30" s="418"/>
      <c r="CA30" s="418"/>
      <c r="CB30" s="418"/>
      <c r="CC30" s="419"/>
      <c r="CD30" s="253"/>
      <c r="CE30" s="254"/>
      <c r="CF30" s="254"/>
      <c r="CG30" s="254"/>
      <c r="CH30" s="254"/>
      <c r="CI30" s="254"/>
      <c r="CJ30" s="254"/>
      <c r="CK30" s="254"/>
      <c r="CL30" s="254"/>
      <c r="CM30" s="254"/>
      <c r="CN30" s="254"/>
      <c r="CO30" s="254"/>
      <c r="CP30" s="254"/>
      <c r="CQ30" s="254"/>
      <c r="CR30" s="254"/>
      <c r="CS30" s="255"/>
      <c r="CT30" s="256"/>
      <c r="CU30" s="257"/>
      <c r="CV30" s="257"/>
      <c r="CW30" s="257"/>
      <c r="CX30" s="257"/>
      <c r="CY30" s="257"/>
      <c r="CZ30" s="257"/>
      <c r="DA30" s="258"/>
      <c r="DB30" s="256"/>
      <c r="DC30" s="257"/>
      <c r="DD30" s="257"/>
      <c r="DE30" s="257"/>
      <c r="DF30" s="257"/>
      <c r="DG30" s="257"/>
      <c r="DH30" s="257"/>
      <c r="DI30" s="258"/>
      <c r="DJ30" s="235"/>
      <c r="DK30" s="235"/>
      <c r="DL30" s="235"/>
      <c r="DM30" s="235"/>
      <c r="DN30" s="235"/>
      <c r="DO30" s="235"/>
    </row>
    <row r="31" spans="1:119" ht="13.5" customHeight="1" x14ac:dyDescent="0.15">
      <c r="A31" s="236"/>
      <c r="B31" s="259"/>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1"/>
      <c r="DJ31" s="235"/>
      <c r="DK31" s="235"/>
      <c r="DL31" s="235"/>
      <c r="DM31" s="235"/>
      <c r="DN31" s="235"/>
      <c r="DO31" s="235"/>
    </row>
    <row r="32" spans="1:119" ht="13.5" customHeight="1" x14ac:dyDescent="0.15">
      <c r="A32" s="236"/>
      <c r="B32" s="262"/>
      <c r="C32" s="263" t="s">
        <v>171</v>
      </c>
      <c r="D32" s="263"/>
      <c r="E32" s="263"/>
      <c r="F32" s="260"/>
      <c r="G32" s="260"/>
      <c r="H32" s="260"/>
      <c r="I32" s="260"/>
      <c r="J32" s="260"/>
      <c r="K32" s="260"/>
      <c r="L32" s="260"/>
      <c r="M32" s="260"/>
      <c r="N32" s="260"/>
      <c r="O32" s="260"/>
      <c r="P32" s="260"/>
      <c r="Q32" s="260"/>
      <c r="R32" s="260"/>
      <c r="S32" s="260"/>
      <c r="T32" s="260"/>
      <c r="U32" s="260" t="s">
        <v>172</v>
      </c>
      <c r="V32" s="260"/>
      <c r="W32" s="260"/>
      <c r="X32" s="260"/>
      <c r="Y32" s="260"/>
      <c r="Z32" s="260"/>
      <c r="AA32" s="260"/>
      <c r="AB32" s="260"/>
      <c r="AC32" s="260"/>
      <c r="AD32" s="260"/>
      <c r="AE32" s="260"/>
      <c r="AF32" s="260"/>
      <c r="AG32" s="260"/>
      <c r="AH32" s="260"/>
      <c r="AI32" s="260"/>
      <c r="AJ32" s="260"/>
      <c r="AK32" s="260"/>
      <c r="AL32" s="260"/>
      <c r="AM32" s="264" t="s">
        <v>173</v>
      </c>
      <c r="AN32" s="260"/>
      <c r="AO32" s="260"/>
      <c r="AP32" s="260"/>
      <c r="AQ32" s="260"/>
      <c r="AR32" s="260"/>
      <c r="AS32" s="264"/>
      <c r="AT32" s="264"/>
      <c r="AU32" s="264"/>
      <c r="AV32" s="264"/>
      <c r="AW32" s="264"/>
      <c r="AX32" s="264"/>
      <c r="AY32" s="264"/>
      <c r="AZ32" s="264"/>
      <c r="BA32" s="264"/>
      <c r="BB32" s="260"/>
      <c r="BC32" s="264"/>
      <c r="BD32" s="260"/>
      <c r="BE32" s="264" t="s">
        <v>174</v>
      </c>
      <c r="BF32" s="260"/>
      <c r="BG32" s="260"/>
      <c r="BH32" s="260"/>
      <c r="BI32" s="260"/>
      <c r="BJ32" s="264"/>
      <c r="BK32" s="264"/>
      <c r="BL32" s="264"/>
      <c r="BM32" s="264"/>
      <c r="BN32" s="264"/>
      <c r="BO32" s="264"/>
      <c r="BP32" s="264"/>
      <c r="BQ32" s="264"/>
      <c r="BR32" s="260"/>
      <c r="BS32" s="260"/>
      <c r="BT32" s="260"/>
      <c r="BU32" s="260"/>
      <c r="BV32" s="260"/>
      <c r="BW32" s="260" t="s">
        <v>175</v>
      </c>
      <c r="BX32" s="260"/>
      <c r="BY32" s="260"/>
      <c r="BZ32" s="260"/>
      <c r="CA32" s="260"/>
      <c r="CB32" s="264"/>
      <c r="CC32" s="264"/>
      <c r="CD32" s="264"/>
      <c r="CE32" s="264"/>
      <c r="CF32" s="264"/>
      <c r="CG32" s="264"/>
      <c r="CH32" s="264"/>
      <c r="CI32" s="264"/>
      <c r="CJ32" s="264"/>
      <c r="CK32" s="264"/>
      <c r="CL32" s="264"/>
      <c r="CM32" s="264"/>
      <c r="CN32" s="264"/>
      <c r="CO32" s="264" t="s">
        <v>176</v>
      </c>
      <c r="CP32" s="264"/>
      <c r="CQ32" s="264"/>
      <c r="CR32" s="264"/>
      <c r="CS32" s="264"/>
      <c r="CT32" s="264"/>
      <c r="CU32" s="264"/>
      <c r="CV32" s="264"/>
      <c r="CW32" s="264"/>
      <c r="CX32" s="264"/>
      <c r="CY32" s="264"/>
      <c r="CZ32" s="264"/>
      <c r="DA32" s="264"/>
      <c r="DB32" s="264"/>
      <c r="DC32" s="264"/>
      <c r="DD32" s="264"/>
      <c r="DE32" s="264"/>
      <c r="DF32" s="264"/>
      <c r="DG32" s="264"/>
      <c r="DH32" s="264"/>
      <c r="DI32" s="261"/>
      <c r="DJ32" s="235"/>
      <c r="DK32" s="235"/>
      <c r="DL32" s="235"/>
      <c r="DM32" s="235"/>
      <c r="DN32" s="235"/>
      <c r="DO32" s="235"/>
    </row>
    <row r="33" spans="1:119" ht="13.5" customHeight="1" x14ac:dyDescent="0.15">
      <c r="A33" s="236"/>
      <c r="B33" s="262"/>
      <c r="C33" s="377" t="s">
        <v>177</v>
      </c>
      <c r="D33" s="377"/>
      <c r="E33" s="376" t="s">
        <v>178</v>
      </c>
      <c r="F33" s="376"/>
      <c r="G33" s="376"/>
      <c r="H33" s="376"/>
      <c r="I33" s="376"/>
      <c r="J33" s="376"/>
      <c r="K33" s="376"/>
      <c r="L33" s="376"/>
      <c r="M33" s="376"/>
      <c r="N33" s="376"/>
      <c r="O33" s="376"/>
      <c r="P33" s="376"/>
      <c r="Q33" s="376"/>
      <c r="R33" s="376"/>
      <c r="S33" s="376"/>
      <c r="T33" s="265"/>
      <c r="U33" s="377" t="s">
        <v>177</v>
      </c>
      <c r="V33" s="377"/>
      <c r="W33" s="376" t="s">
        <v>178</v>
      </c>
      <c r="X33" s="376"/>
      <c r="Y33" s="376"/>
      <c r="Z33" s="376"/>
      <c r="AA33" s="376"/>
      <c r="AB33" s="376"/>
      <c r="AC33" s="376"/>
      <c r="AD33" s="376"/>
      <c r="AE33" s="376"/>
      <c r="AF33" s="376"/>
      <c r="AG33" s="376"/>
      <c r="AH33" s="376"/>
      <c r="AI33" s="376"/>
      <c r="AJ33" s="376"/>
      <c r="AK33" s="376"/>
      <c r="AL33" s="265"/>
      <c r="AM33" s="377" t="s">
        <v>177</v>
      </c>
      <c r="AN33" s="377"/>
      <c r="AO33" s="376" t="s">
        <v>178</v>
      </c>
      <c r="AP33" s="376"/>
      <c r="AQ33" s="376"/>
      <c r="AR33" s="376"/>
      <c r="AS33" s="376"/>
      <c r="AT33" s="376"/>
      <c r="AU33" s="376"/>
      <c r="AV33" s="376"/>
      <c r="AW33" s="376"/>
      <c r="AX33" s="376"/>
      <c r="AY33" s="376"/>
      <c r="AZ33" s="376"/>
      <c r="BA33" s="376"/>
      <c r="BB33" s="376"/>
      <c r="BC33" s="376"/>
      <c r="BD33" s="266"/>
      <c r="BE33" s="376" t="s">
        <v>179</v>
      </c>
      <c r="BF33" s="376"/>
      <c r="BG33" s="376" t="s">
        <v>180</v>
      </c>
      <c r="BH33" s="376"/>
      <c r="BI33" s="376"/>
      <c r="BJ33" s="376"/>
      <c r="BK33" s="376"/>
      <c r="BL33" s="376"/>
      <c r="BM33" s="376"/>
      <c r="BN33" s="376"/>
      <c r="BO33" s="376"/>
      <c r="BP33" s="376"/>
      <c r="BQ33" s="376"/>
      <c r="BR33" s="376"/>
      <c r="BS33" s="376"/>
      <c r="BT33" s="376"/>
      <c r="BU33" s="376"/>
      <c r="BV33" s="266"/>
      <c r="BW33" s="377" t="s">
        <v>179</v>
      </c>
      <c r="BX33" s="377"/>
      <c r="BY33" s="376" t="s">
        <v>181</v>
      </c>
      <c r="BZ33" s="376"/>
      <c r="CA33" s="376"/>
      <c r="CB33" s="376"/>
      <c r="CC33" s="376"/>
      <c r="CD33" s="376"/>
      <c r="CE33" s="376"/>
      <c r="CF33" s="376"/>
      <c r="CG33" s="376"/>
      <c r="CH33" s="376"/>
      <c r="CI33" s="376"/>
      <c r="CJ33" s="376"/>
      <c r="CK33" s="376"/>
      <c r="CL33" s="376"/>
      <c r="CM33" s="376"/>
      <c r="CN33" s="265"/>
      <c r="CO33" s="377" t="s">
        <v>177</v>
      </c>
      <c r="CP33" s="377"/>
      <c r="CQ33" s="376" t="s">
        <v>182</v>
      </c>
      <c r="CR33" s="376"/>
      <c r="CS33" s="376"/>
      <c r="CT33" s="376"/>
      <c r="CU33" s="376"/>
      <c r="CV33" s="376"/>
      <c r="CW33" s="376"/>
      <c r="CX33" s="376"/>
      <c r="CY33" s="376"/>
      <c r="CZ33" s="376"/>
      <c r="DA33" s="376"/>
      <c r="DB33" s="376"/>
      <c r="DC33" s="376"/>
      <c r="DD33" s="376"/>
      <c r="DE33" s="376"/>
      <c r="DF33" s="265"/>
      <c r="DG33" s="376" t="s">
        <v>532</v>
      </c>
      <c r="DH33" s="376"/>
      <c r="DI33" s="267"/>
      <c r="DJ33" s="235"/>
      <c r="DK33" s="235"/>
      <c r="DL33" s="235"/>
      <c r="DM33" s="235"/>
      <c r="DN33" s="235"/>
      <c r="DO33" s="235"/>
    </row>
    <row r="34" spans="1:119" ht="32.25" customHeight="1" x14ac:dyDescent="0.15">
      <c r="A34" s="236"/>
      <c r="B34" s="262"/>
      <c r="C34" s="374">
        <f>IF(E34="","",1)</f>
        <v>1</v>
      </c>
      <c r="D34" s="374"/>
      <c r="E34" s="373" t="str">
        <f>IF('各会計、関係団体の財政状況及び健全化判断比率'!B7="","",'各会計、関係団体の財政状況及び健全化判断比率'!B7)</f>
        <v>一般会計</v>
      </c>
      <c r="F34" s="373"/>
      <c r="G34" s="373"/>
      <c r="H34" s="373"/>
      <c r="I34" s="373"/>
      <c r="J34" s="373"/>
      <c r="K34" s="373"/>
      <c r="L34" s="373"/>
      <c r="M34" s="373"/>
      <c r="N34" s="373"/>
      <c r="O34" s="373"/>
      <c r="P34" s="373"/>
      <c r="Q34" s="373"/>
      <c r="R34" s="373"/>
      <c r="S34" s="373"/>
      <c r="T34" s="263"/>
      <c r="U34" s="374">
        <f>IF(W34="","",MAX(C34:D43)+1)</f>
        <v>2</v>
      </c>
      <c r="V34" s="374"/>
      <c r="W34" s="373" t="str">
        <f>IF('各会計、関係団体の財政状況及び健全化判断比率'!B28="","",'各会計、関係団体の財政状況及び健全化判断比率'!B28)</f>
        <v>国民健康保険事業勘定特別会計</v>
      </c>
      <c r="X34" s="373"/>
      <c r="Y34" s="373"/>
      <c r="Z34" s="373"/>
      <c r="AA34" s="373"/>
      <c r="AB34" s="373"/>
      <c r="AC34" s="373"/>
      <c r="AD34" s="373"/>
      <c r="AE34" s="373"/>
      <c r="AF34" s="373"/>
      <c r="AG34" s="373"/>
      <c r="AH34" s="373"/>
      <c r="AI34" s="373"/>
      <c r="AJ34" s="373"/>
      <c r="AK34" s="373"/>
      <c r="AL34" s="263"/>
      <c r="AM34" s="374" t="str">
        <f>IF(AO34="","",MAX(C34:D43,U34:V43)+1)</f>
        <v/>
      </c>
      <c r="AN34" s="374"/>
      <c r="AO34" s="373"/>
      <c r="AP34" s="373"/>
      <c r="AQ34" s="373"/>
      <c r="AR34" s="373"/>
      <c r="AS34" s="373"/>
      <c r="AT34" s="373"/>
      <c r="AU34" s="373"/>
      <c r="AV34" s="373"/>
      <c r="AW34" s="373"/>
      <c r="AX34" s="373"/>
      <c r="AY34" s="373"/>
      <c r="AZ34" s="373"/>
      <c r="BA34" s="373"/>
      <c r="BB34" s="373"/>
      <c r="BC34" s="373"/>
      <c r="BD34" s="263"/>
      <c r="BE34" s="374">
        <f>IF(BG34="","",MAX(C34:D43,U34:V43,AM34:AN43)+1)</f>
        <v>6</v>
      </c>
      <c r="BF34" s="374"/>
      <c r="BG34" s="373" t="str">
        <f>IF('各会計、関係団体の財政状況及び健全化判断比率'!B32="","",'各会計、関係団体の財政状況及び健全化判断比率'!B32)</f>
        <v>簡易水道特別会計</v>
      </c>
      <c r="BH34" s="373"/>
      <c r="BI34" s="373"/>
      <c r="BJ34" s="373"/>
      <c r="BK34" s="373"/>
      <c r="BL34" s="373"/>
      <c r="BM34" s="373"/>
      <c r="BN34" s="373"/>
      <c r="BO34" s="373"/>
      <c r="BP34" s="373"/>
      <c r="BQ34" s="373"/>
      <c r="BR34" s="373"/>
      <c r="BS34" s="373"/>
      <c r="BT34" s="373"/>
      <c r="BU34" s="373"/>
      <c r="BV34" s="263"/>
      <c r="BW34" s="374">
        <f>IF(BY34="","",MAX(C34:D43,U34:V43,AM34:AN43,BE34:BF43)+1)</f>
        <v>8</v>
      </c>
      <c r="BX34" s="374"/>
      <c r="BY34" s="373" t="str">
        <f>IF('各会計、関係団体の財政状況及び健全化判断比率'!B68="","",'各会計、関係団体の財政状況及び健全化判断比率'!B68)</f>
        <v>隠岐広域連合（普通会計）</v>
      </c>
      <c r="BZ34" s="373"/>
      <c r="CA34" s="373"/>
      <c r="CB34" s="373"/>
      <c r="CC34" s="373"/>
      <c r="CD34" s="373"/>
      <c r="CE34" s="373"/>
      <c r="CF34" s="373"/>
      <c r="CG34" s="373"/>
      <c r="CH34" s="373"/>
      <c r="CI34" s="373"/>
      <c r="CJ34" s="373"/>
      <c r="CK34" s="373"/>
      <c r="CL34" s="373"/>
      <c r="CM34" s="373"/>
      <c r="CN34" s="263"/>
      <c r="CO34" s="374">
        <f>IF(CQ34="","",MAX(C34:D43,U34:V43,AM34:AN43,BE34:BF43,BW34:BX43)+1)</f>
        <v>16</v>
      </c>
      <c r="CP34" s="374"/>
      <c r="CQ34" s="373" t="str">
        <f>IF('各会計、関係団体の財政状況及び健全化判断比率'!BS7="","",'各会計、関係団体の財政状況及び健全化判断比率'!BS7)</f>
        <v>（株）ふるさと海士</v>
      </c>
      <c r="CR34" s="373"/>
      <c r="CS34" s="373"/>
      <c r="CT34" s="373"/>
      <c r="CU34" s="373"/>
      <c r="CV34" s="373"/>
      <c r="CW34" s="373"/>
      <c r="CX34" s="373"/>
      <c r="CY34" s="373"/>
      <c r="CZ34" s="373"/>
      <c r="DA34" s="373"/>
      <c r="DB34" s="373"/>
      <c r="DC34" s="373"/>
      <c r="DD34" s="373"/>
      <c r="DE34" s="373"/>
      <c r="DF34" s="260"/>
      <c r="DG34" s="375" t="str">
        <f>IF('各会計、関係団体の財政状況及び健全化判断比率'!BR7="","",'各会計、関係団体の財政状況及び健全化判断比率'!BR7)</f>
        <v/>
      </c>
      <c r="DH34" s="375"/>
      <c r="DI34" s="267"/>
      <c r="DJ34" s="235"/>
      <c r="DK34" s="235"/>
      <c r="DL34" s="235"/>
      <c r="DM34" s="235"/>
      <c r="DN34" s="235"/>
      <c r="DO34" s="235"/>
    </row>
    <row r="35" spans="1:119" ht="32.25" customHeight="1" x14ac:dyDescent="0.15">
      <c r="A35" s="236"/>
      <c r="B35" s="262"/>
      <c r="C35" s="374" t="str">
        <f>IF(E35="","",C34+1)</f>
        <v/>
      </c>
      <c r="D35" s="374"/>
      <c r="E35" s="373" t="str">
        <f>IF('各会計、関係団体の財政状況及び健全化判断比率'!B8="","",'各会計、関係団体の財政状況及び健全化判断比率'!B8)</f>
        <v/>
      </c>
      <c r="F35" s="373"/>
      <c r="G35" s="373"/>
      <c r="H35" s="373"/>
      <c r="I35" s="373"/>
      <c r="J35" s="373"/>
      <c r="K35" s="373"/>
      <c r="L35" s="373"/>
      <c r="M35" s="373"/>
      <c r="N35" s="373"/>
      <c r="O35" s="373"/>
      <c r="P35" s="373"/>
      <c r="Q35" s="373"/>
      <c r="R35" s="373"/>
      <c r="S35" s="373"/>
      <c r="T35" s="263"/>
      <c r="U35" s="374">
        <f>IF(W35="","",U34+1)</f>
        <v>3</v>
      </c>
      <c r="V35" s="374"/>
      <c r="W35" s="373" t="str">
        <f>IF('各会計、関係団体の財政状況及び健全化判断比率'!B29="","",'各会計、関係団体の財政状況及び健全化判断比率'!B29)</f>
        <v>国民健康保険診療施設勘定特別会計</v>
      </c>
      <c r="X35" s="373"/>
      <c r="Y35" s="373"/>
      <c r="Z35" s="373"/>
      <c r="AA35" s="373"/>
      <c r="AB35" s="373"/>
      <c r="AC35" s="373"/>
      <c r="AD35" s="373"/>
      <c r="AE35" s="373"/>
      <c r="AF35" s="373"/>
      <c r="AG35" s="373"/>
      <c r="AH35" s="373"/>
      <c r="AI35" s="373"/>
      <c r="AJ35" s="373"/>
      <c r="AK35" s="373"/>
      <c r="AL35" s="263"/>
      <c r="AM35" s="374" t="str">
        <f t="shared" ref="AM35:AM43" si="0">IF(AO35="","",AM34+1)</f>
        <v/>
      </c>
      <c r="AN35" s="374"/>
      <c r="AO35" s="373"/>
      <c r="AP35" s="373"/>
      <c r="AQ35" s="373"/>
      <c r="AR35" s="373"/>
      <c r="AS35" s="373"/>
      <c r="AT35" s="373"/>
      <c r="AU35" s="373"/>
      <c r="AV35" s="373"/>
      <c r="AW35" s="373"/>
      <c r="AX35" s="373"/>
      <c r="AY35" s="373"/>
      <c r="AZ35" s="373"/>
      <c r="BA35" s="373"/>
      <c r="BB35" s="373"/>
      <c r="BC35" s="373"/>
      <c r="BD35" s="263"/>
      <c r="BE35" s="374">
        <f t="shared" ref="BE35:BE43" si="1">IF(BG35="","",BE34+1)</f>
        <v>7</v>
      </c>
      <c r="BF35" s="374"/>
      <c r="BG35" s="373" t="str">
        <f>IF('各会計、関係団体の財政状況及び健全化判断比率'!B33="","",'各会計、関係団体の財政状況及び健全化判断比率'!B33)</f>
        <v>下水道特別会計</v>
      </c>
      <c r="BH35" s="373"/>
      <c r="BI35" s="373"/>
      <c r="BJ35" s="373"/>
      <c r="BK35" s="373"/>
      <c r="BL35" s="373"/>
      <c r="BM35" s="373"/>
      <c r="BN35" s="373"/>
      <c r="BO35" s="373"/>
      <c r="BP35" s="373"/>
      <c r="BQ35" s="373"/>
      <c r="BR35" s="373"/>
      <c r="BS35" s="373"/>
      <c r="BT35" s="373"/>
      <c r="BU35" s="373"/>
      <c r="BV35" s="263"/>
      <c r="BW35" s="374">
        <f t="shared" ref="BW35:BW43" si="2">IF(BY35="","",BW34+1)</f>
        <v>9</v>
      </c>
      <c r="BX35" s="374"/>
      <c r="BY35" s="373" t="str">
        <f>IF('各会計、関係団体の財政状況及び健全化判断比率'!B69="","",'各会計、関係団体の財政状況及び健全化判断比率'!B69)</f>
        <v>隠岐広域連合（島前病院事業）</v>
      </c>
      <c r="BZ35" s="373"/>
      <c r="CA35" s="373"/>
      <c r="CB35" s="373"/>
      <c r="CC35" s="373"/>
      <c r="CD35" s="373"/>
      <c r="CE35" s="373"/>
      <c r="CF35" s="373"/>
      <c r="CG35" s="373"/>
      <c r="CH35" s="373"/>
      <c r="CI35" s="373"/>
      <c r="CJ35" s="373"/>
      <c r="CK35" s="373"/>
      <c r="CL35" s="373"/>
      <c r="CM35" s="373"/>
      <c r="CN35" s="263"/>
      <c r="CO35" s="374">
        <f t="shared" ref="CO35:CO43" si="3">IF(CQ35="","",CO34+1)</f>
        <v>17</v>
      </c>
      <c r="CP35" s="374"/>
      <c r="CQ35" s="373" t="str">
        <f>IF('各会計、関係団体の財政状況及び健全化判断比率'!BS8="","",'各会計、関係団体の財政状況及び健全化判断比率'!BS8)</f>
        <v>（株）海士</v>
      </c>
      <c r="CR35" s="373"/>
      <c r="CS35" s="373"/>
      <c r="CT35" s="373"/>
      <c r="CU35" s="373"/>
      <c r="CV35" s="373"/>
      <c r="CW35" s="373"/>
      <c r="CX35" s="373"/>
      <c r="CY35" s="373"/>
      <c r="CZ35" s="373"/>
      <c r="DA35" s="373"/>
      <c r="DB35" s="373"/>
      <c r="DC35" s="373"/>
      <c r="DD35" s="373"/>
      <c r="DE35" s="373"/>
      <c r="DF35" s="260"/>
      <c r="DG35" s="375" t="str">
        <f>IF('各会計、関係団体の財政状況及び健全化判断比率'!BR8="","",'各会計、関係団体の財政状況及び健全化判断比率'!BR8)</f>
        <v/>
      </c>
      <c r="DH35" s="375"/>
      <c r="DI35" s="267"/>
      <c r="DJ35" s="235"/>
      <c r="DK35" s="235"/>
      <c r="DL35" s="235"/>
      <c r="DM35" s="235"/>
      <c r="DN35" s="235"/>
      <c r="DO35" s="235"/>
    </row>
    <row r="36" spans="1:119" ht="32.25" customHeight="1" x14ac:dyDescent="0.15">
      <c r="A36" s="236"/>
      <c r="B36" s="262"/>
      <c r="C36" s="374" t="str">
        <f>IF(E36="","",C35+1)</f>
        <v/>
      </c>
      <c r="D36" s="374"/>
      <c r="E36" s="373" t="str">
        <f>IF('各会計、関係団体の財政状況及び健全化判断比率'!B9="","",'各会計、関係団体の財政状況及び健全化判断比率'!B9)</f>
        <v/>
      </c>
      <c r="F36" s="373"/>
      <c r="G36" s="373"/>
      <c r="H36" s="373"/>
      <c r="I36" s="373"/>
      <c r="J36" s="373"/>
      <c r="K36" s="373"/>
      <c r="L36" s="373"/>
      <c r="M36" s="373"/>
      <c r="N36" s="373"/>
      <c r="O36" s="373"/>
      <c r="P36" s="373"/>
      <c r="Q36" s="373"/>
      <c r="R36" s="373"/>
      <c r="S36" s="373"/>
      <c r="T36" s="263"/>
      <c r="U36" s="374">
        <f t="shared" ref="U36:U43" si="4">IF(W36="","",U35+1)</f>
        <v>4</v>
      </c>
      <c r="V36" s="374"/>
      <c r="W36" s="373" t="str">
        <f>IF('各会計、関係団体の財政状況及び健全化判断比率'!B30="","",'各会計、関係団体の財政状況及び健全化判断比率'!B30)</f>
        <v>国民健康保険歯科診療施設勘定特別会計</v>
      </c>
      <c r="X36" s="373"/>
      <c r="Y36" s="373"/>
      <c r="Z36" s="373"/>
      <c r="AA36" s="373"/>
      <c r="AB36" s="373"/>
      <c r="AC36" s="373"/>
      <c r="AD36" s="373"/>
      <c r="AE36" s="373"/>
      <c r="AF36" s="373"/>
      <c r="AG36" s="373"/>
      <c r="AH36" s="373"/>
      <c r="AI36" s="373"/>
      <c r="AJ36" s="373"/>
      <c r="AK36" s="373"/>
      <c r="AL36" s="263"/>
      <c r="AM36" s="374" t="str">
        <f t="shared" si="0"/>
        <v/>
      </c>
      <c r="AN36" s="374"/>
      <c r="AO36" s="373"/>
      <c r="AP36" s="373"/>
      <c r="AQ36" s="373"/>
      <c r="AR36" s="373"/>
      <c r="AS36" s="373"/>
      <c r="AT36" s="373"/>
      <c r="AU36" s="373"/>
      <c r="AV36" s="373"/>
      <c r="AW36" s="373"/>
      <c r="AX36" s="373"/>
      <c r="AY36" s="373"/>
      <c r="AZ36" s="373"/>
      <c r="BA36" s="373"/>
      <c r="BB36" s="373"/>
      <c r="BC36" s="373"/>
      <c r="BD36" s="263"/>
      <c r="BE36" s="374" t="str">
        <f t="shared" si="1"/>
        <v/>
      </c>
      <c r="BF36" s="374"/>
      <c r="BG36" s="373"/>
      <c r="BH36" s="373"/>
      <c r="BI36" s="373"/>
      <c r="BJ36" s="373"/>
      <c r="BK36" s="373"/>
      <c r="BL36" s="373"/>
      <c r="BM36" s="373"/>
      <c r="BN36" s="373"/>
      <c r="BO36" s="373"/>
      <c r="BP36" s="373"/>
      <c r="BQ36" s="373"/>
      <c r="BR36" s="373"/>
      <c r="BS36" s="373"/>
      <c r="BT36" s="373"/>
      <c r="BU36" s="373"/>
      <c r="BV36" s="263"/>
      <c r="BW36" s="374">
        <f t="shared" si="2"/>
        <v>10</v>
      </c>
      <c r="BX36" s="374"/>
      <c r="BY36" s="373" t="str">
        <f>IF('各会計、関係団体の財政状況及び健全化判断比率'!B70="","",'各会計、関係団体の財政状況及び健全化判断比率'!B70)</f>
        <v>隠岐広域連合（隠岐病院事業）</v>
      </c>
      <c r="BZ36" s="373"/>
      <c r="CA36" s="373"/>
      <c r="CB36" s="373"/>
      <c r="CC36" s="373"/>
      <c r="CD36" s="373"/>
      <c r="CE36" s="373"/>
      <c r="CF36" s="373"/>
      <c r="CG36" s="373"/>
      <c r="CH36" s="373"/>
      <c r="CI36" s="373"/>
      <c r="CJ36" s="373"/>
      <c r="CK36" s="373"/>
      <c r="CL36" s="373"/>
      <c r="CM36" s="373"/>
      <c r="CN36" s="263"/>
      <c r="CO36" s="374" t="str">
        <f t="shared" si="3"/>
        <v/>
      </c>
      <c r="CP36" s="374"/>
      <c r="CQ36" s="373" t="str">
        <f>IF('各会計、関係団体の財政状況及び健全化判断比率'!BS9="","",'各会計、関係団体の財政状況及び健全化判断比率'!BS9)</f>
        <v/>
      </c>
      <c r="CR36" s="373"/>
      <c r="CS36" s="373"/>
      <c r="CT36" s="373"/>
      <c r="CU36" s="373"/>
      <c r="CV36" s="373"/>
      <c r="CW36" s="373"/>
      <c r="CX36" s="373"/>
      <c r="CY36" s="373"/>
      <c r="CZ36" s="373"/>
      <c r="DA36" s="373"/>
      <c r="DB36" s="373"/>
      <c r="DC36" s="373"/>
      <c r="DD36" s="373"/>
      <c r="DE36" s="373"/>
      <c r="DF36" s="260"/>
      <c r="DG36" s="375" t="str">
        <f>IF('各会計、関係団体の財政状況及び健全化判断比率'!BR9="","",'各会計、関係団体の財政状況及び健全化判断比率'!BR9)</f>
        <v/>
      </c>
      <c r="DH36" s="375"/>
      <c r="DI36" s="267"/>
      <c r="DJ36" s="235"/>
      <c r="DK36" s="235"/>
      <c r="DL36" s="235"/>
      <c r="DM36" s="235"/>
      <c r="DN36" s="235"/>
      <c r="DO36" s="235"/>
    </row>
    <row r="37" spans="1:119" ht="32.25" customHeight="1" x14ac:dyDescent="0.15">
      <c r="A37" s="236"/>
      <c r="B37" s="262"/>
      <c r="C37" s="374" t="str">
        <f>IF(E37="","",C36+1)</f>
        <v/>
      </c>
      <c r="D37" s="374"/>
      <c r="E37" s="373" t="str">
        <f>IF('各会計、関係団体の財政状況及び健全化判断比率'!B10="","",'各会計、関係団体の財政状況及び健全化判断比率'!B10)</f>
        <v/>
      </c>
      <c r="F37" s="373"/>
      <c r="G37" s="373"/>
      <c r="H37" s="373"/>
      <c r="I37" s="373"/>
      <c r="J37" s="373"/>
      <c r="K37" s="373"/>
      <c r="L37" s="373"/>
      <c r="M37" s="373"/>
      <c r="N37" s="373"/>
      <c r="O37" s="373"/>
      <c r="P37" s="373"/>
      <c r="Q37" s="373"/>
      <c r="R37" s="373"/>
      <c r="S37" s="373"/>
      <c r="T37" s="263"/>
      <c r="U37" s="374">
        <f t="shared" si="4"/>
        <v>5</v>
      </c>
      <c r="V37" s="374"/>
      <c r="W37" s="373" t="str">
        <f>IF('各会計、関係団体の財政状況及び健全化判断比率'!B31="","",'各会計、関係団体の財政状況及び健全化判断比率'!B31)</f>
        <v>後期高齢者医療特別会計</v>
      </c>
      <c r="X37" s="373"/>
      <c r="Y37" s="373"/>
      <c r="Z37" s="373"/>
      <c r="AA37" s="373"/>
      <c r="AB37" s="373"/>
      <c r="AC37" s="373"/>
      <c r="AD37" s="373"/>
      <c r="AE37" s="373"/>
      <c r="AF37" s="373"/>
      <c r="AG37" s="373"/>
      <c r="AH37" s="373"/>
      <c r="AI37" s="373"/>
      <c r="AJ37" s="373"/>
      <c r="AK37" s="373"/>
      <c r="AL37" s="263"/>
      <c r="AM37" s="374" t="str">
        <f t="shared" si="0"/>
        <v/>
      </c>
      <c r="AN37" s="374"/>
      <c r="AO37" s="373"/>
      <c r="AP37" s="373"/>
      <c r="AQ37" s="373"/>
      <c r="AR37" s="373"/>
      <c r="AS37" s="373"/>
      <c r="AT37" s="373"/>
      <c r="AU37" s="373"/>
      <c r="AV37" s="373"/>
      <c r="AW37" s="373"/>
      <c r="AX37" s="373"/>
      <c r="AY37" s="373"/>
      <c r="AZ37" s="373"/>
      <c r="BA37" s="373"/>
      <c r="BB37" s="373"/>
      <c r="BC37" s="373"/>
      <c r="BD37" s="263"/>
      <c r="BE37" s="374" t="str">
        <f t="shared" si="1"/>
        <v/>
      </c>
      <c r="BF37" s="374"/>
      <c r="BG37" s="373"/>
      <c r="BH37" s="373"/>
      <c r="BI37" s="373"/>
      <c r="BJ37" s="373"/>
      <c r="BK37" s="373"/>
      <c r="BL37" s="373"/>
      <c r="BM37" s="373"/>
      <c r="BN37" s="373"/>
      <c r="BO37" s="373"/>
      <c r="BP37" s="373"/>
      <c r="BQ37" s="373"/>
      <c r="BR37" s="373"/>
      <c r="BS37" s="373"/>
      <c r="BT37" s="373"/>
      <c r="BU37" s="373"/>
      <c r="BV37" s="263"/>
      <c r="BW37" s="374">
        <f t="shared" si="2"/>
        <v>11</v>
      </c>
      <c r="BX37" s="374"/>
      <c r="BY37" s="373" t="str">
        <f>IF('各会計、関係団体の財政状況及び健全化判断比率'!B71="","",'各会計、関係団体の財政状況及び健全化判断比率'!B71)</f>
        <v>隠岐広域連合（介護保険事業）</v>
      </c>
      <c r="BZ37" s="373"/>
      <c r="CA37" s="373"/>
      <c r="CB37" s="373"/>
      <c r="CC37" s="373"/>
      <c r="CD37" s="373"/>
      <c r="CE37" s="373"/>
      <c r="CF37" s="373"/>
      <c r="CG37" s="373"/>
      <c r="CH37" s="373"/>
      <c r="CI37" s="373"/>
      <c r="CJ37" s="373"/>
      <c r="CK37" s="373"/>
      <c r="CL37" s="373"/>
      <c r="CM37" s="373"/>
      <c r="CN37" s="263"/>
      <c r="CO37" s="374" t="str">
        <f t="shared" si="3"/>
        <v/>
      </c>
      <c r="CP37" s="374"/>
      <c r="CQ37" s="373" t="str">
        <f>IF('各会計、関係団体の財政状況及び健全化判断比率'!BS10="","",'各会計、関係団体の財政状況及び健全化判断比率'!BS10)</f>
        <v/>
      </c>
      <c r="CR37" s="373"/>
      <c r="CS37" s="373"/>
      <c r="CT37" s="373"/>
      <c r="CU37" s="373"/>
      <c r="CV37" s="373"/>
      <c r="CW37" s="373"/>
      <c r="CX37" s="373"/>
      <c r="CY37" s="373"/>
      <c r="CZ37" s="373"/>
      <c r="DA37" s="373"/>
      <c r="DB37" s="373"/>
      <c r="DC37" s="373"/>
      <c r="DD37" s="373"/>
      <c r="DE37" s="373"/>
      <c r="DF37" s="260"/>
      <c r="DG37" s="375" t="str">
        <f>IF('各会計、関係団体の財政状況及び健全化判断比率'!BR10="","",'各会計、関係団体の財政状況及び健全化判断比率'!BR10)</f>
        <v/>
      </c>
      <c r="DH37" s="375"/>
      <c r="DI37" s="267"/>
      <c r="DJ37" s="235"/>
      <c r="DK37" s="235"/>
      <c r="DL37" s="235"/>
      <c r="DM37" s="235"/>
      <c r="DN37" s="235"/>
      <c r="DO37" s="235"/>
    </row>
    <row r="38" spans="1:119" ht="32.25" customHeight="1" x14ac:dyDescent="0.15">
      <c r="A38" s="236"/>
      <c r="B38" s="262"/>
      <c r="C38" s="374" t="str">
        <f t="shared" ref="C38:C43" si="5">IF(E38="","",C37+1)</f>
        <v/>
      </c>
      <c r="D38" s="374"/>
      <c r="E38" s="373" t="str">
        <f>IF('各会計、関係団体の財政状況及び健全化判断比率'!B11="","",'各会計、関係団体の財政状況及び健全化判断比率'!B11)</f>
        <v/>
      </c>
      <c r="F38" s="373"/>
      <c r="G38" s="373"/>
      <c r="H38" s="373"/>
      <c r="I38" s="373"/>
      <c r="J38" s="373"/>
      <c r="K38" s="373"/>
      <c r="L38" s="373"/>
      <c r="M38" s="373"/>
      <c r="N38" s="373"/>
      <c r="O38" s="373"/>
      <c r="P38" s="373"/>
      <c r="Q38" s="373"/>
      <c r="R38" s="373"/>
      <c r="S38" s="373"/>
      <c r="T38" s="263"/>
      <c r="U38" s="374" t="str">
        <f t="shared" si="4"/>
        <v/>
      </c>
      <c r="V38" s="374"/>
      <c r="W38" s="373"/>
      <c r="X38" s="373"/>
      <c r="Y38" s="373"/>
      <c r="Z38" s="373"/>
      <c r="AA38" s="373"/>
      <c r="AB38" s="373"/>
      <c r="AC38" s="373"/>
      <c r="AD38" s="373"/>
      <c r="AE38" s="373"/>
      <c r="AF38" s="373"/>
      <c r="AG38" s="373"/>
      <c r="AH38" s="373"/>
      <c r="AI38" s="373"/>
      <c r="AJ38" s="373"/>
      <c r="AK38" s="373"/>
      <c r="AL38" s="263"/>
      <c r="AM38" s="374" t="str">
        <f t="shared" si="0"/>
        <v/>
      </c>
      <c r="AN38" s="374"/>
      <c r="AO38" s="373"/>
      <c r="AP38" s="373"/>
      <c r="AQ38" s="373"/>
      <c r="AR38" s="373"/>
      <c r="AS38" s="373"/>
      <c r="AT38" s="373"/>
      <c r="AU38" s="373"/>
      <c r="AV38" s="373"/>
      <c r="AW38" s="373"/>
      <c r="AX38" s="373"/>
      <c r="AY38" s="373"/>
      <c r="AZ38" s="373"/>
      <c r="BA38" s="373"/>
      <c r="BB38" s="373"/>
      <c r="BC38" s="373"/>
      <c r="BD38" s="263"/>
      <c r="BE38" s="374" t="str">
        <f t="shared" si="1"/>
        <v/>
      </c>
      <c r="BF38" s="374"/>
      <c r="BG38" s="373"/>
      <c r="BH38" s="373"/>
      <c r="BI38" s="373"/>
      <c r="BJ38" s="373"/>
      <c r="BK38" s="373"/>
      <c r="BL38" s="373"/>
      <c r="BM38" s="373"/>
      <c r="BN38" s="373"/>
      <c r="BO38" s="373"/>
      <c r="BP38" s="373"/>
      <c r="BQ38" s="373"/>
      <c r="BR38" s="373"/>
      <c r="BS38" s="373"/>
      <c r="BT38" s="373"/>
      <c r="BU38" s="373"/>
      <c r="BV38" s="263"/>
      <c r="BW38" s="374">
        <f t="shared" si="2"/>
        <v>12</v>
      </c>
      <c r="BX38" s="374"/>
      <c r="BY38" s="373" t="str">
        <f>IF('各会計、関係団体の財政状況及び健全化判断比率'!B72="","",'各会計、関係団体の財政状況及び健全化判断比率'!B72)</f>
        <v>島前町村組合</v>
      </c>
      <c r="BZ38" s="373"/>
      <c r="CA38" s="373"/>
      <c r="CB38" s="373"/>
      <c r="CC38" s="373"/>
      <c r="CD38" s="373"/>
      <c r="CE38" s="373"/>
      <c r="CF38" s="373"/>
      <c r="CG38" s="373"/>
      <c r="CH38" s="373"/>
      <c r="CI38" s="373"/>
      <c r="CJ38" s="373"/>
      <c r="CK38" s="373"/>
      <c r="CL38" s="373"/>
      <c r="CM38" s="373"/>
      <c r="CN38" s="263"/>
      <c r="CO38" s="374" t="str">
        <f t="shared" si="3"/>
        <v/>
      </c>
      <c r="CP38" s="374"/>
      <c r="CQ38" s="373" t="str">
        <f>IF('各会計、関係団体の財政状況及び健全化判断比率'!BS11="","",'各会計、関係団体の財政状況及び健全化判断比率'!BS11)</f>
        <v/>
      </c>
      <c r="CR38" s="373"/>
      <c r="CS38" s="373"/>
      <c r="CT38" s="373"/>
      <c r="CU38" s="373"/>
      <c r="CV38" s="373"/>
      <c r="CW38" s="373"/>
      <c r="CX38" s="373"/>
      <c r="CY38" s="373"/>
      <c r="CZ38" s="373"/>
      <c r="DA38" s="373"/>
      <c r="DB38" s="373"/>
      <c r="DC38" s="373"/>
      <c r="DD38" s="373"/>
      <c r="DE38" s="373"/>
      <c r="DF38" s="260"/>
      <c r="DG38" s="375" t="str">
        <f>IF('各会計、関係団体の財政状況及び健全化判断比率'!BR11="","",'各会計、関係団体の財政状況及び健全化判断比率'!BR11)</f>
        <v/>
      </c>
      <c r="DH38" s="375"/>
      <c r="DI38" s="267"/>
      <c r="DJ38" s="235"/>
      <c r="DK38" s="235"/>
      <c r="DL38" s="235"/>
      <c r="DM38" s="235"/>
      <c r="DN38" s="235"/>
      <c r="DO38" s="235"/>
    </row>
    <row r="39" spans="1:119" ht="32.25" customHeight="1" x14ac:dyDescent="0.15">
      <c r="A39" s="236"/>
      <c r="B39" s="262"/>
      <c r="C39" s="374" t="str">
        <f t="shared" si="5"/>
        <v/>
      </c>
      <c r="D39" s="374"/>
      <c r="E39" s="373" t="str">
        <f>IF('各会計、関係団体の財政状況及び健全化判断比率'!B12="","",'各会計、関係団体の財政状況及び健全化判断比率'!B12)</f>
        <v/>
      </c>
      <c r="F39" s="373"/>
      <c r="G39" s="373"/>
      <c r="H39" s="373"/>
      <c r="I39" s="373"/>
      <c r="J39" s="373"/>
      <c r="K39" s="373"/>
      <c r="L39" s="373"/>
      <c r="M39" s="373"/>
      <c r="N39" s="373"/>
      <c r="O39" s="373"/>
      <c r="P39" s="373"/>
      <c r="Q39" s="373"/>
      <c r="R39" s="373"/>
      <c r="S39" s="373"/>
      <c r="T39" s="263"/>
      <c r="U39" s="374" t="str">
        <f t="shared" si="4"/>
        <v/>
      </c>
      <c r="V39" s="374"/>
      <c r="W39" s="373"/>
      <c r="X39" s="373"/>
      <c r="Y39" s="373"/>
      <c r="Z39" s="373"/>
      <c r="AA39" s="373"/>
      <c r="AB39" s="373"/>
      <c r="AC39" s="373"/>
      <c r="AD39" s="373"/>
      <c r="AE39" s="373"/>
      <c r="AF39" s="373"/>
      <c r="AG39" s="373"/>
      <c r="AH39" s="373"/>
      <c r="AI39" s="373"/>
      <c r="AJ39" s="373"/>
      <c r="AK39" s="373"/>
      <c r="AL39" s="263"/>
      <c r="AM39" s="374" t="str">
        <f t="shared" si="0"/>
        <v/>
      </c>
      <c r="AN39" s="374"/>
      <c r="AO39" s="373"/>
      <c r="AP39" s="373"/>
      <c r="AQ39" s="373"/>
      <c r="AR39" s="373"/>
      <c r="AS39" s="373"/>
      <c r="AT39" s="373"/>
      <c r="AU39" s="373"/>
      <c r="AV39" s="373"/>
      <c r="AW39" s="373"/>
      <c r="AX39" s="373"/>
      <c r="AY39" s="373"/>
      <c r="AZ39" s="373"/>
      <c r="BA39" s="373"/>
      <c r="BB39" s="373"/>
      <c r="BC39" s="373"/>
      <c r="BD39" s="263"/>
      <c r="BE39" s="374" t="str">
        <f t="shared" si="1"/>
        <v/>
      </c>
      <c r="BF39" s="374"/>
      <c r="BG39" s="373"/>
      <c r="BH39" s="373"/>
      <c r="BI39" s="373"/>
      <c r="BJ39" s="373"/>
      <c r="BK39" s="373"/>
      <c r="BL39" s="373"/>
      <c r="BM39" s="373"/>
      <c r="BN39" s="373"/>
      <c r="BO39" s="373"/>
      <c r="BP39" s="373"/>
      <c r="BQ39" s="373"/>
      <c r="BR39" s="373"/>
      <c r="BS39" s="373"/>
      <c r="BT39" s="373"/>
      <c r="BU39" s="373"/>
      <c r="BV39" s="263"/>
      <c r="BW39" s="374">
        <f t="shared" si="2"/>
        <v>13</v>
      </c>
      <c r="BX39" s="374"/>
      <c r="BY39" s="373" t="str">
        <f>IF('各会計、関係団体の財政状況及び健全化判断比率'!B73="","",'各会計、関係団体の財政状況及び健全化判断比率'!B73)</f>
        <v>島根県市町村総合事務組合</v>
      </c>
      <c r="BZ39" s="373"/>
      <c r="CA39" s="373"/>
      <c r="CB39" s="373"/>
      <c r="CC39" s="373"/>
      <c r="CD39" s="373"/>
      <c r="CE39" s="373"/>
      <c r="CF39" s="373"/>
      <c r="CG39" s="373"/>
      <c r="CH39" s="373"/>
      <c r="CI39" s="373"/>
      <c r="CJ39" s="373"/>
      <c r="CK39" s="373"/>
      <c r="CL39" s="373"/>
      <c r="CM39" s="373"/>
      <c r="CN39" s="263"/>
      <c r="CO39" s="374" t="str">
        <f t="shared" si="3"/>
        <v/>
      </c>
      <c r="CP39" s="374"/>
      <c r="CQ39" s="373" t="str">
        <f>IF('各会計、関係団体の財政状況及び健全化判断比率'!BS12="","",'各会計、関係団体の財政状況及び健全化判断比率'!BS12)</f>
        <v/>
      </c>
      <c r="CR39" s="373"/>
      <c r="CS39" s="373"/>
      <c r="CT39" s="373"/>
      <c r="CU39" s="373"/>
      <c r="CV39" s="373"/>
      <c r="CW39" s="373"/>
      <c r="CX39" s="373"/>
      <c r="CY39" s="373"/>
      <c r="CZ39" s="373"/>
      <c r="DA39" s="373"/>
      <c r="DB39" s="373"/>
      <c r="DC39" s="373"/>
      <c r="DD39" s="373"/>
      <c r="DE39" s="373"/>
      <c r="DF39" s="260"/>
      <c r="DG39" s="375" t="str">
        <f>IF('各会計、関係団体の財政状況及び健全化判断比率'!BR12="","",'各会計、関係団体の財政状況及び健全化判断比率'!BR12)</f>
        <v/>
      </c>
      <c r="DH39" s="375"/>
      <c r="DI39" s="267"/>
      <c r="DJ39" s="235"/>
      <c r="DK39" s="235"/>
      <c r="DL39" s="235"/>
      <c r="DM39" s="235"/>
      <c r="DN39" s="235"/>
      <c r="DO39" s="235"/>
    </row>
    <row r="40" spans="1:119" ht="32.25" customHeight="1" x14ac:dyDescent="0.15">
      <c r="A40" s="236"/>
      <c r="B40" s="262"/>
      <c r="C40" s="374" t="str">
        <f t="shared" si="5"/>
        <v/>
      </c>
      <c r="D40" s="374"/>
      <c r="E40" s="373" t="str">
        <f>IF('各会計、関係団体の財政状況及び健全化判断比率'!B13="","",'各会計、関係団体の財政状況及び健全化判断比率'!B13)</f>
        <v/>
      </c>
      <c r="F40" s="373"/>
      <c r="G40" s="373"/>
      <c r="H40" s="373"/>
      <c r="I40" s="373"/>
      <c r="J40" s="373"/>
      <c r="K40" s="373"/>
      <c r="L40" s="373"/>
      <c r="M40" s="373"/>
      <c r="N40" s="373"/>
      <c r="O40" s="373"/>
      <c r="P40" s="373"/>
      <c r="Q40" s="373"/>
      <c r="R40" s="373"/>
      <c r="S40" s="373"/>
      <c r="T40" s="263"/>
      <c r="U40" s="374" t="str">
        <f t="shared" si="4"/>
        <v/>
      </c>
      <c r="V40" s="374"/>
      <c r="W40" s="373"/>
      <c r="X40" s="373"/>
      <c r="Y40" s="373"/>
      <c r="Z40" s="373"/>
      <c r="AA40" s="373"/>
      <c r="AB40" s="373"/>
      <c r="AC40" s="373"/>
      <c r="AD40" s="373"/>
      <c r="AE40" s="373"/>
      <c r="AF40" s="373"/>
      <c r="AG40" s="373"/>
      <c r="AH40" s="373"/>
      <c r="AI40" s="373"/>
      <c r="AJ40" s="373"/>
      <c r="AK40" s="373"/>
      <c r="AL40" s="263"/>
      <c r="AM40" s="374" t="str">
        <f t="shared" si="0"/>
        <v/>
      </c>
      <c r="AN40" s="374"/>
      <c r="AO40" s="373"/>
      <c r="AP40" s="373"/>
      <c r="AQ40" s="373"/>
      <c r="AR40" s="373"/>
      <c r="AS40" s="373"/>
      <c r="AT40" s="373"/>
      <c r="AU40" s="373"/>
      <c r="AV40" s="373"/>
      <c r="AW40" s="373"/>
      <c r="AX40" s="373"/>
      <c r="AY40" s="373"/>
      <c r="AZ40" s="373"/>
      <c r="BA40" s="373"/>
      <c r="BB40" s="373"/>
      <c r="BC40" s="373"/>
      <c r="BD40" s="263"/>
      <c r="BE40" s="374" t="str">
        <f t="shared" si="1"/>
        <v/>
      </c>
      <c r="BF40" s="374"/>
      <c r="BG40" s="373"/>
      <c r="BH40" s="373"/>
      <c r="BI40" s="373"/>
      <c r="BJ40" s="373"/>
      <c r="BK40" s="373"/>
      <c r="BL40" s="373"/>
      <c r="BM40" s="373"/>
      <c r="BN40" s="373"/>
      <c r="BO40" s="373"/>
      <c r="BP40" s="373"/>
      <c r="BQ40" s="373"/>
      <c r="BR40" s="373"/>
      <c r="BS40" s="373"/>
      <c r="BT40" s="373"/>
      <c r="BU40" s="373"/>
      <c r="BV40" s="263"/>
      <c r="BW40" s="374">
        <f t="shared" si="2"/>
        <v>14</v>
      </c>
      <c r="BX40" s="374"/>
      <c r="BY40" s="373" t="str">
        <f>IF('各会計、関係団体の財政状況及び健全化判断比率'!B74="","",'各会計、関係団体の財政状況及び健全化判断比率'!B74)</f>
        <v>島根県後期高齢者医療広域連合（普通会計）</v>
      </c>
      <c r="BZ40" s="373"/>
      <c r="CA40" s="373"/>
      <c r="CB40" s="373"/>
      <c r="CC40" s="373"/>
      <c r="CD40" s="373"/>
      <c r="CE40" s="373"/>
      <c r="CF40" s="373"/>
      <c r="CG40" s="373"/>
      <c r="CH40" s="373"/>
      <c r="CI40" s="373"/>
      <c r="CJ40" s="373"/>
      <c r="CK40" s="373"/>
      <c r="CL40" s="373"/>
      <c r="CM40" s="373"/>
      <c r="CN40" s="263"/>
      <c r="CO40" s="374" t="str">
        <f t="shared" si="3"/>
        <v/>
      </c>
      <c r="CP40" s="374"/>
      <c r="CQ40" s="373" t="str">
        <f>IF('各会計、関係団体の財政状況及び健全化判断比率'!BS13="","",'各会計、関係団体の財政状況及び健全化判断比率'!BS13)</f>
        <v/>
      </c>
      <c r="CR40" s="373"/>
      <c r="CS40" s="373"/>
      <c r="CT40" s="373"/>
      <c r="CU40" s="373"/>
      <c r="CV40" s="373"/>
      <c r="CW40" s="373"/>
      <c r="CX40" s="373"/>
      <c r="CY40" s="373"/>
      <c r="CZ40" s="373"/>
      <c r="DA40" s="373"/>
      <c r="DB40" s="373"/>
      <c r="DC40" s="373"/>
      <c r="DD40" s="373"/>
      <c r="DE40" s="373"/>
      <c r="DF40" s="260"/>
      <c r="DG40" s="375" t="str">
        <f>IF('各会計、関係団体の財政状況及び健全化判断比率'!BR13="","",'各会計、関係団体の財政状況及び健全化判断比率'!BR13)</f>
        <v/>
      </c>
      <c r="DH40" s="375"/>
      <c r="DI40" s="267"/>
      <c r="DJ40" s="235"/>
      <c r="DK40" s="235"/>
      <c r="DL40" s="235"/>
      <c r="DM40" s="235"/>
      <c r="DN40" s="235"/>
      <c r="DO40" s="235"/>
    </row>
    <row r="41" spans="1:119" ht="32.25" customHeight="1" x14ac:dyDescent="0.15">
      <c r="A41" s="236"/>
      <c r="B41" s="262"/>
      <c r="C41" s="374" t="str">
        <f t="shared" si="5"/>
        <v/>
      </c>
      <c r="D41" s="374"/>
      <c r="E41" s="373" t="str">
        <f>IF('各会計、関係団体の財政状況及び健全化判断比率'!B14="","",'各会計、関係団体の財政状況及び健全化判断比率'!B14)</f>
        <v/>
      </c>
      <c r="F41" s="373"/>
      <c r="G41" s="373"/>
      <c r="H41" s="373"/>
      <c r="I41" s="373"/>
      <c r="J41" s="373"/>
      <c r="K41" s="373"/>
      <c r="L41" s="373"/>
      <c r="M41" s="373"/>
      <c r="N41" s="373"/>
      <c r="O41" s="373"/>
      <c r="P41" s="373"/>
      <c r="Q41" s="373"/>
      <c r="R41" s="373"/>
      <c r="S41" s="373"/>
      <c r="T41" s="263"/>
      <c r="U41" s="374" t="str">
        <f t="shared" si="4"/>
        <v/>
      </c>
      <c r="V41" s="374"/>
      <c r="W41" s="373"/>
      <c r="X41" s="373"/>
      <c r="Y41" s="373"/>
      <c r="Z41" s="373"/>
      <c r="AA41" s="373"/>
      <c r="AB41" s="373"/>
      <c r="AC41" s="373"/>
      <c r="AD41" s="373"/>
      <c r="AE41" s="373"/>
      <c r="AF41" s="373"/>
      <c r="AG41" s="373"/>
      <c r="AH41" s="373"/>
      <c r="AI41" s="373"/>
      <c r="AJ41" s="373"/>
      <c r="AK41" s="373"/>
      <c r="AL41" s="263"/>
      <c r="AM41" s="374" t="str">
        <f t="shared" si="0"/>
        <v/>
      </c>
      <c r="AN41" s="374"/>
      <c r="AO41" s="373"/>
      <c r="AP41" s="373"/>
      <c r="AQ41" s="373"/>
      <c r="AR41" s="373"/>
      <c r="AS41" s="373"/>
      <c r="AT41" s="373"/>
      <c r="AU41" s="373"/>
      <c r="AV41" s="373"/>
      <c r="AW41" s="373"/>
      <c r="AX41" s="373"/>
      <c r="AY41" s="373"/>
      <c r="AZ41" s="373"/>
      <c r="BA41" s="373"/>
      <c r="BB41" s="373"/>
      <c r="BC41" s="373"/>
      <c r="BD41" s="263"/>
      <c r="BE41" s="374" t="str">
        <f t="shared" si="1"/>
        <v/>
      </c>
      <c r="BF41" s="374"/>
      <c r="BG41" s="373"/>
      <c r="BH41" s="373"/>
      <c r="BI41" s="373"/>
      <c r="BJ41" s="373"/>
      <c r="BK41" s="373"/>
      <c r="BL41" s="373"/>
      <c r="BM41" s="373"/>
      <c r="BN41" s="373"/>
      <c r="BO41" s="373"/>
      <c r="BP41" s="373"/>
      <c r="BQ41" s="373"/>
      <c r="BR41" s="373"/>
      <c r="BS41" s="373"/>
      <c r="BT41" s="373"/>
      <c r="BU41" s="373"/>
      <c r="BV41" s="263"/>
      <c r="BW41" s="374">
        <f t="shared" si="2"/>
        <v>15</v>
      </c>
      <c r="BX41" s="374"/>
      <c r="BY41" s="373" t="str">
        <f>IF('各会計、関係団体の財政状況及び健全化判断比率'!B75="","",'各会計、関係団体の財政状況及び健全化判断比率'!B75)</f>
        <v>島根県後期高齢者医療広域連合（後期高齢者医療）</v>
      </c>
      <c r="BZ41" s="373"/>
      <c r="CA41" s="373"/>
      <c r="CB41" s="373"/>
      <c r="CC41" s="373"/>
      <c r="CD41" s="373"/>
      <c r="CE41" s="373"/>
      <c r="CF41" s="373"/>
      <c r="CG41" s="373"/>
      <c r="CH41" s="373"/>
      <c r="CI41" s="373"/>
      <c r="CJ41" s="373"/>
      <c r="CK41" s="373"/>
      <c r="CL41" s="373"/>
      <c r="CM41" s="373"/>
      <c r="CN41" s="263"/>
      <c r="CO41" s="374" t="str">
        <f t="shared" si="3"/>
        <v/>
      </c>
      <c r="CP41" s="374"/>
      <c r="CQ41" s="373" t="str">
        <f>IF('各会計、関係団体の財政状況及び健全化判断比率'!BS14="","",'各会計、関係団体の財政状況及び健全化判断比率'!BS14)</f>
        <v/>
      </c>
      <c r="CR41" s="373"/>
      <c r="CS41" s="373"/>
      <c r="CT41" s="373"/>
      <c r="CU41" s="373"/>
      <c r="CV41" s="373"/>
      <c r="CW41" s="373"/>
      <c r="CX41" s="373"/>
      <c r="CY41" s="373"/>
      <c r="CZ41" s="373"/>
      <c r="DA41" s="373"/>
      <c r="DB41" s="373"/>
      <c r="DC41" s="373"/>
      <c r="DD41" s="373"/>
      <c r="DE41" s="373"/>
      <c r="DF41" s="260"/>
      <c r="DG41" s="375" t="str">
        <f>IF('各会計、関係団体の財政状況及び健全化判断比率'!BR14="","",'各会計、関係団体の財政状況及び健全化判断比率'!BR14)</f>
        <v/>
      </c>
      <c r="DH41" s="375"/>
      <c r="DI41" s="267"/>
      <c r="DJ41" s="235"/>
      <c r="DK41" s="235"/>
      <c r="DL41" s="235"/>
      <c r="DM41" s="235"/>
      <c r="DN41" s="235"/>
      <c r="DO41" s="235"/>
    </row>
    <row r="42" spans="1:119" ht="32.25" customHeight="1" x14ac:dyDescent="0.15">
      <c r="A42" s="235"/>
      <c r="B42" s="262"/>
      <c r="C42" s="374" t="str">
        <f t="shared" si="5"/>
        <v/>
      </c>
      <c r="D42" s="374"/>
      <c r="E42" s="373" t="str">
        <f>IF('各会計、関係団体の財政状況及び健全化判断比率'!B15="","",'各会計、関係団体の財政状況及び健全化判断比率'!B15)</f>
        <v/>
      </c>
      <c r="F42" s="373"/>
      <c r="G42" s="373"/>
      <c r="H42" s="373"/>
      <c r="I42" s="373"/>
      <c r="J42" s="373"/>
      <c r="K42" s="373"/>
      <c r="L42" s="373"/>
      <c r="M42" s="373"/>
      <c r="N42" s="373"/>
      <c r="O42" s="373"/>
      <c r="P42" s="373"/>
      <c r="Q42" s="373"/>
      <c r="R42" s="373"/>
      <c r="S42" s="373"/>
      <c r="T42" s="263"/>
      <c r="U42" s="374" t="str">
        <f t="shared" si="4"/>
        <v/>
      </c>
      <c r="V42" s="374"/>
      <c r="W42" s="373"/>
      <c r="X42" s="373"/>
      <c r="Y42" s="373"/>
      <c r="Z42" s="373"/>
      <c r="AA42" s="373"/>
      <c r="AB42" s="373"/>
      <c r="AC42" s="373"/>
      <c r="AD42" s="373"/>
      <c r="AE42" s="373"/>
      <c r="AF42" s="373"/>
      <c r="AG42" s="373"/>
      <c r="AH42" s="373"/>
      <c r="AI42" s="373"/>
      <c r="AJ42" s="373"/>
      <c r="AK42" s="373"/>
      <c r="AL42" s="263"/>
      <c r="AM42" s="374" t="str">
        <f t="shared" si="0"/>
        <v/>
      </c>
      <c r="AN42" s="374"/>
      <c r="AO42" s="373"/>
      <c r="AP42" s="373"/>
      <c r="AQ42" s="373"/>
      <c r="AR42" s="373"/>
      <c r="AS42" s="373"/>
      <c r="AT42" s="373"/>
      <c r="AU42" s="373"/>
      <c r="AV42" s="373"/>
      <c r="AW42" s="373"/>
      <c r="AX42" s="373"/>
      <c r="AY42" s="373"/>
      <c r="AZ42" s="373"/>
      <c r="BA42" s="373"/>
      <c r="BB42" s="373"/>
      <c r="BC42" s="373"/>
      <c r="BD42" s="263"/>
      <c r="BE42" s="374" t="str">
        <f t="shared" si="1"/>
        <v/>
      </c>
      <c r="BF42" s="374"/>
      <c r="BG42" s="373"/>
      <c r="BH42" s="373"/>
      <c r="BI42" s="373"/>
      <c r="BJ42" s="373"/>
      <c r="BK42" s="373"/>
      <c r="BL42" s="373"/>
      <c r="BM42" s="373"/>
      <c r="BN42" s="373"/>
      <c r="BO42" s="373"/>
      <c r="BP42" s="373"/>
      <c r="BQ42" s="373"/>
      <c r="BR42" s="373"/>
      <c r="BS42" s="373"/>
      <c r="BT42" s="373"/>
      <c r="BU42" s="373"/>
      <c r="BV42" s="263"/>
      <c r="BW42" s="374" t="str">
        <f t="shared" si="2"/>
        <v/>
      </c>
      <c r="BX42" s="374"/>
      <c r="BY42" s="373" t="str">
        <f>IF('各会計、関係団体の財政状況及び健全化判断比率'!B76="","",'各会計、関係団体の財政状況及び健全化判断比率'!B76)</f>
        <v/>
      </c>
      <c r="BZ42" s="373"/>
      <c r="CA42" s="373"/>
      <c r="CB42" s="373"/>
      <c r="CC42" s="373"/>
      <c r="CD42" s="373"/>
      <c r="CE42" s="373"/>
      <c r="CF42" s="373"/>
      <c r="CG42" s="373"/>
      <c r="CH42" s="373"/>
      <c r="CI42" s="373"/>
      <c r="CJ42" s="373"/>
      <c r="CK42" s="373"/>
      <c r="CL42" s="373"/>
      <c r="CM42" s="373"/>
      <c r="CN42" s="263"/>
      <c r="CO42" s="374" t="str">
        <f t="shared" si="3"/>
        <v/>
      </c>
      <c r="CP42" s="374"/>
      <c r="CQ42" s="373" t="str">
        <f>IF('各会計、関係団体の財政状況及び健全化判断比率'!BS15="","",'各会計、関係団体の財政状況及び健全化判断比率'!BS15)</f>
        <v/>
      </c>
      <c r="CR42" s="373"/>
      <c r="CS42" s="373"/>
      <c r="CT42" s="373"/>
      <c r="CU42" s="373"/>
      <c r="CV42" s="373"/>
      <c r="CW42" s="373"/>
      <c r="CX42" s="373"/>
      <c r="CY42" s="373"/>
      <c r="CZ42" s="373"/>
      <c r="DA42" s="373"/>
      <c r="DB42" s="373"/>
      <c r="DC42" s="373"/>
      <c r="DD42" s="373"/>
      <c r="DE42" s="373"/>
      <c r="DF42" s="260"/>
      <c r="DG42" s="375" t="str">
        <f>IF('各会計、関係団体の財政状況及び健全化判断比率'!BR15="","",'各会計、関係団体の財政状況及び健全化判断比率'!BR15)</f>
        <v/>
      </c>
      <c r="DH42" s="375"/>
      <c r="DI42" s="267"/>
      <c r="DJ42" s="235"/>
      <c r="DK42" s="235"/>
      <c r="DL42" s="235"/>
      <c r="DM42" s="235"/>
      <c r="DN42" s="235"/>
      <c r="DO42" s="235"/>
    </row>
    <row r="43" spans="1:119" ht="32.25" customHeight="1" x14ac:dyDescent="0.15">
      <c r="A43" s="235"/>
      <c r="B43" s="262"/>
      <c r="C43" s="374" t="str">
        <f t="shared" si="5"/>
        <v/>
      </c>
      <c r="D43" s="374"/>
      <c r="E43" s="373" t="str">
        <f>IF('各会計、関係団体の財政状況及び健全化判断比率'!B16="","",'各会計、関係団体の財政状況及び健全化判断比率'!B16)</f>
        <v/>
      </c>
      <c r="F43" s="373"/>
      <c r="G43" s="373"/>
      <c r="H43" s="373"/>
      <c r="I43" s="373"/>
      <c r="J43" s="373"/>
      <c r="K43" s="373"/>
      <c r="L43" s="373"/>
      <c r="M43" s="373"/>
      <c r="N43" s="373"/>
      <c r="O43" s="373"/>
      <c r="P43" s="373"/>
      <c r="Q43" s="373"/>
      <c r="R43" s="373"/>
      <c r="S43" s="373"/>
      <c r="T43" s="263"/>
      <c r="U43" s="374" t="str">
        <f t="shared" si="4"/>
        <v/>
      </c>
      <c r="V43" s="374"/>
      <c r="W43" s="373"/>
      <c r="X43" s="373"/>
      <c r="Y43" s="373"/>
      <c r="Z43" s="373"/>
      <c r="AA43" s="373"/>
      <c r="AB43" s="373"/>
      <c r="AC43" s="373"/>
      <c r="AD43" s="373"/>
      <c r="AE43" s="373"/>
      <c r="AF43" s="373"/>
      <c r="AG43" s="373"/>
      <c r="AH43" s="373"/>
      <c r="AI43" s="373"/>
      <c r="AJ43" s="373"/>
      <c r="AK43" s="373"/>
      <c r="AL43" s="263"/>
      <c r="AM43" s="374" t="str">
        <f t="shared" si="0"/>
        <v/>
      </c>
      <c r="AN43" s="374"/>
      <c r="AO43" s="373"/>
      <c r="AP43" s="373"/>
      <c r="AQ43" s="373"/>
      <c r="AR43" s="373"/>
      <c r="AS43" s="373"/>
      <c r="AT43" s="373"/>
      <c r="AU43" s="373"/>
      <c r="AV43" s="373"/>
      <c r="AW43" s="373"/>
      <c r="AX43" s="373"/>
      <c r="AY43" s="373"/>
      <c r="AZ43" s="373"/>
      <c r="BA43" s="373"/>
      <c r="BB43" s="373"/>
      <c r="BC43" s="373"/>
      <c r="BD43" s="263"/>
      <c r="BE43" s="374" t="str">
        <f t="shared" si="1"/>
        <v/>
      </c>
      <c r="BF43" s="374"/>
      <c r="BG43" s="373"/>
      <c r="BH43" s="373"/>
      <c r="BI43" s="373"/>
      <c r="BJ43" s="373"/>
      <c r="BK43" s="373"/>
      <c r="BL43" s="373"/>
      <c r="BM43" s="373"/>
      <c r="BN43" s="373"/>
      <c r="BO43" s="373"/>
      <c r="BP43" s="373"/>
      <c r="BQ43" s="373"/>
      <c r="BR43" s="373"/>
      <c r="BS43" s="373"/>
      <c r="BT43" s="373"/>
      <c r="BU43" s="373"/>
      <c r="BV43" s="263"/>
      <c r="BW43" s="374" t="str">
        <f t="shared" si="2"/>
        <v/>
      </c>
      <c r="BX43" s="374"/>
      <c r="BY43" s="373" t="str">
        <f>IF('各会計、関係団体の財政状況及び健全化判断比率'!B77="","",'各会計、関係団体の財政状況及び健全化判断比率'!B77)</f>
        <v/>
      </c>
      <c r="BZ43" s="373"/>
      <c r="CA43" s="373"/>
      <c r="CB43" s="373"/>
      <c r="CC43" s="373"/>
      <c r="CD43" s="373"/>
      <c r="CE43" s="373"/>
      <c r="CF43" s="373"/>
      <c r="CG43" s="373"/>
      <c r="CH43" s="373"/>
      <c r="CI43" s="373"/>
      <c r="CJ43" s="373"/>
      <c r="CK43" s="373"/>
      <c r="CL43" s="373"/>
      <c r="CM43" s="373"/>
      <c r="CN43" s="263"/>
      <c r="CO43" s="374" t="str">
        <f t="shared" si="3"/>
        <v/>
      </c>
      <c r="CP43" s="374"/>
      <c r="CQ43" s="373" t="str">
        <f>IF('各会計、関係団体の財政状況及び健全化判断比率'!BS16="","",'各会計、関係団体の財政状況及び健全化判断比率'!BS16)</f>
        <v/>
      </c>
      <c r="CR43" s="373"/>
      <c r="CS43" s="373"/>
      <c r="CT43" s="373"/>
      <c r="CU43" s="373"/>
      <c r="CV43" s="373"/>
      <c r="CW43" s="373"/>
      <c r="CX43" s="373"/>
      <c r="CY43" s="373"/>
      <c r="CZ43" s="373"/>
      <c r="DA43" s="373"/>
      <c r="DB43" s="373"/>
      <c r="DC43" s="373"/>
      <c r="DD43" s="373"/>
      <c r="DE43" s="373"/>
      <c r="DF43" s="260"/>
      <c r="DG43" s="375" t="str">
        <f>IF('各会計、関係団体の財政状況及び健全化判断比率'!BR16="","",'各会計、関係団体の財政状況及び健全化判断比率'!BR16)</f>
        <v/>
      </c>
      <c r="DH43" s="375"/>
      <c r="DI43" s="267"/>
      <c r="DJ43" s="235"/>
      <c r="DK43" s="235"/>
      <c r="DL43" s="235"/>
      <c r="DM43" s="235"/>
      <c r="DN43" s="235"/>
      <c r="DO43" s="235"/>
    </row>
    <row r="44" spans="1:119" ht="13.5" customHeight="1" thickBot="1" x14ac:dyDescent="0.2">
      <c r="A44" s="235"/>
      <c r="B44" s="268"/>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269"/>
      <c r="BS44" s="269"/>
      <c r="BT44" s="269"/>
      <c r="BU44" s="269"/>
      <c r="BV44" s="269"/>
      <c r="BW44" s="269"/>
      <c r="BX44" s="269"/>
      <c r="BY44" s="269"/>
      <c r="BZ44" s="269"/>
      <c r="CA44" s="269"/>
      <c r="CB44" s="269"/>
      <c r="CC44" s="269"/>
      <c r="CD44" s="269"/>
      <c r="CE44" s="269"/>
      <c r="CF44" s="269"/>
      <c r="CG44" s="269"/>
      <c r="CH44" s="269"/>
      <c r="CI44" s="269"/>
      <c r="CJ44" s="269"/>
      <c r="CK44" s="269"/>
      <c r="CL44" s="269"/>
      <c r="CM44" s="269"/>
      <c r="CN44" s="269"/>
      <c r="CO44" s="269"/>
      <c r="CP44" s="269"/>
      <c r="CQ44" s="269"/>
      <c r="CR44" s="269"/>
      <c r="CS44" s="269"/>
      <c r="CT44" s="269"/>
      <c r="CU44" s="269"/>
      <c r="CV44" s="269"/>
      <c r="CW44" s="269"/>
      <c r="CX44" s="269"/>
      <c r="CY44" s="269"/>
      <c r="CZ44" s="269"/>
      <c r="DA44" s="269"/>
      <c r="DB44" s="269"/>
      <c r="DC44" s="269"/>
      <c r="DD44" s="269"/>
      <c r="DE44" s="269"/>
      <c r="DF44" s="269"/>
      <c r="DG44" s="269"/>
      <c r="DH44" s="269"/>
      <c r="DI44" s="270"/>
      <c r="DJ44" s="235"/>
      <c r="DK44" s="235"/>
      <c r="DL44" s="235"/>
      <c r="DM44" s="235"/>
      <c r="DN44" s="235"/>
      <c r="DO44" s="235"/>
    </row>
    <row r="45" spans="1:119" x14ac:dyDescent="0.15">
      <c r="A45" s="235"/>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5"/>
      <c r="BQ45" s="235"/>
      <c r="BR45" s="235"/>
      <c r="BS45" s="235"/>
      <c r="BT45" s="235"/>
      <c r="BU45" s="235"/>
      <c r="BV45" s="235"/>
      <c r="BW45" s="235"/>
      <c r="BX45" s="235"/>
      <c r="BY45" s="235"/>
      <c r="BZ45" s="235"/>
      <c r="CA45" s="235"/>
      <c r="CB45" s="235"/>
      <c r="CC45" s="235"/>
      <c r="CD45" s="235"/>
      <c r="CE45" s="235"/>
      <c r="CF45" s="235"/>
      <c r="CG45" s="235"/>
      <c r="CH45" s="235"/>
      <c r="CI45" s="235"/>
      <c r="CJ45" s="235"/>
      <c r="CK45" s="235"/>
      <c r="CL45" s="235"/>
      <c r="CM45" s="235"/>
      <c r="CN45" s="235"/>
      <c r="CO45" s="235"/>
      <c r="CP45" s="235"/>
      <c r="CQ45" s="235"/>
      <c r="CR45" s="235"/>
      <c r="CS45" s="235"/>
      <c r="CT45" s="235"/>
      <c r="CU45" s="235"/>
      <c r="CV45" s="235"/>
      <c r="CW45" s="235"/>
      <c r="CX45" s="235"/>
      <c r="CY45" s="235"/>
      <c r="CZ45" s="235"/>
      <c r="DA45" s="235"/>
      <c r="DB45" s="235"/>
      <c r="DC45" s="235"/>
      <c r="DD45" s="235"/>
      <c r="DE45" s="235"/>
      <c r="DF45" s="235"/>
      <c r="DG45" s="235"/>
      <c r="DH45" s="235"/>
      <c r="DI45" s="235"/>
      <c r="DJ45" s="235"/>
      <c r="DK45" s="235"/>
      <c r="DL45" s="235"/>
      <c r="DM45" s="235"/>
      <c r="DN45" s="235"/>
      <c r="DO45" s="235"/>
    </row>
    <row r="46" spans="1:119" x14ac:dyDescent="0.15">
      <c r="B46" s="235" t="s">
        <v>183</v>
      </c>
      <c r="C46" s="235"/>
      <c r="D46" s="235"/>
      <c r="E46" s="235" t="s">
        <v>184</v>
      </c>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5"/>
      <c r="BR46" s="235"/>
      <c r="BS46" s="235"/>
      <c r="BT46" s="235"/>
      <c r="BU46" s="235"/>
      <c r="BV46" s="235"/>
      <c r="BW46" s="235"/>
      <c r="BX46" s="235"/>
      <c r="BY46" s="235"/>
      <c r="BZ46" s="235"/>
      <c r="CA46" s="235"/>
      <c r="CB46" s="235"/>
      <c r="CC46" s="235"/>
      <c r="CD46" s="235"/>
      <c r="CE46" s="235"/>
      <c r="CF46" s="235"/>
      <c r="CG46" s="235"/>
      <c r="CH46" s="235"/>
      <c r="CI46" s="235"/>
      <c r="CJ46" s="235"/>
      <c r="CK46" s="235"/>
      <c r="CL46" s="235"/>
      <c r="CM46" s="235"/>
      <c r="CN46" s="235"/>
      <c r="CO46" s="235"/>
      <c r="CP46" s="235"/>
      <c r="CQ46" s="235"/>
      <c r="CR46" s="235"/>
      <c r="CS46" s="235"/>
      <c r="CT46" s="235"/>
      <c r="CU46" s="235"/>
      <c r="CV46" s="235"/>
      <c r="CW46" s="235"/>
      <c r="CX46" s="235"/>
      <c r="CY46" s="235"/>
      <c r="CZ46" s="235"/>
      <c r="DA46" s="235"/>
      <c r="DB46" s="235"/>
      <c r="DC46" s="235"/>
      <c r="DD46" s="235"/>
      <c r="DE46" s="235"/>
      <c r="DF46" s="235"/>
      <c r="DG46" s="235"/>
      <c r="DH46" s="235"/>
      <c r="DI46" s="235"/>
    </row>
    <row r="47" spans="1:119" x14ac:dyDescent="0.15">
      <c r="B47" s="235"/>
      <c r="C47" s="235"/>
      <c r="D47" s="235"/>
      <c r="E47" s="235" t="s">
        <v>185</v>
      </c>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5"/>
      <c r="BR47" s="235"/>
      <c r="BS47" s="235"/>
      <c r="BT47" s="235"/>
      <c r="BU47" s="235"/>
      <c r="BV47" s="235"/>
      <c r="BW47" s="235"/>
      <c r="BX47" s="235"/>
      <c r="BY47" s="235"/>
      <c r="BZ47" s="235"/>
      <c r="CA47" s="235"/>
      <c r="CB47" s="235"/>
      <c r="CC47" s="235"/>
      <c r="CD47" s="235"/>
      <c r="CE47" s="235"/>
      <c r="CF47" s="235"/>
      <c r="CG47" s="235"/>
      <c r="CH47" s="235"/>
      <c r="CI47" s="235"/>
      <c r="CJ47" s="235"/>
      <c r="CK47" s="235"/>
      <c r="CL47" s="235"/>
      <c r="CM47" s="235"/>
      <c r="CN47" s="235"/>
      <c r="CO47" s="235"/>
      <c r="CP47" s="235"/>
      <c r="CQ47" s="235"/>
      <c r="CR47" s="235"/>
      <c r="CS47" s="235"/>
      <c r="CT47" s="235"/>
      <c r="CU47" s="235"/>
      <c r="CV47" s="235"/>
      <c r="CW47" s="235"/>
      <c r="CX47" s="235"/>
      <c r="CY47" s="235"/>
      <c r="CZ47" s="235"/>
      <c r="DA47" s="235"/>
      <c r="DB47" s="235"/>
      <c r="DC47" s="235"/>
      <c r="DD47" s="235"/>
      <c r="DE47" s="235"/>
      <c r="DF47" s="235"/>
      <c r="DG47" s="235"/>
      <c r="DH47" s="235"/>
      <c r="DI47" s="235"/>
    </row>
    <row r="48" spans="1:119" x14ac:dyDescent="0.15">
      <c r="B48" s="235"/>
      <c r="C48" s="235"/>
      <c r="D48" s="235"/>
      <c r="E48" s="235" t="s">
        <v>186</v>
      </c>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5"/>
      <c r="BR48" s="235"/>
      <c r="BS48" s="235"/>
      <c r="BT48" s="235"/>
      <c r="BU48" s="235"/>
      <c r="BV48" s="235"/>
      <c r="BW48" s="235"/>
      <c r="BX48" s="235"/>
      <c r="BY48" s="235"/>
      <c r="BZ48" s="235"/>
      <c r="CA48" s="235"/>
      <c r="CB48" s="235"/>
      <c r="CC48" s="235"/>
      <c r="CD48" s="235"/>
      <c r="CE48" s="235"/>
      <c r="CF48" s="235"/>
      <c r="CG48" s="235"/>
      <c r="CH48" s="235"/>
      <c r="CI48" s="235"/>
      <c r="CJ48" s="235"/>
      <c r="CK48" s="235"/>
      <c r="CL48" s="235"/>
      <c r="CM48" s="235"/>
      <c r="CN48" s="235"/>
      <c r="CO48" s="235"/>
      <c r="CP48" s="235"/>
      <c r="CQ48" s="235"/>
      <c r="CR48" s="235"/>
      <c r="CS48" s="235"/>
      <c r="CT48" s="235"/>
      <c r="CU48" s="235"/>
      <c r="CV48" s="235"/>
      <c r="CW48" s="235"/>
      <c r="CX48" s="235"/>
      <c r="CY48" s="235"/>
      <c r="CZ48" s="235"/>
      <c r="DA48" s="235"/>
      <c r="DB48" s="235"/>
      <c r="DC48" s="235"/>
      <c r="DD48" s="235"/>
      <c r="DE48" s="235"/>
      <c r="DF48" s="235"/>
      <c r="DG48" s="235"/>
      <c r="DH48" s="235"/>
      <c r="DI48" s="235"/>
    </row>
    <row r="49" spans="5:5" x14ac:dyDescent="0.15">
      <c r="E49" s="271" t="s">
        <v>187</v>
      </c>
    </row>
    <row r="50" spans="5:5" x14ac:dyDescent="0.15">
      <c r="E50" s="237" t="s">
        <v>188</v>
      </c>
    </row>
    <row r="51" spans="5:5" x14ac:dyDescent="0.15">
      <c r="E51" s="237" t="s">
        <v>189</v>
      </c>
    </row>
    <row r="52" spans="5:5" x14ac:dyDescent="0.15">
      <c r="E52" s="237"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84" t="s">
        <v>518</v>
      </c>
      <c r="D34" s="1184"/>
      <c r="E34" s="1185"/>
      <c r="F34" s="32">
        <v>4.33</v>
      </c>
      <c r="G34" s="33">
        <v>1.89</v>
      </c>
      <c r="H34" s="33">
        <v>1.8</v>
      </c>
      <c r="I34" s="33">
        <v>5.59</v>
      </c>
      <c r="J34" s="34">
        <v>6.5</v>
      </c>
      <c r="K34" s="22"/>
      <c r="L34" s="22"/>
      <c r="M34" s="22"/>
      <c r="N34" s="22"/>
      <c r="O34" s="22"/>
      <c r="P34" s="22"/>
    </row>
    <row r="35" spans="1:16" ht="39" customHeight="1" x14ac:dyDescent="0.15">
      <c r="A35" s="22"/>
      <c r="B35" s="35"/>
      <c r="C35" s="1178" t="s">
        <v>519</v>
      </c>
      <c r="D35" s="1179"/>
      <c r="E35" s="1180"/>
      <c r="F35" s="36">
        <v>0.42</v>
      </c>
      <c r="G35" s="37">
        <v>0.02</v>
      </c>
      <c r="H35" s="37">
        <v>0.28000000000000003</v>
      </c>
      <c r="I35" s="37">
        <v>0.24</v>
      </c>
      <c r="J35" s="38">
        <v>0.16</v>
      </c>
      <c r="K35" s="22"/>
      <c r="L35" s="22"/>
      <c r="M35" s="22"/>
      <c r="N35" s="22"/>
      <c r="O35" s="22"/>
      <c r="P35" s="22"/>
    </row>
    <row r="36" spans="1:16" ht="39" customHeight="1" x14ac:dyDescent="0.15">
      <c r="A36" s="22"/>
      <c r="B36" s="35"/>
      <c r="C36" s="1178" t="s">
        <v>520</v>
      </c>
      <c r="D36" s="1179"/>
      <c r="E36" s="1180"/>
      <c r="F36" s="36">
        <v>0</v>
      </c>
      <c r="G36" s="37">
        <v>0.02</v>
      </c>
      <c r="H36" s="37">
        <v>0.04</v>
      </c>
      <c r="I36" s="37">
        <v>0.06</v>
      </c>
      <c r="J36" s="38">
        <v>7.0000000000000007E-2</v>
      </c>
      <c r="K36" s="22"/>
      <c r="L36" s="22"/>
      <c r="M36" s="22"/>
      <c r="N36" s="22"/>
      <c r="O36" s="22"/>
      <c r="P36" s="22"/>
    </row>
    <row r="37" spans="1:16" ht="39" customHeight="1" x14ac:dyDescent="0.15">
      <c r="A37" s="22"/>
      <c r="B37" s="35"/>
      <c r="C37" s="1178" t="s">
        <v>521</v>
      </c>
      <c r="D37" s="1179"/>
      <c r="E37" s="1180"/>
      <c r="F37" s="36">
        <v>0.04</v>
      </c>
      <c r="G37" s="37">
        <v>0.02</v>
      </c>
      <c r="H37" s="37">
        <v>0.02</v>
      </c>
      <c r="I37" s="37">
        <v>0.02</v>
      </c>
      <c r="J37" s="38">
        <v>0.03</v>
      </c>
      <c r="K37" s="22"/>
      <c r="L37" s="22"/>
      <c r="M37" s="22"/>
      <c r="N37" s="22"/>
      <c r="O37" s="22"/>
      <c r="P37" s="22"/>
    </row>
    <row r="38" spans="1:16" ht="39" customHeight="1" x14ac:dyDescent="0.15">
      <c r="A38" s="22"/>
      <c r="B38" s="35"/>
      <c r="C38" s="1178" t="s">
        <v>522</v>
      </c>
      <c r="D38" s="1179"/>
      <c r="E38" s="1180"/>
      <c r="F38" s="36">
        <v>0.01</v>
      </c>
      <c r="G38" s="37">
        <v>0.01</v>
      </c>
      <c r="H38" s="37">
        <v>0</v>
      </c>
      <c r="I38" s="37">
        <v>7.0000000000000007E-2</v>
      </c>
      <c r="J38" s="38">
        <v>0.02</v>
      </c>
      <c r="K38" s="22"/>
      <c r="L38" s="22"/>
      <c r="M38" s="22"/>
      <c r="N38" s="22"/>
      <c r="O38" s="22"/>
      <c r="P38" s="22"/>
    </row>
    <row r="39" spans="1:16" ht="39" customHeight="1" x14ac:dyDescent="0.15">
      <c r="A39" s="22"/>
      <c r="B39" s="35"/>
      <c r="C39" s="1178" t="s">
        <v>523</v>
      </c>
      <c r="D39" s="1179"/>
      <c r="E39" s="1180"/>
      <c r="F39" s="36">
        <v>0.02</v>
      </c>
      <c r="G39" s="37">
        <v>0.04</v>
      </c>
      <c r="H39" s="37">
        <v>0.02</v>
      </c>
      <c r="I39" s="37">
        <v>0.02</v>
      </c>
      <c r="J39" s="38">
        <v>0.01</v>
      </c>
      <c r="K39" s="22"/>
      <c r="L39" s="22"/>
      <c r="M39" s="22"/>
      <c r="N39" s="22"/>
      <c r="O39" s="22"/>
      <c r="P39" s="22"/>
    </row>
    <row r="40" spans="1:16" ht="39" customHeight="1" x14ac:dyDescent="0.15">
      <c r="A40" s="22"/>
      <c r="B40" s="35"/>
      <c r="C40" s="1178" t="s">
        <v>524</v>
      </c>
      <c r="D40" s="1179"/>
      <c r="E40" s="1180"/>
      <c r="F40" s="36">
        <v>0</v>
      </c>
      <c r="G40" s="37">
        <v>0.05</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525</v>
      </c>
      <c r="D42" s="1179"/>
      <c r="E42" s="1180"/>
      <c r="F42" s="36" t="s">
        <v>472</v>
      </c>
      <c r="G42" s="37" t="s">
        <v>472</v>
      </c>
      <c r="H42" s="37" t="s">
        <v>472</v>
      </c>
      <c r="I42" s="37" t="s">
        <v>472</v>
      </c>
      <c r="J42" s="38" t="s">
        <v>472</v>
      </c>
      <c r="K42" s="22"/>
      <c r="L42" s="22"/>
      <c r="M42" s="22"/>
      <c r="N42" s="22"/>
      <c r="O42" s="22"/>
      <c r="P42" s="22"/>
    </row>
    <row r="43" spans="1:16" ht="39" customHeight="1" thickBot="1" x14ac:dyDescent="0.2">
      <c r="A43" s="22"/>
      <c r="B43" s="40"/>
      <c r="C43" s="1181" t="s">
        <v>526</v>
      </c>
      <c r="D43" s="1182"/>
      <c r="E43" s="1183"/>
      <c r="F43" s="41" t="s">
        <v>472</v>
      </c>
      <c r="G43" s="42" t="s">
        <v>472</v>
      </c>
      <c r="H43" s="42" t="s">
        <v>472</v>
      </c>
      <c r="I43" s="42" t="s">
        <v>472</v>
      </c>
      <c r="J43" s="43" t="s">
        <v>472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SheetLayoutView="55" workbookViewId="0"/>
  </sheetViews>
  <sheetFormatPr defaultColWidth="0" defaultRowHeight="12.6" customHeight="1" zeroHeight="1" x14ac:dyDescent="0.15"/>
  <cols>
    <col min="1" max="1" width="6.625" style="273" customWidth="1"/>
    <col min="2" max="3" width="10.875" style="273" customWidth="1"/>
    <col min="4" max="4" width="10" style="273" customWidth="1"/>
    <col min="5" max="10" width="11" style="273" customWidth="1"/>
    <col min="11" max="15" width="13.125" style="273" customWidth="1"/>
    <col min="16" max="21" width="11.5" style="273" customWidth="1"/>
    <col min="22" max="16384" width="0" style="273" hidden="1"/>
  </cols>
  <sheetData>
    <row r="1" spans="1:21" ht="13.5" customHeight="1" x14ac:dyDescent="0.15">
      <c r="A1" s="272"/>
      <c r="B1" s="272"/>
      <c r="C1" s="272"/>
      <c r="D1" s="272"/>
      <c r="E1" s="272"/>
      <c r="F1" s="272"/>
      <c r="G1" s="272"/>
      <c r="H1" s="272"/>
      <c r="I1" s="272"/>
      <c r="J1" s="272"/>
      <c r="K1" s="272"/>
      <c r="L1" s="272"/>
      <c r="M1" s="272"/>
      <c r="N1" s="272"/>
      <c r="O1" s="272"/>
      <c r="P1" s="272"/>
      <c r="Q1" s="272"/>
      <c r="R1" s="272"/>
      <c r="S1" s="272"/>
      <c r="T1" s="272"/>
      <c r="U1" s="272"/>
    </row>
    <row r="2" spans="1:21" ht="13.5" customHeight="1" x14ac:dyDescent="0.15">
      <c r="A2" s="272"/>
      <c r="B2" s="272"/>
      <c r="C2" s="272"/>
      <c r="D2" s="272"/>
      <c r="E2" s="272"/>
      <c r="F2" s="272"/>
      <c r="G2" s="272"/>
      <c r="H2" s="272"/>
      <c r="I2" s="272"/>
      <c r="J2" s="272"/>
      <c r="K2" s="272"/>
      <c r="L2" s="272"/>
      <c r="M2" s="272"/>
      <c r="N2" s="272"/>
      <c r="O2" s="272"/>
      <c r="P2" s="272"/>
      <c r="Q2" s="272"/>
      <c r="R2" s="272"/>
      <c r="S2" s="272"/>
      <c r="T2" s="272"/>
      <c r="U2" s="272"/>
    </row>
    <row r="3" spans="1:21" ht="13.5" customHeight="1" x14ac:dyDescent="0.15">
      <c r="A3" s="272"/>
      <c r="B3" s="272"/>
      <c r="C3" s="272"/>
      <c r="D3" s="272"/>
      <c r="E3" s="272"/>
      <c r="F3" s="272"/>
      <c r="G3" s="272"/>
      <c r="H3" s="272"/>
      <c r="I3" s="272"/>
      <c r="J3" s="272"/>
      <c r="K3" s="272"/>
      <c r="L3" s="272"/>
      <c r="M3" s="272"/>
      <c r="N3" s="272"/>
      <c r="O3" s="272"/>
      <c r="P3" s="272"/>
      <c r="Q3" s="272"/>
      <c r="R3" s="272"/>
      <c r="S3" s="272"/>
      <c r="T3" s="272"/>
      <c r="U3" s="272"/>
    </row>
    <row r="4" spans="1:21" ht="13.5" customHeight="1" x14ac:dyDescent="0.15">
      <c r="A4" s="272"/>
      <c r="B4" s="272"/>
      <c r="C4" s="272"/>
      <c r="D4" s="272"/>
      <c r="E4" s="272"/>
      <c r="F4" s="272"/>
      <c r="G4" s="272"/>
      <c r="H4" s="272"/>
      <c r="I4" s="272"/>
      <c r="J4" s="272"/>
      <c r="K4" s="272"/>
      <c r="L4" s="272"/>
      <c r="M4" s="272"/>
      <c r="N4" s="272"/>
      <c r="O4" s="272"/>
      <c r="P4" s="272"/>
      <c r="Q4" s="272"/>
      <c r="R4" s="272"/>
      <c r="S4" s="272"/>
      <c r="T4" s="272"/>
      <c r="U4" s="272"/>
    </row>
    <row r="5" spans="1:21" ht="13.5" customHeight="1" x14ac:dyDescent="0.15">
      <c r="A5" s="272"/>
      <c r="B5" s="272"/>
      <c r="C5" s="272"/>
      <c r="D5" s="272"/>
      <c r="E5" s="272"/>
      <c r="F5" s="272"/>
      <c r="G5" s="272"/>
      <c r="H5" s="272"/>
      <c r="I5" s="272"/>
      <c r="J5" s="272"/>
      <c r="K5" s="272"/>
      <c r="L5" s="272"/>
      <c r="M5" s="272"/>
      <c r="N5" s="272"/>
      <c r="O5" s="272"/>
      <c r="P5" s="272"/>
      <c r="Q5" s="272"/>
      <c r="R5" s="272"/>
      <c r="S5" s="272"/>
      <c r="T5" s="272"/>
      <c r="U5" s="272"/>
    </row>
    <row r="6" spans="1:21" ht="13.5" customHeight="1" x14ac:dyDescent="0.15">
      <c r="A6" s="272"/>
      <c r="B6" s="272"/>
      <c r="C6" s="272"/>
      <c r="D6" s="272"/>
      <c r="E6" s="272"/>
      <c r="F6" s="272"/>
      <c r="G6" s="272"/>
      <c r="H6" s="272"/>
      <c r="I6" s="272"/>
      <c r="J6" s="272"/>
      <c r="K6" s="272"/>
      <c r="L6" s="272"/>
      <c r="M6" s="272"/>
      <c r="N6" s="272"/>
      <c r="O6" s="272"/>
      <c r="P6" s="272"/>
      <c r="Q6" s="272"/>
      <c r="R6" s="272"/>
      <c r="S6" s="272"/>
      <c r="T6" s="272"/>
      <c r="U6" s="272"/>
    </row>
    <row r="7" spans="1:21" ht="13.5" customHeight="1" x14ac:dyDescent="0.15">
      <c r="A7" s="272"/>
      <c r="B7" s="272"/>
      <c r="C7" s="272"/>
      <c r="D7" s="272"/>
      <c r="E7" s="272"/>
      <c r="F7" s="272"/>
      <c r="G7" s="272"/>
      <c r="H7" s="272"/>
      <c r="I7" s="272"/>
      <c r="J7" s="272"/>
      <c r="K7" s="272"/>
      <c r="L7" s="272"/>
      <c r="M7" s="272"/>
      <c r="N7" s="272"/>
      <c r="O7" s="272"/>
      <c r="P7" s="272"/>
      <c r="Q7" s="272"/>
      <c r="R7" s="272"/>
      <c r="S7" s="272"/>
      <c r="T7" s="272"/>
      <c r="U7" s="272"/>
    </row>
    <row r="8" spans="1:21" ht="13.5" customHeight="1" x14ac:dyDescent="0.15">
      <c r="A8" s="272"/>
      <c r="B8" s="272"/>
      <c r="C8" s="272"/>
      <c r="D8" s="272"/>
      <c r="E8" s="272"/>
      <c r="F8" s="272"/>
      <c r="G8" s="272"/>
      <c r="H8" s="272"/>
      <c r="I8" s="272"/>
      <c r="J8" s="272"/>
      <c r="K8" s="272"/>
      <c r="L8" s="272"/>
      <c r="M8" s="272"/>
      <c r="N8" s="272"/>
      <c r="O8" s="272"/>
      <c r="P8" s="272"/>
      <c r="Q8" s="272"/>
      <c r="R8" s="272"/>
      <c r="S8" s="272"/>
      <c r="T8" s="272"/>
      <c r="U8" s="272"/>
    </row>
    <row r="9" spans="1:21" ht="13.5" customHeight="1" x14ac:dyDescent="0.15">
      <c r="A9" s="272"/>
      <c r="B9" s="272"/>
      <c r="C9" s="272"/>
      <c r="D9" s="272"/>
      <c r="E9" s="272"/>
      <c r="F9" s="272"/>
      <c r="G9" s="272"/>
      <c r="H9" s="272"/>
      <c r="I9" s="272"/>
      <c r="J9" s="272"/>
      <c r="K9" s="272"/>
      <c r="L9" s="272"/>
      <c r="M9" s="272"/>
      <c r="N9" s="272"/>
      <c r="O9" s="272"/>
      <c r="P9" s="272"/>
      <c r="Q9" s="272"/>
      <c r="R9" s="272"/>
      <c r="S9" s="272"/>
      <c r="T9" s="272"/>
      <c r="U9" s="272"/>
    </row>
    <row r="10" spans="1:21" ht="13.5" customHeight="1" x14ac:dyDescent="0.15">
      <c r="A10" s="272"/>
      <c r="B10" s="272"/>
      <c r="C10" s="272"/>
      <c r="D10" s="272"/>
      <c r="E10" s="272"/>
      <c r="F10" s="272"/>
      <c r="G10" s="272"/>
      <c r="H10" s="272"/>
      <c r="I10" s="272"/>
      <c r="J10" s="272"/>
      <c r="K10" s="272"/>
      <c r="L10" s="272"/>
      <c r="M10" s="272"/>
      <c r="N10" s="272"/>
      <c r="O10" s="272"/>
      <c r="P10" s="272"/>
      <c r="Q10" s="272"/>
      <c r="R10" s="272"/>
      <c r="S10" s="272"/>
      <c r="T10" s="272"/>
      <c r="U10" s="272"/>
    </row>
    <row r="11" spans="1:21" ht="13.5" customHeight="1" x14ac:dyDescent="0.15">
      <c r="A11" s="272"/>
      <c r="B11" s="272"/>
      <c r="C11" s="272"/>
      <c r="D11" s="272"/>
      <c r="E11" s="272"/>
      <c r="F11" s="272"/>
      <c r="G11" s="272"/>
      <c r="H11" s="272"/>
      <c r="I11" s="272"/>
      <c r="J11" s="272"/>
      <c r="K11" s="272"/>
      <c r="L11" s="272"/>
      <c r="M11" s="272"/>
      <c r="N11" s="272"/>
      <c r="O11" s="272"/>
      <c r="P11" s="272"/>
      <c r="Q11" s="272"/>
      <c r="R11" s="272"/>
      <c r="S11" s="272"/>
      <c r="T11" s="272"/>
      <c r="U11" s="272"/>
    </row>
    <row r="12" spans="1:21" ht="13.5" customHeight="1" x14ac:dyDescent="0.15">
      <c r="A12" s="272"/>
      <c r="B12" s="272"/>
      <c r="C12" s="272"/>
      <c r="D12" s="272"/>
      <c r="E12" s="272"/>
      <c r="F12" s="272"/>
      <c r="G12" s="272"/>
      <c r="H12" s="272"/>
      <c r="I12" s="272"/>
      <c r="J12" s="272"/>
      <c r="K12" s="272"/>
      <c r="L12" s="272"/>
      <c r="M12" s="272"/>
      <c r="N12" s="272"/>
      <c r="O12" s="272"/>
      <c r="P12" s="272"/>
      <c r="Q12" s="272"/>
      <c r="R12" s="272"/>
      <c r="S12" s="272"/>
      <c r="T12" s="272"/>
      <c r="U12" s="272"/>
    </row>
    <row r="13" spans="1:21" ht="13.5" customHeight="1" x14ac:dyDescent="0.15">
      <c r="A13" s="272"/>
      <c r="B13" s="272"/>
      <c r="C13" s="272"/>
      <c r="D13" s="272"/>
      <c r="E13" s="272"/>
      <c r="F13" s="272"/>
      <c r="G13" s="272"/>
      <c r="H13" s="272"/>
      <c r="I13" s="272"/>
      <c r="J13" s="272"/>
      <c r="K13" s="272"/>
      <c r="L13" s="272"/>
      <c r="M13" s="272"/>
      <c r="N13" s="272"/>
      <c r="O13" s="272"/>
      <c r="P13" s="272"/>
      <c r="Q13" s="272"/>
      <c r="R13" s="272"/>
      <c r="S13" s="272"/>
      <c r="T13" s="272"/>
      <c r="U13" s="272"/>
    </row>
    <row r="14" spans="1:21" ht="13.5" customHeight="1" x14ac:dyDescent="0.15">
      <c r="A14" s="272"/>
      <c r="B14" s="272"/>
      <c r="C14" s="272"/>
      <c r="D14" s="272"/>
      <c r="E14" s="272"/>
      <c r="F14" s="272"/>
      <c r="G14" s="272"/>
      <c r="H14" s="272"/>
      <c r="I14" s="272"/>
      <c r="J14" s="272"/>
      <c r="K14" s="272"/>
      <c r="L14" s="272"/>
      <c r="M14" s="272"/>
      <c r="N14" s="272"/>
      <c r="O14" s="272"/>
      <c r="P14" s="272"/>
      <c r="Q14" s="272"/>
      <c r="R14" s="272"/>
      <c r="S14" s="272"/>
      <c r="T14" s="272"/>
      <c r="U14" s="272"/>
    </row>
    <row r="15" spans="1:21" ht="13.5" customHeight="1" x14ac:dyDescent="0.15">
      <c r="A15" s="272"/>
      <c r="B15" s="272"/>
      <c r="C15" s="272"/>
      <c r="D15" s="272"/>
      <c r="E15" s="272"/>
      <c r="F15" s="272"/>
      <c r="G15" s="272"/>
      <c r="H15" s="272"/>
      <c r="I15" s="272"/>
      <c r="J15" s="272"/>
      <c r="K15" s="272"/>
      <c r="L15" s="272"/>
      <c r="M15" s="272"/>
      <c r="N15" s="272"/>
      <c r="O15" s="272"/>
      <c r="P15" s="272"/>
      <c r="Q15" s="272"/>
      <c r="R15" s="272"/>
      <c r="S15" s="272"/>
      <c r="T15" s="272"/>
      <c r="U15" s="272"/>
    </row>
    <row r="16" spans="1:21" ht="13.5" customHeight="1" x14ac:dyDescent="0.15">
      <c r="A16" s="272"/>
      <c r="B16" s="272"/>
      <c r="C16" s="272"/>
      <c r="D16" s="272"/>
      <c r="E16" s="272"/>
      <c r="F16" s="272"/>
      <c r="G16" s="272"/>
      <c r="H16" s="272"/>
      <c r="I16" s="272"/>
      <c r="J16" s="272"/>
      <c r="K16" s="272"/>
      <c r="L16" s="272"/>
      <c r="M16" s="272"/>
      <c r="N16" s="272"/>
      <c r="O16" s="272"/>
      <c r="P16" s="272"/>
      <c r="Q16" s="272"/>
      <c r="R16" s="272"/>
      <c r="S16" s="272"/>
      <c r="T16" s="272"/>
      <c r="U16" s="272"/>
    </row>
    <row r="17" spans="1:21" ht="13.5" customHeight="1" x14ac:dyDescent="0.15">
      <c r="A17" s="272"/>
      <c r="B17" s="272"/>
      <c r="C17" s="272"/>
      <c r="D17" s="272"/>
      <c r="E17" s="272"/>
      <c r="F17" s="272"/>
      <c r="G17" s="272"/>
      <c r="H17" s="272"/>
      <c r="I17" s="272"/>
      <c r="J17" s="272"/>
      <c r="K17" s="272"/>
      <c r="L17" s="272"/>
      <c r="M17" s="272"/>
      <c r="N17" s="272"/>
      <c r="O17" s="272"/>
      <c r="P17" s="272"/>
      <c r="Q17" s="272"/>
      <c r="R17" s="272"/>
      <c r="S17" s="272"/>
      <c r="T17" s="272"/>
      <c r="U17" s="272"/>
    </row>
    <row r="18" spans="1:21" ht="13.5" customHeight="1" x14ac:dyDescent="0.15">
      <c r="A18" s="272"/>
      <c r="B18" s="272"/>
      <c r="C18" s="272"/>
      <c r="D18" s="272"/>
      <c r="E18" s="272"/>
      <c r="F18" s="272"/>
      <c r="G18" s="272"/>
      <c r="H18" s="272"/>
      <c r="I18" s="272"/>
      <c r="J18" s="272"/>
      <c r="K18" s="272"/>
      <c r="L18" s="272"/>
      <c r="M18" s="272"/>
      <c r="N18" s="272"/>
      <c r="O18" s="272"/>
      <c r="P18" s="272"/>
      <c r="Q18" s="272"/>
      <c r="R18" s="272"/>
      <c r="S18" s="272"/>
      <c r="T18" s="272"/>
      <c r="U18" s="272"/>
    </row>
    <row r="19" spans="1:21" ht="13.5" customHeight="1" x14ac:dyDescent="0.15">
      <c r="A19" s="272"/>
      <c r="B19" s="272"/>
      <c r="C19" s="272"/>
      <c r="D19" s="272"/>
      <c r="E19" s="272"/>
      <c r="F19" s="272"/>
      <c r="G19" s="272"/>
      <c r="H19" s="272"/>
      <c r="I19" s="272"/>
      <c r="J19" s="272"/>
      <c r="K19" s="272"/>
      <c r="L19" s="272"/>
      <c r="M19" s="272"/>
      <c r="N19" s="272"/>
      <c r="O19" s="272"/>
      <c r="P19" s="272"/>
      <c r="Q19" s="272"/>
      <c r="R19" s="272"/>
      <c r="S19" s="272"/>
      <c r="T19" s="272"/>
      <c r="U19" s="272"/>
    </row>
    <row r="20" spans="1:21" ht="13.5" customHeight="1" x14ac:dyDescent="0.15">
      <c r="A20" s="272"/>
      <c r="B20" s="272"/>
      <c r="C20" s="272"/>
      <c r="D20" s="272"/>
      <c r="E20" s="272"/>
      <c r="F20" s="272"/>
      <c r="G20" s="272"/>
      <c r="H20" s="272"/>
      <c r="I20" s="272"/>
      <c r="J20" s="272"/>
      <c r="K20" s="272"/>
      <c r="L20" s="272"/>
      <c r="M20" s="272"/>
      <c r="N20" s="272"/>
      <c r="O20" s="272"/>
      <c r="P20" s="272"/>
      <c r="Q20" s="272"/>
      <c r="R20" s="272"/>
      <c r="S20" s="272"/>
      <c r="T20" s="272"/>
      <c r="U20" s="272"/>
    </row>
    <row r="21" spans="1:21" ht="13.5" customHeight="1" x14ac:dyDescent="0.15">
      <c r="A21" s="272"/>
      <c r="B21" s="272"/>
      <c r="C21" s="272"/>
      <c r="D21" s="272"/>
      <c r="E21" s="272"/>
      <c r="F21" s="272"/>
      <c r="G21" s="272"/>
      <c r="H21" s="272"/>
      <c r="I21" s="272"/>
      <c r="J21" s="272"/>
      <c r="K21" s="272"/>
      <c r="L21" s="272"/>
      <c r="M21" s="272"/>
      <c r="N21" s="272"/>
      <c r="O21" s="272"/>
      <c r="P21" s="272"/>
      <c r="Q21" s="272"/>
      <c r="R21" s="272"/>
      <c r="S21" s="272"/>
      <c r="T21" s="272"/>
      <c r="U21" s="272"/>
    </row>
    <row r="22" spans="1:21" ht="13.5" customHeight="1" x14ac:dyDescent="0.15">
      <c r="A22" s="272"/>
      <c r="B22" s="272"/>
      <c r="C22" s="272"/>
      <c r="D22" s="272"/>
      <c r="E22" s="272"/>
      <c r="F22" s="272"/>
      <c r="G22" s="272"/>
      <c r="H22" s="272"/>
      <c r="I22" s="272"/>
      <c r="J22" s="272"/>
      <c r="K22" s="272"/>
      <c r="L22" s="272"/>
      <c r="M22" s="272"/>
      <c r="N22" s="272"/>
      <c r="O22" s="272"/>
      <c r="P22" s="272"/>
      <c r="Q22" s="272"/>
      <c r="R22" s="272"/>
      <c r="S22" s="272"/>
      <c r="T22" s="272"/>
      <c r="U22" s="272"/>
    </row>
    <row r="23" spans="1:21" ht="13.5" customHeight="1" x14ac:dyDescent="0.15">
      <c r="A23" s="272"/>
      <c r="B23" s="272"/>
      <c r="C23" s="272"/>
      <c r="D23" s="272"/>
      <c r="E23" s="272"/>
      <c r="F23" s="272"/>
      <c r="G23" s="272"/>
      <c r="H23" s="272"/>
      <c r="I23" s="272"/>
      <c r="J23" s="272"/>
      <c r="K23" s="272"/>
      <c r="L23" s="272"/>
      <c r="M23" s="272"/>
      <c r="N23" s="272"/>
      <c r="O23" s="272"/>
      <c r="P23" s="272"/>
      <c r="Q23" s="272"/>
      <c r="R23" s="272"/>
      <c r="S23" s="272"/>
      <c r="T23" s="272"/>
      <c r="U23" s="272"/>
    </row>
    <row r="24" spans="1:21" ht="13.5" customHeight="1" x14ac:dyDescent="0.15">
      <c r="A24" s="272"/>
      <c r="B24" s="272"/>
      <c r="C24" s="272"/>
      <c r="D24" s="272"/>
      <c r="E24" s="272"/>
      <c r="F24" s="272"/>
      <c r="G24" s="272"/>
      <c r="H24" s="272"/>
      <c r="I24" s="272"/>
      <c r="J24" s="272"/>
      <c r="K24" s="272"/>
      <c r="L24" s="272"/>
      <c r="M24" s="272"/>
      <c r="N24" s="272"/>
      <c r="O24" s="272"/>
      <c r="P24" s="272"/>
      <c r="Q24" s="272"/>
      <c r="R24" s="272"/>
      <c r="S24" s="272"/>
      <c r="T24" s="272"/>
      <c r="U24" s="272"/>
    </row>
    <row r="25" spans="1:21" ht="13.5" customHeight="1" x14ac:dyDescent="0.15">
      <c r="A25" s="272"/>
      <c r="B25" s="272"/>
      <c r="C25" s="272"/>
      <c r="D25" s="272"/>
      <c r="E25" s="272"/>
      <c r="F25" s="272"/>
      <c r="G25" s="272"/>
      <c r="H25" s="272"/>
      <c r="I25" s="272"/>
      <c r="J25" s="272"/>
      <c r="K25" s="272"/>
      <c r="L25" s="272"/>
      <c r="M25" s="272"/>
      <c r="N25" s="272"/>
      <c r="O25" s="272"/>
      <c r="P25" s="272"/>
      <c r="Q25" s="272"/>
      <c r="R25" s="272"/>
      <c r="S25" s="272"/>
      <c r="T25" s="272"/>
      <c r="U25" s="272"/>
    </row>
    <row r="26" spans="1:21" ht="13.5" customHeight="1" x14ac:dyDescent="0.15">
      <c r="A26" s="272"/>
      <c r="B26" s="272"/>
      <c r="C26" s="272"/>
      <c r="D26" s="272"/>
      <c r="E26" s="272"/>
      <c r="F26" s="272"/>
      <c r="G26" s="272"/>
      <c r="H26" s="272"/>
      <c r="I26" s="272"/>
      <c r="J26" s="272"/>
      <c r="K26" s="272"/>
      <c r="L26" s="272"/>
      <c r="M26" s="272"/>
      <c r="N26" s="272"/>
      <c r="O26" s="272"/>
      <c r="P26" s="272"/>
      <c r="Q26" s="272"/>
      <c r="R26" s="272"/>
      <c r="S26" s="272"/>
      <c r="T26" s="272"/>
      <c r="U26" s="272"/>
    </row>
    <row r="27" spans="1:21" ht="13.5" customHeight="1" x14ac:dyDescent="0.15">
      <c r="A27" s="272"/>
      <c r="B27" s="272"/>
      <c r="C27" s="272"/>
      <c r="D27" s="272"/>
      <c r="E27" s="272"/>
      <c r="F27" s="272"/>
      <c r="G27" s="272"/>
      <c r="H27" s="272"/>
      <c r="I27" s="272"/>
      <c r="J27" s="272"/>
      <c r="K27" s="272"/>
      <c r="L27" s="272"/>
      <c r="M27" s="272"/>
      <c r="N27" s="272"/>
      <c r="O27" s="272"/>
      <c r="P27" s="272"/>
      <c r="Q27" s="272"/>
      <c r="R27" s="272"/>
      <c r="S27" s="272"/>
      <c r="T27" s="272"/>
      <c r="U27" s="272"/>
    </row>
    <row r="28" spans="1:21" ht="13.5" customHeight="1" x14ac:dyDescent="0.15">
      <c r="A28" s="272"/>
      <c r="B28" s="272"/>
      <c r="C28" s="272"/>
      <c r="D28" s="272"/>
      <c r="E28" s="272"/>
      <c r="F28" s="272"/>
      <c r="G28" s="272"/>
      <c r="H28" s="272"/>
      <c r="I28" s="272"/>
      <c r="J28" s="272"/>
      <c r="K28" s="272"/>
      <c r="L28" s="272"/>
      <c r="M28" s="272"/>
      <c r="N28" s="272"/>
      <c r="O28" s="272"/>
      <c r="P28" s="272"/>
      <c r="Q28" s="272"/>
      <c r="R28" s="272"/>
      <c r="S28" s="272"/>
      <c r="T28" s="272"/>
      <c r="U28" s="272"/>
    </row>
    <row r="29" spans="1:21" ht="13.5" customHeight="1" x14ac:dyDescent="0.15">
      <c r="A29" s="272"/>
      <c r="B29" s="272"/>
      <c r="C29" s="272"/>
      <c r="D29" s="272"/>
      <c r="E29" s="272"/>
      <c r="F29" s="272"/>
      <c r="G29" s="272"/>
      <c r="H29" s="272"/>
      <c r="I29" s="272"/>
      <c r="J29" s="272"/>
      <c r="K29" s="272"/>
      <c r="L29" s="272"/>
      <c r="M29" s="272"/>
      <c r="N29" s="272"/>
      <c r="O29" s="272"/>
      <c r="P29" s="272"/>
      <c r="Q29" s="272"/>
      <c r="R29" s="272"/>
      <c r="S29" s="272"/>
      <c r="T29" s="272"/>
      <c r="U29" s="272"/>
    </row>
    <row r="30" spans="1:21" ht="13.5" customHeight="1" x14ac:dyDescent="0.15">
      <c r="A30" s="272"/>
      <c r="B30" s="272"/>
      <c r="C30" s="272"/>
      <c r="D30" s="272"/>
      <c r="E30" s="272"/>
      <c r="F30" s="272"/>
      <c r="G30" s="272"/>
      <c r="H30" s="272"/>
      <c r="I30" s="272"/>
      <c r="J30" s="272"/>
      <c r="K30" s="272"/>
      <c r="L30" s="272"/>
      <c r="M30" s="272"/>
      <c r="N30" s="272"/>
      <c r="O30" s="272"/>
      <c r="P30" s="272"/>
      <c r="Q30" s="272"/>
      <c r="R30" s="272"/>
      <c r="S30" s="272"/>
      <c r="T30" s="272"/>
      <c r="U30" s="272"/>
    </row>
    <row r="31" spans="1:21" ht="13.5" customHeight="1" x14ac:dyDescent="0.15">
      <c r="A31" s="272"/>
      <c r="B31" s="272"/>
      <c r="C31" s="272"/>
      <c r="D31" s="272"/>
      <c r="E31" s="272"/>
      <c r="F31" s="272"/>
      <c r="G31" s="272"/>
      <c r="H31" s="272"/>
      <c r="I31" s="272"/>
      <c r="J31" s="272"/>
      <c r="K31" s="272"/>
      <c r="L31" s="272"/>
      <c r="M31" s="272"/>
      <c r="N31" s="272"/>
      <c r="O31" s="272"/>
      <c r="P31" s="272"/>
      <c r="Q31" s="272"/>
      <c r="R31" s="272"/>
      <c r="S31" s="272"/>
      <c r="T31" s="272"/>
      <c r="U31" s="272"/>
    </row>
    <row r="32" spans="1:21" ht="13.5" customHeight="1" x14ac:dyDescent="0.15">
      <c r="A32" s="272"/>
      <c r="B32" s="272"/>
      <c r="C32" s="272"/>
      <c r="D32" s="272"/>
      <c r="E32" s="272"/>
      <c r="F32" s="272"/>
      <c r="G32" s="272"/>
      <c r="H32" s="272"/>
      <c r="I32" s="272"/>
      <c r="J32" s="272"/>
      <c r="K32" s="272"/>
      <c r="L32" s="272"/>
      <c r="M32" s="272"/>
      <c r="N32" s="272"/>
      <c r="O32" s="272"/>
      <c r="P32" s="272"/>
      <c r="Q32" s="272"/>
      <c r="R32" s="272"/>
      <c r="S32" s="272"/>
      <c r="T32" s="272"/>
      <c r="U32" s="272"/>
    </row>
    <row r="33" spans="1:21" ht="13.5" customHeight="1" x14ac:dyDescent="0.15">
      <c r="A33" s="272"/>
      <c r="B33" s="272"/>
      <c r="C33" s="272"/>
      <c r="D33" s="272"/>
      <c r="E33" s="272"/>
      <c r="F33" s="272"/>
      <c r="G33" s="272"/>
      <c r="H33" s="272"/>
      <c r="I33" s="272"/>
      <c r="J33" s="272"/>
      <c r="K33" s="272"/>
      <c r="L33" s="272"/>
      <c r="M33" s="272"/>
      <c r="N33" s="272"/>
      <c r="O33" s="272"/>
      <c r="P33" s="272"/>
      <c r="Q33" s="272"/>
      <c r="R33" s="272"/>
      <c r="S33" s="272"/>
      <c r="T33" s="272"/>
      <c r="U33" s="272"/>
    </row>
    <row r="34" spans="1:21" ht="13.5" customHeight="1" x14ac:dyDescent="0.15">
      <c r="A34" s="272"/>
      <c r="B34" s="272"/>
      <c r="C34" s="272"/>
      <c r="D34" s="272"/>
      <c r="E34" s="272"/>
      <c r="F34" s="272"/>
      <c r="G34" s="272"/>
      <c r="H34" s="272"/>
      <c r="I34" s="272"/>
      <c r="J34" s="272"/>
      <c r="K34" s="272"/>
      <c r="L34" s="272"/>
      <c r="M34" s="272"/>
      <c r="N34" s="272"/>
      <c r="O34" s="272"/>
      <c r="P34" s="272"/>
      <c r="Q34" s="272"/>
      <c r="R34" s="272"/>
      <c r="S34" s="272"/>
      <c r="T34" s="272"/>
      <c r="U34" s="272"/>
    </row>
    <row r="35" spans="1:21" ht="13.5" customHeight="1" x14ac:dyDescent="0.15">
      <c r="A35" s="272"/>
      <c r="B35" s="272"/>
      <c r="C35" s="272"/>
      <c r="D35" s="272"/>
      <c r="E35" s="272"/>
      <c r="F35" s="272"/>
      <c r="G35" s="272"/>
      <c r="H35" s="272"/>
      <c r="I35" s="272"/>
      <c r="J35" s="272"/>
      <c r="K35" s="272"/>
      <c r="L35" s="272"/>
      <c r="M35" s="272"/>
      <c r="N35" s="272"/>
      <c r="O35" s="272"/>
      <c r="P35" s="272"/>
      <c r="Q35" s="272"/>
      <c r="R35" s="272"/>
      <c r="S35" s="272"/>
      <c r="T35" s="272"/>
      <c r="U35" s="272"/>
    </row>
    <row r="36" spans="1:21" ht="13.5" customHeight="1" x14ac:dyDescent="0.15">
      <c r="A36" s="272"/>
      <c r="B36" s="272"/>
      <c r="C36" s="272"/>
      <c r="D36" s="272"/>
      <c r="E36" s="272"/>
      <c r="F36" s="272"/>
      <c r="G36" s="272"/>
      <c r="H36" s="272"/>
      <c r="I36" s="272"/>
      <c r="J36" s="272"/>
      <c r="K36" s="272"/>
      <c r="L36" s="272"/>
      <c r="M36" s="272"/>
      <c r="N36" s="272"/>
      <c r="O36" s="272"/>
      <c r="P36" s="272"/>
      <c r="Q36" s="272"/>
      <c r="R36" s="272"/>
      <c r="S36" s="272"/>
      <c r="T36" s="272"/>
      <c r="U36" s="272"/>
    </row>
    <row r="37" spans="1:21" ht="13.5" customHeight="1" x14ac:dyDescent="0.15">
      <c r="A37" s="272"/>
      <c r="B37" s="272"/>
      <c r="C37" s="272"/>
      <c r="D37" s="272"/>
      <c r="E37" s="272"/>
      <c r="F37" s="272"/>
      <c r="G37" s="272"/>
      <c r="H37" s="272"/>
      <c r="I37" s="272"/>
      <c r="J37" s="272"/>
      <c r="K37" s="272"/>
      <c r="L37" s="272"/>
      <c r="M37" s="272"/>
      <c r="N37" s="272"/>
      <c r="O37" s="272"/>
      <c r="P37" s="272"/>
      <c r="Q37" s="272"/>
      <c r="R37" s="272"/>
      <c r="S37" s="272"/>
      <c r="T37" s="272"/>
      <c r="U37" s="272"/>
    </row>
    <row r="38" spans="1:21" ht="13.5" customHeight="1" x14ac:dyDescent="0.15">
      <c r="A38" s="272"/>
      <c r="B38" s="272"/>
      <c r="C38" s="272"/>
      <c r="D38" s="272"/>
      <c r="E38" s="272"/>
      <c r="F38" s="272"/>
      <c r="G38" s="272"/>
      <c r="H38" s="272"/>
      <c r="I38" s="272"/>
      <c r="J38" s="272"/>
      <c r="K38" s="272"/>
      <c r="L38" s="272"/>
      <c r="M38" s="272"/>
      <c r="N38" s="272"/>
      <c r="O38" s="272"/>
      <c r="P38" s="272"/>
      <c r="Q38" s="272"/>
      <c r="R38" s="272"/>
      <c r="S38" s="272"/>
      <c r="T38" s="272"/>
      <c r="U38" s="272"/>
    </row>
    <row r="39" spans="1:21" ht="13.5" customHeight="1" x14ac:dyDescent="0.15">
      <c r="A39" s="272"/>
      <c r="B39" s="272"/>
      <c r="C39" s="272"/>
      <c r="D39" s="272"/>
      <c r="E39" s="272"/>
      <c r="F39" s="272"/>
      <c r="G39" s="272"/>
      <c r="H39" s="272"/>
      <c r="I39" s="272"/>
      <c r="J39" s="272"/>
      <c r="K39" s="272"/>
      <c r="L39" s="272"/>
      <c r="M39" s="272"/>
      <c r="N39" s="272"/>
      <c r="O39" s="272"/>
      <c r="P39" s="272"/>
      <c r="Q39" s="272"/>
      <c r="R39" s="272"/>
      <c r="S39" s="272"/>
      <c r="T39" s="272"/>
      <c r="U39" s="272"/>
    </row>
    <row r="40" spans="1:21" ht="13.5" customHeight="1" x14ac:dyDescent="0.15">
      <c r="A40" s="272"/>
      <c r="B40" s="272"/>
      <c r="C40" s="272"/>
      <c r="D40" s="272"/>
      <c r="E40" s="272"/>
      <c r="F40" s="272"/>
      <c r="G40" s="272"/>
      <c r="H40" s="272"/>
      <c r="I40" s="272"/>
      <c r="J40" s="272"/>
      <c r="K40" s="272"/>
      <c r="L40" s="272"/>
      <c r="M40" s="272"/>
      <c r="N40" s="272"/>
      <c r="O40" s="272"/>
      <c r="P40" s="272"/>
      <c r="Q40" s="272"/>
      <c r="R40" s="272"/>
      <c r="S40" s="272"/>
      <c r="T40" s="272"/>
      <c r="U40" s="272"/>
    </row>
    <row r="41" spans="1:21" ht="13.5" customHeight="1" x14ac:dyDescent="0.15">
      <c r="A41" s="272"/>
      <c r="B41" s="272"/>
      <c r="C41" s="272"/>
      <c r="D41" s="272"/>
      <c r="E41" s="272"/>
      <c r="F41" s="272"/>
      <c r="G41" s="272"/>
      <c r="H41" s="272"/>
      <c r="I41" s="272"/>
      <c r="J41" s="272"/>
      <c r="K41" s="272"/>
      <c r="L41" s="272"/>
      <c r="M41" s="272"/>
      <c r="N41" s="272"/>
      <c r="O41" s="272"/>
      <c r="P41" s="272"/>
      <c r="Q41" s="272"/>
      <c r="R41" s="272"/>
      <c r="S41" s="272"/>
      <c r="T41" s="272"/>
      <c r="U41" s="272"/>
    </row>
    <row r="42" spans="1:21" ht="13.5" customHeight="1" x14ac:dyDescent="0.15">
      <c r="A42" s="272"/>
      <c r="B42" s="272"/>
      <c r="C42" s="272"/>
      <c r="D42" s="272"/>
      <c r="E42" s="272"/>
      <c r="F42" s="272"/>
      <c r="G42" s="272"/>
      <c r="H42" s="272"/>
      <c r="I42" s="272"/>
      <c r="J42" s="272"/>
      <c r="K42" s="272"/>
      <c r="L42" s="272"/>
      <c r="M42" s="272"/>
      <c r="N42" s="272"/>
      <c r="O42" s="272"/>
      <c r="P42" s="272"/>
      <c r="Q42" s="272"/>
      <c r="R42" s="272"/>
      <c r="S42" s="272"/>
      <c r="T42" s="272"/>
      <c r="U42" s="272"/>
    </row>
    <row r="43" spans="1:21" ht="30.75" customHeight="1" thickBot="1" x14ac:dyDescent="0.2">
      <c r="A43" s="272"/>
      <c r="B43" s="272"/>
      <c r="C43" s="272"/>
      <c r="D43" s="272"/>
      <c r="E43" s="272"/>
      <c r="F43" s="272"/>
      <c r="G43" s="272"/>
      <c r="H43" s="272"/>
      <c r="I43" s="272"/>
      <c r="J43" s="272"/>
      <c r="K43" s="272"/>
      <c r="L43" s="272"/>
      <c r="M43" s="272"/>
      <c r="N43" s="272"/>
      <c r="O43" s="274" t="s">
        <v>9</v>
      </c>
      <c r="P43" s="272"/>
      <c r="Q43" s="272"/>
      <c r="R43" s="272"/>
      <c r="S43" s="272"/>
      <c r="T43" s="272"/>
      <c r="U43" s="272"/>
    </row>
    <row r="44" spans="1:21" ht="30.75" customHeight="1" thickBot="1" x14ac:dyDescent="0.2">
      <c r="A44" s="272"/>
      <c r="B44" s="275" t="s">
        <v>10</v>
      </c>
      <c r="C44" s="276"/>
      <c r="D44" s="276"/>
      <c r="E44" s="277"/>
      <c r="F44" s="277"/>
      <c r="G44" s="277"/>
      <c r="H44" s="277"/>
      <c r="I44" s="277"/>
      <c r="J44" s="278" t="s">
        <v>2</v>
      </c>
      <c r="K44" s="279" t="s">
        <v>512</v>
      </c>
      <c r="L44" s="280" t="s">
        <v>513</v>
      </c>
      <c r="M44" s="280" t="s">
        <v>514</v>
      </c>
      <c r="N44" s="280" t="s">
        <v>515</v>
      </c>
      <c r="O44" s="281" t="s">
        <v>516</v>
      </c>
      <c r="P44" s="272"/>
      <c r="Q44" s="272"/>
      <c r="R44" s="272"/>
      <c r="S44" s="272"/>
      <c r="T44" s="272"/>
      <c r="U44" s="272"/>
    </row>
    <row r="45" spans="1:21" ht="30.75" customHeight="1" x14ac:dyDescent="0.15">
      <c r="A45" s="272"/>
      <c r="B45" s="1194" t="s">
        <v>11</v>
      </c>
      <c r="C45" s="1195"/>
      <c r="D45" s="282"/>
      <c r="E45" s="1200" t="s">
        <v>12</v>
      </c>
      <c r="F45" s="1200"/>
      <c r="G45" s="1200"/>
      <c r="H45" s="1200"/>
      <c r="I45" s="1200"/>
      <c r="J45" s="1201"/>
      <c r="K45" s="283">
        <v>967</v>
      </c>
      <c r="L45" s="284">
        <v>966</v>
      </c>
      <c r="M45" s="284">
        <v>931</v>
      </c>
      <c r="N45" s="284">
        <v>876</v>
      </c>
      <c r="O45" s="285">
        <v>891</v>
      </c>
      <c r="P45" s="272"/>
      <c r="Q45" s="272"/>
      <c r="R45" s="272"/>
      <c r="S45" s="272"/>
      <c r="T45" s="272"/>
      <c r="U45" s="272"/>
    </row>
    <row r="46" spans="1:21" ht="30.75" customHeight="1" x14ac:dyDescent="0.15">
      <c r="A46" s="272"/>
      <c r="B46" s="1196"/>
      <c r="C46" s="1197"/>
      <c r="D46" s="286"/>
      <c r="E46" s="1188" t="s">
        <v>13</v>
      </c>
      <c r="F46" s="1188"/>
      <c r="G46" s="1188"/>
      <c r="H46" s="1188"/>
      <c r="I46" s="1188"/>
      <c r="J46" s="1189"/>
      <c r="K46" s="287" t="s">
        <v>472</v>
      </c>
      <c r="L46" s="288" t="s">
        <v>472</v>
      </c>
      <c r="M46" s="288" t="s">
        <v>472</v>
      </c>
      <c r="N46" s="288" t="s">
        <v>472</v>
      </c>
      <c r="O46" s="289" t="s">
        <v>472</v>
      </c>
      <c r="P46" s="272"/>
      <c r="Q46" s="272"/>
      <c r="R46" s="272"/>
      <c r="S46" s="272"/>
      <c r="T46" s="272"/>
      <c r="U46" s="272"/>
    </row>
    <row r="47" spans="1:21" ht="30.75" customHeight="1" x14ac:dyDescent="0.15">
      <c r="A47" s="272"/>
      <c r="B47" s="1196"/>
      <c r="C47" s="1197"/>
      <c r="D47" s="286"/>
      <c r="E47" s="1188" t="s">
        <v>14</v>
      </c>
      <c r="F47" s="1188"/>
      <c r="G47" s="1188"/>
      <c r="H47" s="1188"/>
      <c r="I47" s="1188"/>
      <c r="J47" s="1189"/>
      <c r="K47" s="287" t="s">
        <v>472</v>
      </c>
      <c r="L47" s="288" t="s">
        <v>472</v>
      </c>
      <c r="M47" s="288" t="s">
        <v>472</v>
      </c>
      <c r="N47" s="288" t="s">
        <v>472</v>
      </c>
      <c r="O47" s="289" t="s">
        <v>472</v>
      </c>
      <c r="P47" s="272"/>
      <c r="Q47" s="272"/>
      <c r="R47" s="272"/>
      <c r="S47" s="272"/>
      <c r="T47" s="272"/>
      <c r="U47" s="272"/>
    </row>
    <row r="48" spans="1:21" ht="30.75" customHeight="1" x14ac:dyDescent="0.15">
      <c r="A48" s="272"/>
      <c r="B48" s="1196"/>
      <c r="C48" s="1197"/>
      <c r="D48" s="286"/>
      <c r="E48" s="1188" t="s">
        <v>15</v>
      </c>
      <c r="F48" s="1188"/>
      <c r="G48" s="1188"/>
      <c r="H48" s="1188"/>
      <c r="I48" s="1188"/>
      <c r="J48" s="1189"/>
      <c r="K48" s="287">
        <v>151</v>
      </c>
      <c r="L48" s="288">
        <v>175</v>
      </c>
      <c r="M48" s="288">
        <v>156</v>
      </c>
      <c r="N48" s="288">
        <v>175</v>
      </c>
      <c r="O48" s="289">
        <v>186</v>
      </c>
      <c r="P48" s="272"/>
      <c r="Q48" s="272"/>
      <c r="R48" s="272"/>
      <c r="S48" s="272"/>
      <c r="T48" s="272"/>
      <c r="U48" s="272"/>
    </row>
    <row r="49" spans="1:21" ht="30.75" customHeight="1" x14ac:dyDescent="0.15">
      <c r="A49" s="272"/>
      <c r="B49" s="1196"/>
      <c r="C49" s="1197"/>
      <c r="D49" s="286"/>
      <c r="E49" s="1188" t="s">
        <v>16</v>
      </c>
      <c r="F49" s="1188"/>
      <c r="G49" s="1188"/>
      <c r="H49" s="1188"/>
      <c r="I49" s="1188"/>
      <c r="J49" s="1189"/>
      <c r="K49" s="287">
        <v>1</v>
      </c>
      <c r="L49" s="288">
        <v>1</v>
      </c>
      <c r="M49" s="288">
        <v>0</v>
      </c>
      <c r="N49" s="288">
        <v>0</v>
      </c>
      <c r="O49" s="289">
        <v>1</v>
      </c>
      <c r="P49" s="272"/>
      <c r="Q49" s="272"/>
      <c r="R49" s="272"/>
      <c r="S49" s="272"/>
      <c r="T49" s="272"/>
      <c r="U49" s="272"/>
    </row>
    <row r="50" spans="1:21" ht="30.75" customHeight="1" x14ac:dyDescent="0.15">
      <c r="A50" s="272"/>
      <c r="B50" s="1196"/>
      <c r="C50" s="1197"/>
      <c r="D50" s="286"/>
      <c r="E50" s="1188" t="s">
        <v>17</v>
      </c>
      <c r="F50" s="1188"/>
      <c r="G50" s="1188"/>
      <c r="H50" s="1188"/>
      <c r="I50" s="1188"/>
      <c r="J50" s="1189"/>
      <c r="K50" s="287" t="s">
        <v>472</v>
      </c>
      <c r="L50" s="288" t="s">
        <v>472</v>
      </c>
      <c r="M50" s="288" t="s">
        <v>472</v>
      </c>
      <c r="N50" s="288" t="s">
        <v>472</v>
      </c>
      <c r="O50" s="289" t="s">
        <v>472</v>
      </c>
      <c r="P50" s="272"/>
      <c r="Q50" s="272"/>
      <c r="R50" s="272"/>
      <c r="S50" s="272"/>
      <c r="T50" s="272"/>
      <c r="U50" s="272"/>
    </row>
    <row r="51" spans="1:21" ht="30.75" customHeight="1" x14ac:dyDescent="0.15">
      <c r="A51" s="272"/>
      <c r="B51" s="1198"/>
      <c r="C51" s="1199"/>
      <c r="D51" s="290"/>
      <c r="E51" s="1188" t="s">
        <v>18</v>
      </c>
      <c r="F51" s="1188"/>
      <c r="G51" s="1188"/>
      <c r="H51" s="1188"/>
      <c r="I51" s="1188"/>
      <c r="J51" s="1189"/>
      <c r="K51" s="287">
        <v>0</v>
      </c>
      <c r="L51" s="288">
        <v>0</v>
      </c>
      <c r="M51" s="288">
        <v>2</v>
      </c>
      <c r="N51" s="288">
        <v>2</v>
      </c>
      <c r="O51" s="289">
        <v>1</v>
      </c>
      <c r="P51" s="272"/>
      <c r="Q51" s="272"/>
      <c r="R51" s="272"/>
      <c r="S51" s="272"/>
      <c r="T51" s="272"/>
      <c r="U51" s="272"/>
    </row>
    <row r="52" spans="1:21" ht="30.75" customHeight="1" x14ac:dyDescent="0.15">
      <c r="A52" s="272"/>
      <c r="B52" s="1186" t="s">
        <v>19</v>
      </c>
      <c r="C52" s="1187"/>
      <c r="D52" s="290"/>
      <c r="E52" s="1188" t="s">
        <v>20</v>
      </c>
      <c r="F52" s="1188"/>
      <c r="G52" s="1188"/>
      <c r="H52" s="1188"/>
      <c r="I52" s="1188"/>
      <c r="J52" s="1189"/>
      <c r="K52" s="287">
        <v>930</v>
      </c>
      <c r="L52" s="288">
        <v>948</v>
      </c>
      <c r="M52" s="288">
        <v>938</v>
      </c>
      <c r="N52" s="288">
        <v>960</v>
      </c>
      <c r="O52" s="289">
        <v>957</v>
      </c>
      <c r="P52" s="272"/>
      <c r="Q52" s="272"/>
      <c r="R52" s="272"/>
      <c r="S52" s="272"/>
      <c r="T52" s="272"/>
      <c r="U52" s="272"/>
    </row>
    <row r="53" spans="1:21" ht="30.75" customHeight="1" thickBot="1" x14ac:dyDescent="0.2">
      <c r="A53" s="272"/>
      <c r="B53" s="1190" t="s">
        <v>21</v>
      </c>
      <c r="C53" s="1191"/>
      <c r="D53" s="291"/>
      <c r="E53" s="1192" t="s">
        <v>22</v>
      </c>
      <c r="F53" s="1192"/>
      <c r="G53" s="1192"/>
      <c r="H53" s="1192"/>
      <c r="I53" s="1192"/>
      <c r="J53" s="1193"/>
      <c r="K53" s="292">
        <v>189</v>
      </c>
      <c r="L53" s="293">
        <v>194</v>
      </c>
      <c r="M53" s="293">
        <v>151</v>
      </c>
      <c r="N53" s="293">
        <v>93</v>
      </c>
      <c r="O53" s="294">
        <v>122</v>
      </c>
      <c r="P53" s="272"/>
      <c r="Q53" s="272"/>
      <c r="R53" s="272"/>
      <c r="S53" s="272"/>
      <c r="T53" s="272"/>
      <c r="U53" s="272"/>
    </row>
    <row r="54" spans="1:21" ht="24" customHeight="1" x14ac:dyDescent="0.15">
      <c r="A54" s="272"/>
      <c r="B54" s="295" t="s">
        <v>23</v>
      </c>
      <c r="C54" s="272"/>
      <c r="D54" s="272"/>
      <c r="E54" s="272"/>
      <c r="F54" s="272"/>
      <c r="G54" s="272"/>
      <c r="H54" s="272"/>
      <c r="I54" s="272"/>
      <c r="J54" s="272"/>
      <c r="K54" s="272"/>
      <c r="L54" s="272"/>
      <c r="M54" s="272"/>
      <c r="N54" s="272"/>
      <c r="O54" s="272"/>
      <c r="P54" s="272"/>
      <c r="Q54" s="272"/>
      <c r="R54" s="272"/>
      <c r="S54" s="272"/>
      <c r="T54" s="272"/>
      <c r="U54" s="272"/>
    </row>
    <row r="55" spans="1:21" ht="24" customHeight="1" x14ac:dyDescent="0.15">
      <c r="A55" s="272"/>
      <c r="B55" s="295"/>
      <c r="C55" s="272"/>
      <c r="D55" s="272"/>
      <c r="E55" s="272"/>
      <c r="F55" s="272"/>
      <c r="G55" s="272"/>
      <c r="H55" s="272"/>
      <c r="I55" s="272"/>
      <c r="J55" s="272"/>
      <c r="K55" s="272"/>
      <c r="L55" s="272"/>
      <c r="M55" s="272"/>
      <c r="N55" s="272"/>
      <c r="O55" s="272"/>
      <c r="P55" s="272"/>
      <c r="Q55" s="272"/>
      <c r="R55" s="272"/>
      <c r="S55" s="272"/>
      <c r="T55" s="272"/>
      <c r="U55" s="272"/>
    </row>
    <row r="56" spans="1:21" ht="24" customHeight="1" x14ac:dyDescent="0.15">
      <c r="A56" s="272"/>
      <c r="B56" s="295"/>
      <c r="C56" s="272"/>
      <c r="D56" s="272"/>
      <c r="E56" s="272"/>
      <c r="F56" s="272"/>
      <c r="G56" s="272"/>
      <c r="H56" s="272"/>
      <c r="I56" s="272"/>
      <c r="J56" s="272"/>
      <c r="K56" s="272"/>
      <c r="L56" s="272"/>
      <c r="M56" s="272"/>
      <c r="N56" s="272"/>
      <c r="O56" s="272"/>
      <c r="P56" s="272"/>
      <c r="Q56" s="272"/>
      <c r="R56" s="272"/>
      <c r="S56" s="272"/>
      <c r="T56" s="272"/>
      <c r="U56" s="272"/>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SheetLayoutView="100" workbookViewId="0"/>
  </sheetViews>
  <sheetFormatPr defaultColWidth="0" defaultRowHeight="13.5" customHeight="1" zeroHeight="1" x14ac:dyDescent="0.15"/>
  <cols>
    <col min="1" max="1" width="6.625" style="48" customWidth="1"/>
    <col min="2" max="3" width="12.625" style="48" customWidth="1"/>
    <col min="4" max="4" width="11.625" style="48" customWidth="1"/>
    <col min="5" max="8" width="10.375" style="48" customWidth="1"/>
    <col min="9" max="13" width="16.375" style="48" customWidth="1"/>
    <col min="14" max="19" width="12.625" style="48" customWidth="1"/>
    <col min="20" max="16384" width="0" style="4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49" t="s">
        <v>9</v>
      </c>
    </row>
    <row r="40" spans="2:13" ht="27.75" customHeight="1" thickBot="1" x14ac:dyDescent="0.2">
      <c r="B40" s="50" t="s">
        <v>10</v>
      </c>
      <c r="C40" s="51"/>
      <c r="D40" s="51"/>
      <c r="E40" s="52"/>
      <c r="F40" s="52"/>
      <c r="G40" s="52"/>
      <c r="H40" s="53" t="s">
        <v>2</v>
      </c>
      <c r="I40" s="54" t="s">
        <v>512</v>
      </c>
      <c r="J40" s="55" t="s">
        <v>513</v>
      </c>
      <c r="K40" s="55" t="s">
        <v>514</v>
      </c>
      <c r="L40" s="55" t="s">
        <v>515</v>
      </c>
      <c r="M40" s="56" t="s">
        <v>516</v>
      </c>
    </row>
    <row r="41" spans="2:13" ht="27.75" customHeight="1" x14ac:dyDescent="0.15">
      <c r="B41" s="1214" t="s">
        <v>24</v>
      </c>
      <c r="C41" s="1215"/>
      <c r="D41" s="57"/>
      <c r="E41" s="1216" t="s">
        <v>25</v>
      </c>
      <c r="F41" s="1216"/>
      <c r="G41" s="1216"/>
      <c r="H41" s="1217"/>
      <c r="I41" s="58">
        <v>6871</v>
      </c>
      <c r="J41" s="59">
        <v>7106</v>
      </c>
      <c r="K41" s="59">
        <v>8216</v>
      </c>
      <c r="L41" s="59">
        <v>8483</v>
      </c>
      <c r="M41" s="60">
        <v>8670</v>
      </c>
    </row>
    <row r="42" spans="2:13" ht="27.75" customHeight="1" x14ac:dyDescent="0.15">
      <c r="B42" s="1204"/>
      <c r="C42" s="1205"/>
      <c r="D42" s="61"/>
      <c r="E42" s="1208" t="s">
        <v>26</v>
      </c>
      <c r="F42" s="1208"/>
      <c r="G42" s="1208"/>
      <c r="H42" s="1209"/>
      <c r="I42" s="62" t="s">
        <v>472</v>
      </c>
      <c r="J42" s="63" t="s">
        <v>472</v>
      </c>
      <c r="K42" s="63" t="s">
        <v>472</v>
      </c>
      <c r="L42" s="63" t="s">
        <v>472</v>
      </c>
      <c r="M42" s="64" t="s">
        <v>472</v>
      </c>
    </row>
    <row r="43" spans="2:13" ht="27.75" customHeight="1" x14ac:dyDescent="0.15">
      <c r="B43" s="1204"/>
      <c r="C43" s="1205"/>
      <c r="D43" s="61"/>
      <c r="E43" s="1208" t="s">
        <v>27</v>
      </c>
      <c r="F43" s="1208"/>
      <c r="G43" s="1208"/>
      <c r="H43" s="1209"/>
      <c r="I43" s="62">
        <v>3086</v>
      </c>
      <c r="J43" s="63">
        <v>2977</v>
      </c>
      <c r="K43" s="63">
        <v>2986</v>
      </c>
      <c r="L43" s="63">
        <v>3078</v>
      </c>
      <c r="M43" s="64">
        <v>3177</v>
      </c>
    </row>
    <row r="44" spans="2:13" ht="27.75" customHeight="1" x14ac:dyDescent="0.15">
      <c r="B44" s="1204"/>
      <c r="C44" s="1205"/>
      <c r="D44" s="61"/>
      <c r="E44" s="1208" t="s">
        <v>28</v>
      </c>
      <c r="F44" s="1208"/>
      <c r="G44" s="1208"/>
      <c r="H44" s="1209"/>
      <c r="I44" s="62">
        <v>52</v>
      </c>
      <c r="J44" s="63">
        <v>66</v>
      </c>
      <c r="K44" s="63">
        <v>66</v>
      </c>
      <c r="L44" s="63">
        <v>64</v>
      </c>
      <c r="M44" s="64">
        <v>62</v>
      </c>
    </row>
    <row r="45" spans="2:13" ht="27.75" customHeight="1" x14ac:dyDescent="0.15">
      <c r="B45" s="1204"/>
      <c r="C45" s="1205"/>
      <c r="D45" s="61"/>
      <c r="E45" s="1208" t="s">
        <v>29</v>
      </c>
      <c r="F45" s="1208"/>
      <c r="G45" s="1208"/>
      <c r="H45" s="1209"/>
      <c r="I45" s="62">
        <v>558</v>
      </c>
      <c r="J45" s="63">
        <v>577</v>
      </c>
      <c r="K45" s="63">
        <v>591</v>
      </c>
      <c r="L45" s="63">
        <v>446</v>
      </c>
      <c r="M45" s="64">
        <v>386</v>
      </c>
    </row>
    <row r="46" spans="2:13" ht="27.75" customHeight="1" x14ac:dyDescent="0.15">
      <c r="B46" s="1204"/>
      <c r="C46" s="1205"/>
      <c r="D46" s="65"/>
      <c r="E46" s="1208" t="s">
        <v>30</v>
      </c>
      <c r="F46" s="1208"/>
      <c r="G46" s="1208"/>
      <c r="H46" s="1209"/>
      <c r="I46" s="62" t="s">
        <v>472</v>
      </c>
      <c r="J46" s="63" t="s">
        <v>472</v>
      </c>
      <c r="K46" s="63" t="s">
        <v>472</v>
      </c>
      <c r="L46" s="63" t="s">
        <v>472</v>
      </c>
      <c r="M46" s="64" t="s">
        <v>472</v>
      </c>
    </row>
    <row r="47" spans="2:13" ht="27.75" customHeight="1" x14ac:dyDescent="0.15">
      <c r="B47" s="1204"/>
      <c r="C47" s="1205"/>
      <c r="D47" s="66"/>
      <c r="E47" s="1218" t="s">
        <v>31</v>
      </c>
      <c r="F47" s="1219"/>
      <c r="G47" s="1219"/>
      <c r="H47" s="1220"/>
      <c r="I47" s="62" t="s">
        <v>472</v>
      </c>
      <c r="J47" s="63" t="s">
        <v>472</v>
      </c>
      <c r="K47" s="63" t="s">
        <v>472</v>
      </c>
      <c r="L47" s="63" t="s">
        <v>472</v>
      </c>
      <c r="M47" s="64" t="s">
        <v>472</v>
      </c>
    </row>
    <row r="48" spans="2:13" ht="27.75" customHeight="1" x14ac:dyDescent="0.15">
      <c r="B48" s="1204"/>
      <c r="C48" s="1205"/>
      <c r="D48" s="61"/>
      <c r="E48" s="1208" t="s">
        <v>32</v>
      </c>
      <c r="F48" s="1208"/>
      <c r="G48" s="1208"/>
      <c r="H48" s="1209"/>
      <c r="I48" s="62" t="s">
        <v>472</v>
      </c>
      <c r="J48" s="63" t="s">
        <v>472</v>
      </c>
      <c r="K48" s="63" t="s">
        <v>472</v>
      </c>
      <c r="L48" s="63" t="s">
        <v>472</v>
      </c>
      <c r="M48" s="64" t="s">
        <v>472</v>
      </c>
    </row>
    <row r="49" spans="2:13" ht="27.75" customHeight="1" x14ac:dyDescent="0.15">
      <c r="B49" s="1206"/>
      <c r="C49" s="1207"/>
      <c r="D49" s="61"/>
      <c r="E49" s="1208" t="s">
        <v>33</v>
      </c>
      <c r="F49" s="1208"/>
      <c r="G49" s="1208"/>
      <c r="H49" s="1209"/>
      <c r="I49" s="62" t="s">
        <v>472</v>
      </c>
      <c r="J49" s="63" t="s">
        <v>472</v>
      </c>
      <c r="K49" s="63" t="s">
        <v>472</v>
      </c>
      <c r="L49" s="63" t="s">
        <v>472</v>
      </c>
      <c r="M49" s="64" t="s">
        <v>472</v>
      </c>
    </row>
    <row r="50" spans="2:13" ht="27.75" customHeight="1" x14ac:dyDescent="0.15">
      <c r="B50" s="1202" t="s">
        <v>34</v>
      </c>
      <c r="C50" s="1203"/>
      <c r="D50" s="67"/>
      <c r="E50" s="1208" t="s">
        <v>35</v>
      </c>
      <c r="F50" s="1208"/>
      <c r="G50" s="1208"/>
      <c r="H50" s="1209"/>
      <c r="I50" s="62">
        <v>902</v>
      </c>
      <c r="J50" s="63">
        <v>1020</v>
      </c>
      <c r="K50" s="63">
        <v>877</v>
      </c>
      <c r="L50" s="63">
        <v>984</v>
      </c>
      <c r="M50" s="64">
        <v>1125</v>
      </c>
    </row>
    <row r="51" spans="2:13" ht="27.75" customHeight="1" x14ac:dyDescent="0.15">
      <c r="B51" s="1204"/>
      <c r="C51" s="1205"/>
      <c r="D51" s="61"/>
      <c r="E51" s="1208" t="s">
        <v>36</v>
      </c>
      <c r="F51" s="1208"/>
      <c r="G51" s="1208"/>
      <c r="H51" s="1209"/>
      <c r="I51" s="62">
        <v>160</v>
      </c>
      <c r="J51" s="63">
        <v>195</v>
      </c>
      <c r="K51" s="63">
        <v>60</v>
      </c>
      <c r="L51" s="63">
        <v>178</v>
      </c>
      <c r="M51" s="64">
        <v>161</v>
      </c>
    </row>
    <row r="52" spans="2:13" ht="27.75" customHeight="1" x14ac:dyDescent="0.15">
      <c r="B52" s="1206"/>
      <c r="C52" s="1207"/>
      <c r="D52" s="61"/>
      <c r="E52" s="1208" t="s">
        <v>37</v>
      </c>
      <c r="F52" s="1208"/>
      <c r="G52" s="1208"/>
      <c r="H52" s="1209"/>
      <c r="I52" s="62">
        <v>7633</v>
      </c>
      <c r="J52" s="63">
        <v>7731</v>
      </c>
      <c r="K52" s="63">
        <v>8465</v>
      </c>
      <c r="L52" s="63">
        <v>8564</v>
      </c>
      <c r="M52" s="64">
        <v>8190</v>
      </c>
    </row>
    <row r="53" spans="2:13" ht="27.75" customHeight="1" thickBot="1" x14ac:dyDescent="0.2">
      <c r="B53" s="1210" t="s">
        <v>21</v>
      </c>
      <c r="C53" s="1211"/>
      <c r="D53" s="68"/>
      <c r="E53" s="1212" t="s">
        <v>38</v>
      </c>
      <c r="F53" s="1212"/>
      <c r="G53" s="1212"/>
      <c r="H53" s="1213"/>
      <c r="I53" s="69">
        <v>1871</v>
      </c>
      <c r="J53" s="70">
        <v>1780</v>
      </c>
      <c r="K53" s="70">
        <v>2456</v>
      </c>
      <c r="L53" s="70">
        <v>2345</v>
      </c>
      <c r="M53" s="71">
        <v>2819</v>
      </c>
    </row>
    <row r="54" spans="2:13" ht="27.75" customHeight="1" x14ac:dyDescent="0.15">
      <c r="B54" s="72" t="s">
        <v>39</v>
      </c>
      <c r="C54" s="73"/>
      <c r="D54" s="73"/>
      <c r="E54" s="74"/>
      <c r="F54" s="74"/>
      <c r="G54" s="74"/>
      <c r="H54" s="74"/>
      <c r="I54" s="75"/>
      <c r="J54" s="75"/>
      <c r="K54" s="75"/>
      <c r="L54" s="75"/>
      <c r="M54" s="75"/>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22" zoomScaleNormal="100" zoomScaleSheetLayoutView="55" workbookViewId="0">
      <selection activeCell="I63" sqref="I63"/>
    </sheetView>
  </sheetViews>
  <sheetFormatPr defaultColWidth="0" defaultRowHeight="13.5" customHeight="1" zeroHeight="1" x14ac:dyDescent="0.15"/>
  <cols>
    <col min="1" max="1" width="6.375" style="136" customWidth="1"/>
    <col min="2" max="2" width="18.125" style="136" customWidth="1"/>
    <col min="3" max="3" width="22.625" style="136" customWidth="1"/>
    <col min="4" max="9" width="18.125" style="136" customWidth="1"/>
    <col min="10" max="10" width="22.75" style="136" customWidth="1"/>
    <col min="11" max="15" width="18.125" style="136" customWidth="1"/>
    <col min="16" max="16" width="6.125" style="143" customWidth="1"/>
    <col min="17" max="17" width="5.875" style="141" customWidth="1"/>
    <col min="18" max="18" width="19.125" style="136" hidden="1"/>
    <col min="19" max="23" width="12.625" style="136" hidden="1"/>
    <col min="24" max="257" width="8.625" style="136" hidden="1"/>
    <col min="258" max="263" width="14.875" style="136" hidden="1"/>
    <col min="264" max="265" width="15.875" style="136" hidden="1"/>
    <col min="266" max="271" width="16.125" style="136" hidden="1"/>
    <col min="272" max="272" width="6.125" style="136" hidden="1"/>
    <col min="273" max="273" width="3" style="136" hidden="1"/>
    <col min="274" max="513" width="8.625" style="136" hidden="1"/>
    <col min="514" max="519" width="14.875" style="136" hidden="1"/>
    <col min="520" max="521" width="15.875" style="136" hidden="1"/>
    <col min="522" max="527" width="16.125" style="136" hidden="1"/>
    <col min="528" max="528" width="6.125" style="136" hidden="1"/>
    <col min="529" max="529" width="3" style="136" hidden="1"/>
    <col min="530" max="769" width="8.625" style="136" hidden="1"/>
    <col min="770" max="775" width="14.875" style="136" hidden="1"/>
    <col min="776" max="777" width="15.875" style="136" hidden="1"/>
    <col min="778" max="783" width="16.125" style="136" hidden="1"/>
    <col min="784" max="784" width="6.125" style="136" hidden="1"/>
    <col min="785" max="785" width="3" style="136" hidden="1"/>
    <col min="786" max="1025" width="8.625" style="136" hidden="1"/>
    <col min="1026" max="1031" width="14.875" style="136" hidden="1"/>
    <col min="1032" max="1033" width="15.875" style="136" hidden="1"/>
    <col min="1034" max="1039" width="16.125" style="136" hidden="1"/>
    <col min="1040" max="1040" width="6.125" style="136" hidden="1"/>
    <col min="1041" max="1041" width="3" style="136" hidden="1"/>
    <col min="1042" max="1281" width="8.625" style="136" hidden="1"/>
    <col min="1282" max="1287" width="14.875" style="136" hidden="1"/>
    <col min="1288" max="1289" width="15.875" style="136" hidden="1"/>
    <col min="1290" max="1295" width="16.125" style="136" hidden="1"/>
    <col min="1296" max="1296" width="6.125" style="136" hidden="1"/>
    <col min="1297" max="1297" width="3" style="136" hidden="1"/>
    <col min="1298" max="1537" width="8.625" style="136" hidden="1"/>
    <col min="1538" max="1543" width="14.875" style="136" hidden="1"/>
    <col min="1544" max="1545" width="15.875" style="136" hidden="1"/>
    <col min="1546" max="1551" width="16.125" style="136" hidden="1"/>
    <col min="1552" max="1552" width="6.125" style="136" hidden="1"/>
    <col min="1553" max="1553" width="3" style="136" hidden="1"/>
    <col min="1554" max="1793" width="8.625" style="136" hidden="1"/>
    <col min="1794" max="1799" width="14.875" style="136" hidden="1"/>
    <col min="1800" max="1801" width="15.875" style="136" hidden="1"/>
    <col min="1802" max="1807" width="16.125" style="136" hidden="1"/>
    <col min="1808" max="1808" width="6.125" style="136" hidden="1"/>
    <col min="1809" max="1809" width="3" style="136" hidden="1"/>
    <col min="1810" max="2049" width="8.625" style="136" hidden="1"/>
    <col min="2050" max="2055" width="14.875" style="136" hidden="1"/>
    <col min="2056" max="2057" width="15.875" style="136" hidden="1"/>
    <col min="2058" max="2063" width="16.125" style="136" hidden="1"/>
    <col min="2064" max="2064" width="6.125" style="136" hidden="1"/>
    <col min="2065" max="2065" width="3" style="136" hidden="1"/>
    <col min="2066" max="2305" width="8.625" style="136" hidden="1"/>
    <col min="2306" max="2311" width="14.875" style="136" hidden="1"/>
    <col min="2312" max="2313" width="15.875" style="136" hidden="1"/>
    <col min="2314" max="2319" width="16.125" style="136" hidden="1"/>
    <col min="2320" max="2320" width="6.125" style="136" hidden="1"/>
    <col min="2321" max="2321" width="3" style="136" hidden="1"/>
    <col min="2322" max="2561" width="8.625" style="136" hidden="1"/>
    <col min="2562" max="2567" width="14.875" style="136" hidden="1"/>
    <col min="2568" max="2569" width="15.875" style="136" hidden="1"/>
    <col min="2570" max="2575" width="16.125" style="136" hidden="1"/>
    <col min="2576" max="2576" width="6.125" style="136" hidden="1"/>
    <col min="2577" max="2577" width="3" style="136" hidden="1"/>
    <col min="2578" max="2817" width="8.625" style="136" hidden="1"/>
    <col min="2818" max="2823" width="14.875" style="136" hidden="1"/>
    <col min="2824" max="2825" width="15.875" style="136" hidden="1"/>
    <col min="2826" max="2831" width="16.125" style="136" hidden="1"/>
    <col min="2832" max="2832" width="6.125" style="136" hidden="1"/>
    <col min="2833" max="2833" width="3" style="136" hidden="1"/>
    <col min="2834" max="3073" width="8.625" style="136" hidden="1"/>
    <col min="3074" max="3079" width="14.875" style="136" hidden="1"/>
    <col min="3080" max="3081" width="15.875" style="136" hidden="1"/>
    <col min="3082" max="3087" width="16.125" style="136" hidden="1"/>
    <col min="3088" max="3088" width="6.125" style="136" hidden="1"/>
    <col min="3089" max="3089" width="3" style="136" hidden="1"/>
    <col min="3090" max="3329" width="8.625" style="136" hidden="1"/>
    <col min="3330" max="3335" width="14.875" style="136" hidden="1"/>
    <col min="3336" max="3337" width="15.875" style="136" hidden="1"/>
    <col min="3338" max="3343" width="16.125" style="136" hidden="1"/>
    <col min="3344" max="3344" width="6.125" style="136" hidden="1"/>
    <col min="3345" max="3345" width="3" style="136" hidden="1"/>
    <col min="3346" max="3585" width="8.625" style="136" hidden="1"/>
    <col min="3586" max="3591" width="14.875" style="136" hidden="1"/>
    <col min="3592" max="3593" width="15.875" style="136" hidden="1"/>
    <col min="3594" max="3599" width="16.125" style="136" hidden="1"/>
    <col min="3600" max="3600" width="6.125" style="136" hidden="1"/>
    <col min="3601" max="3601" width="3" style="136" hidden="1"/>
    <col min="3602" max="3841" width="8.625" style="136" hidden="1"/>
    <col min="3842" max="3847" width="14.875" style="136" hidden="1"/>
    <col min="3848" max="3849" width="15.875" style="136" hidden="1"/>
    <col min="3850" max="3855" width="16.125" style="136" hidden="1"/>
    <col min="3856" max="3856" width="6.125" style="136" hidden="1"/>
    <col min="3857" max="3857" width="3" style="136" hidden="1"/>
    <col min="3858" max="4097" width="8.625" style="136" hidden="1"/>
    <col min="4098" max="4103" width="14.875" style="136" hidden="1"/>
    <col min="4104" max="4105" width="15.875" style="136" hidden="1"/>
    <col min="4106" max="4111" width="16.125" style="136" hidden="1"/>
    <col min="4112" max="4112" width="6.125" style="136" hidden="1"/>
    <col min="4113" max="4113" width="3" style="136" hidden="1"/>
    <col min="4114" max="4353" width="8.625" style="136" hidden="1"/>
    <col min="4354" max="4359" width="14.875" style="136" hidden="1"/>
    <col min="4360" max="4361" width="15.875" style="136" hidden="1"/>
    <col min="4362" max="4367" width="16.125" style="136" hidden="1"/>
    <col min="4368" max="4368" width="6.125" style="136" hidden="1"/>
    <col min="4369" max="4369" width="3" style="136" hidden="1"/>
    <col min="4370" max="4609" width="8.625" style="136" hidden="1"/>
    <col min="4610" max="4615" width="14.875" style="136" hidden="1"/>
    <col min="4616" max="4617" width="15.875" style="136" hidden="1"/>
    <col min="4618" max="4623" width="16.125" style="136" hidden="1"/>
    <col min="4624" max="4624" width="6.125" style="136" hidden="1"/>
    <col min="4625" max="4625" width="3" style="136" hidden="1"/>
    <col min="4626" max="4865" width="8.625" style="136" hidden="1"/>
    <col min="4866" max="4871" width="14.875" style="136" hidden="1"/>
    <col min="4872" max="4873" width="15.875" style="136" hidden="1"/>
    <col min="4874" max="4879" width="16.125" style="136" hidden="1"/>
    <col min="4880" max="4880" width="6.125" style="136" hidden="1"/>
    <col min="4881" max="4881" width="3" style="136" hidden="1"/>
    <col min="4882" max="5121" width="8.625" style="136" hidden="1"/>
    <col min="5122" max="5127" width="14.875" style="136" hidden="1"/>
    <col min="5128" max="5129" width="15.875" style="136" hidden="1"/>
    <col min="5130" max="5135" width="16.125" style="136" hidden="1"/>
    <col min="5136" max="5136" width="6.125" style="136" hidden="1"/>
    <col min="5137" max="5137" width="3" style="136" hidden="1"/>
    <col min="5138" max="5377" width="8.625" style="136" hidden="1"/>
    <col min="5378" max="5383" width="14.875" style="136" hidden="1"/>
    <col min="5384" max="5385" width="15.875" style="136" hidden="1"/>
    <col min="5386" max="5391" width="16.125" style="136" hidden="1"/>
    <col min="5392" max="5392" width="6.125" style="136" hidden="1"/>
    <col min="5393" max="5393" width="3" style="136" hidden="1"/>
    <col min="5394" max="5633" width="8.625" style="136" hidden="1"/>
    <col min="5634" max="5639" width="14.875" style="136" hidden="1"/>
    <col min="5640" max="5641" width="15.875" style="136" hidden="1"/>
    <col min="5642" max="5647" width="16.125" style="136" hidden="1"/>
    <col min="5648" max="5648" width="6.125" style="136" hidden="1"/>
    <col min="5649" max="5649" width="3" style="136" hidden="1"/>
    <col min="5650" max="5889" width="8.625" style="136" hidden="1"/>
    <col min="5890" max="5895" width="14.875" style="136" hidden="1"/>
    <col min="5896" max="5897" width="15.875" style="136" hidden="1"/>
    <col min="5898" max="5903" width="16.125" style="136" hidden="1"/>
    <col min="5904" max="5904" width="6.125" style="136" hidden="1"/>
    <col min="5905" max="5905" width="3" style="136" hidden="1"/>
    <col min="5906" max="6145" width="8.625" style="136" hidden="1"/>
    <col min="6146" max="6151" width="14.875" style="136" hidden="1"/>
    <col min="6152" max="6153" width="15.875" style="136" hidden="1"/>
    <col min="6154" max="6159" width="16.125" style="136" hidden="1"/>
    <col min="6160" max="6160" width="6.125" style="136" hidden="1"/>
    <col min="6161" max="6161" width="3" style="136" hidden="1"/>
    <col min="6162" max="6401" width="8.625" style="136" hidden="1"/>
    <col min="6402" max="6407" width="14.875" style="136" hidden="1"/>
    <col min="6408" max="6409" width="15.875" style="136" hidden="1"/>
    <col min="6410" max="6415" width="16.125" style="136" hidden="1"/>
    <col min="6416" max="6416" width="6.125" style="136" hidden="1"/>
    <col min="6417" max="6417" width="3" style="136" hidden="1"/>
    <col min="6418" max="6657" width="8.625" style="136" hidden="1"/>
    <col min="6658" max="6663" width="14.875" style="136" hidden="1"/>
    <col min="6664" max="6665" width="15.875" style="136" hidden="1"/>
    <col min="6666" max="6671" width="16.125" style="136" hidden="1"/>
    <col min="6672" max="6672" width="6.125" style="136" hidden="1"/>
    <col min="6673" max="6673" width="3" style="136" hidden="1"/>
    <col min="6674" max="6913" width="8.625" style="136" hidden="1"/>
    <col min="6914" max="6919" width="14.875" style="136" hidden="1"/>
    <col min="6920" max="6921" width="15.875" style="136" hidden="1"/>
    <col min="6922" max="6927" width="16.125" style="136" hidden="1"/>
    <col min="6928" max="6928" width="6.125" style="136" hidden="1"/>
    <col min="6929" max="6929" width="3" style="136" hidden="1"/>
    <col min="6930" max="7169" width="8.625" style="136" hidden="1"/>
    <col min="7170" max="7175" width="14.875" style="136" hidden="1"/>
    <col min="7176" max="7177" width="15.875" style="136" hidden="1"/>
    <col min="7178" max="7183" width="16.125" style="136" hidden="1"/>
    <col min="7184" max="7184" width="6.125" style="136" hidden="1"/>
    <col min="7185" max="7185" width="3" style="136" hidden="1"/>
    <col min="7186" max="7425" width="8.625" style="136" hidden="1"/>
    <col min="7426" max="7431" width="14.875" style="136" hidden="1"/>
    <col min="7432" max="7433" width="15.875" style="136" hidden="1"/>
    <col min="7434" max="7439" width="16.125" style="136" hidden="1"/>
    <col min="7440" max="7440" width="6.125" style="136" hidden="1"/>
    <col min="7441" max="7441" width="3" style="136" hidden="1"/>
    <col min="7442" max="7681" width="8.625" style="136" hidden="1"/>
    <col min="7682" max="7687" width="14.875" style="136" hidden="1"/>
    <col min="7688" max="7689" width="15.875" style="136" hidden="1"/>
    <col min="7690" max="7695" width="16.125" style="136" hidden="1"/>
    <col min="7696" max="7696" width="6.125" style="136" hidden="1"/>
    <col min="7697" max="7697" width="3" style="136" hidden="1"/>
    <col min="7698" max="7937" width="8.625" style="136" hidden="1"/>
    <col min="7938" max="7943" width="14.875" style="136" hidden="1"/>
    <col min="7944" max="7945" width="15.875" style="136" hidden="1"/>
    <col min="7946" max="7951" width="16.125" style="136" hidden="1"/>
    <col min="7952" max="7952" width="6.125" style="136" hidden="1"/>
    <col min="7953" max="7953" width="3" style="136" hidden="1"/>
    <col min="7954" max="8193" width="8.625" style="136" hidden="1"/>
    <col min="8194" max="8199" width="14.875" style="136" hidden="1"/>
    <col min="8200" max="8201" width="15.875" style="136" hidden="1"/>
    <col min="8202" max="8207" width="16.125" style="136" hidden="1"/>
    <col min="8208" max="8208" width="6.125" style="136" hidden="1"/>
    <col min="8209" max="8209" width="3" style="136" hidden="1"/>
    <col min="8210" max="8449" width="8.625" style="136" hidden="1"/>
    <col min="8450" max="8455" width="14.875" style="136" hidden="1"/>
    <col min="8456" max="8457" width="15.875" style="136" hidden="1"/>
    <col min="8458" max="8463" width="16.125" style="136" hidden="1"/>
    <col min="8464" max="8464" width="6.125" style="136" hidden="1"/>
    <col min="8465" max="8465" width="3" style="136" hidden="1"/>
    <col min="8466" max="8705" width="8.625" style="136" hidden="1"/>
    <col min="8706" max="8711" width="14.875" style="136" hidden="1"/>
    <col min="8712" max="8713" width="15.875" style="136" hidden="1"/>
    <col min="8714" max="8719" width="16.125" style="136" hidden="1"/>
    <col min="8720" max="8720" width="6.125" style="136" hidden="1"/>
    <col min="8721" max="8721" width="3" style="136" hidden="1"/>
    <col min="8722" max="8961" width="8.625" style="136" hidden="1"/>
    <col min="8962" max="8967" width="14.875" style="136" hidden="1"/>
    <col min="8968" max="8969" width="15.875" style="136" hidden="1"/>
    <col min="8970" max="8975" width="16.125" style="136" hidden="1"/>
    <col min="8976" max="8976" width="6.125" style="136" hidden="1"/>
    <col min="8977" max="8977" width="3" style="136" hidden="1"/>
    <col min="8978" max="9217" width="8.625" style="136" hidden="1"/>
    <col min="9218" max="9223" width="14.875" style="136" hidden="1"/>
    <col min="9224" max="9225" width="15.875" style="136" hidden="1"/>
    <col min="9226" max="9231" width="16.125" style="136" hidden="1"/>
    <col min="9232" max="9232" width="6.125" style="136" hidden="1"/>
    <col min="9233" max="9233" width="3" style="136" hidden="1"/>
    <col min="9234" max="9473" width="8.625" style="136" hidden="1"/>
    <col min="9474" max="9479" width="14.875" style="136" hidden="1"/>
    <col min="9480" max="9481" width="15.875" style="136" hidden="1"/>
    <col min="9482" max="9487" width="16.125" style="136" hidden="1"/>
    <col min="9488" max="9488" width="6.125" style="136" hidden="1"/>
    <col min="9489" max="9489" width="3" style="136" hidden="1"/>
    <col min="9490" max="9729" width="8.625" style="136" hidden="1"/>
    <col min="9730" max="9735" width="14.875" style="136" hidden="1"/>
    <col min="9736" max="9737" width="15.875" style="136" hidden="1"/>
    <col min="9738" max="9743" width="16.125" style="136" hidden="1"/>
    <col min="9744" max="9744" width="6.125" style="136" hidden="1"/>
    <col min="9745" max="9745" width="3" style="136" hidden="1"/>
    <col min="9746" max="9985" width="8.625" style="136" hidden="1"/>
    <col min="9986" max="9991" width="14.875" style="136" hidden="1"/>
    <col min="9992" max="9993" width="15.875" style="136" hidden="1"/>
    <col min="9994" max="9999" width="16.125" style="136" hidden="1"/>
    <col min="10000" max="10000" width="6.125" style="136" hidden="1"/>
    <col min="10001" max="10001" width="3" style="136" hidden="1"/>
    <col min="10002" max="10241" width="8.625" style="136" hidden="1"/>
    <col min="10242" max="10247" width="14.875" style="136" hidden="1"/>
    <col min="10248" max="10249" width="15.875" style="136" hidden="1"/>
    <col min="10250" max="10255" width="16.125" style="136" hidden="1"/>
    <col min="10256" max="10256" width="6.125" style="136" hidden="1"/>
    <col min="10257" max="10257" width="3" style="136" hidden="1"/>
    <col min="10258" max="10497" width="8.625" style="136" hidden="1"/>
    <col min="10498" max="10503" width="14.875" style="136" hidden="1"/>
    <col min="10504" max="10505" width="15.875" style="136" hidden="1"/>
    <col min="10506" max="10511" width="16.125" style="136" hidden="1"/>
    <col min="10512" max="10512" width="6.125" style="136" hidden="1"/>
    <col min="10513" max="10513" width="3" style="136" hidden="1"/>
    <col min="10514" max="10753" width="8.625" style="136" hidden="1"/>
    <col min="10754" max="10759" width="14.875" style="136" hidden="1"/>
    <col min="10760" max="10761" width="15.875" style="136" hidden="1"/>
    <col min="10762" max="10767" width="16.125" style="136" hidden="1"/>
    <col min="10768" max="10768" width="6.125" style="136" hidden="1"/>
    <col min="10769" max="10769" width="3" style="136" hidden="1"/>
    <col min="10770" max="11009" width="8.625" style="136" hidden="1"/>
    <col min="11010" max="11015" width="14.875" style="136" hidden="1"/>
    <col min="11016" max="11017" width="15.875" style="136" hidden="1"/>
    <col min="11018" max="11023" width="16.125" style="136" hidden="1"/>
    <col min="11024" max="11024" width="6.125" style="136" hidden="1"/>
    <col min="11025" max="11025" width="3" style="136" hidden="1"/>
    <col min="11026" max="11265" width="8.625" style="136" hidden="1"/>
    <col min="11266" max="11271" width="14.875" style="136" hidden="1"/>
    <col min="11272" max="11273" width="15.875" style="136" hidden="1"/>
    <col min="11274" max="11279" width="16.125" style="136" hidden="1"/>
    <col min="11280" max="11280" width="6.125" style="136" hidden="1"/>
    <col min="11281" max="11281" width="3" style="136" hidden="1"/>
    <col min="11282" max="11521" width="8.625" style="136" hidden="1"/>
    <col min="11522" max="11527" width="14.875" style="136" hidden="1"/>
    <col min="11528" max="11529" width="15.875" style="136" hidden="1"/>
    <col min="11530" max="11535" width="16.125" style="136" hidden="1"/>
    <col min="11536" max="11536" width="6.125" style="136" hidden="1"/>
    <col min="11537" max="11537" width="3" style="136" hidden="1"/>
    <col min="11538" max="11777" width="8.625" style="136" hidden="1"/>
    <col min="11778" max="11783" width="14.875" style="136" hidden="1"/>
    <col min="11784" max="11785" width="15.875" style="136" hidden="1"/>
    <col min="11786" max="11791" width="16.125" style="136" hidden="1"/>
    <col min="11792" max="11792" width="6.125" style="136" hidden="1"/>
    <col min="11793" max="11793" width="3" style="136" hidden="1"/>
    <col min="11794" max="12033" width="8.625" style="136" hidden="1"/>
    <col min="12034" max="12039" width="14.875" style="136" hidden="1"/>
    <col min="12040" max="12041" width="15.875" style="136" hidden="1"/>
    <col min="12042" max="12047" width="16.125" style="136" hidden="1"/>
    <col min="12048" max="12048" width="6.125" style="136" hidden="1"/>
    <col min="12049" max="12049" width="3" style="136" hidden="1"/>
    <col min="12050" max="12289" width="8.625" style="136" hidden="1"/>
    <col min="12290" max="12295" width="14.875" style="136" hidden="1"/>
    <col min="12296" max="12297" width="15.875" style="136" hidden="1"/>
    <col min="12298" max="12303" width="16.125" style="136" hidden="1"/>
    <col min="12304" max="12304" width="6.125" style="136" hidden="1"/>
    <col min="12305" max="12305" width="3" style="136" hidden="1"/>
    <col min="12306" max="12545" width="8.625" style="136" hidden="1"/>
    <col min="12546" max="12551" width="14.875" style="136" hidden="1"/>
    <col min="12552" max="12553" width="15.875" style="136" hidden="1"/>
    <col min="12554" max="12559" width="16.125" style="136" hidden="1"/>
    <col min="12560" max="12560" width="6.125" style="136" hidden="1"/>
    <col min="12561" max="12561" width="3" style="136" hidden="1"/>
    <col min="12562" max="12801" width="8.625" style="136" hidden="1"/>
    <col min="12802" max="12807" width="14.875" style="136" hidden="1"/>
    <col min="12808" max="12809" width="15.875" style="136" hidden="1"/>
    <col min="12810" max="12815" width="16.125" style="136" hidden="1"/>
    <col min="12816" max="12816" width="6.125" style="136" hidden="1"/>
    <col min="12817" max="12817" width="3" style="136" hidden="1"/>
    <col min="12818" max="13057" width="8.625" style="136" hidden="1"/>
    <col min="13058" max="13063" width="14.875" style="136" hidden="1"/>
    <col min="13064" max="13065" width="15.875" style="136" hidden="1"/>
    <col min="13066" max="13071" width="16.125" style="136" hidden="1"/>
    <col min="13072" max="13072" width="6.125" style="136" hidden="1"/>
    <col min="13073" max="13073" width="3" style="136" hidden="1"/>
    <col min="13074" max="13313" width="8.625" style="136" hidden="1"/>
    <col min="13314" max="13319" width="14.875" style="136" hidden="1"/>
    <col min="13320" max="13321" width="15.875" style="136" hidden="1"/>
    <col min="13322" max="13327" width="16.125" style="136" hidden="1"/>
    <col min="13328" max="13328" width="6.125" style="136" hidden="1"/>
    <col min="13329" max="13329" width="3" style="136" hidden="1"/>
    <col min="13330" max="13569" width="8.625" style="136" hidden="1"/>
    <col min="13570" max="13575" width="14.875" style="136" hidden="1"/>
    <col min="13576" max="13577" width="15.875" style="136" hidden="1"/>
    <col min="13578" max="13583" width="16.125" style="136" hidden="1"/>
    <col min="13584" max="13584" width="6.125" style="136" hidden="1"/>
    <col min="13585" max="13585" width="3" style="136" hidden="1"/>
    <col min="13586" max="13825" width="8.625" style="136" hidden="1"/>
    <col min="13826" max="13831" width="14.875" style="136" hidden="1"/>
    <col min="13832" max="13833" width="15.875" style="136" hidden="1"/>
    <col min="13834" max="13839" width="16.125" style="136" hidden="1"/>
    <col min="13840" max="13840" width="6.125" style="136" hidden="1"/>
    <col min="13841" max="13841" width="3" style="136" hidden="1"/>
    <col min="13842" max="14081" width="8.625" style="136" hidden="1"/>
    <col min="14082" max="14087" width="14.875" style="136" hidden="1"/>
    <col min="14088" max="14089" width="15.875" style="136" hidden="1"/>
    <col min="14090" max="14095" width="16.125" style="136" hidden="1"/>
    <col min="14096" max="14096" width="6.125" style="136" hidden="1"/>
    <col min="14097" max="14097" width="3" style="136" hidden="1"/>
    <col min="14098" max="14337" width="8.625" style="136" hidden="1"/>
    <col min="14338" max="14343" width="14.875" style="136" hidden="1"/>
    <col min="14344" max="14345" width="15.875" style="136" hidden="1"/>
    <col min="14346" max="14351" width="16.125" style="136" hidden="1"/>
    <col min="14352" max="14352" width="6.125" style="136" hidden="1"/>
    <col min="14353" max="14353" width="3" style="136" hidden="1"/>
    <col min="14354" max="14593" width="8.625" style="136" hidden="1"/>
    <col min="14594" max="14599" width="14.875" style="136" hidden="1"/>
    <col min="14600" max="14601" width="15.875" style="136" hidden="1"/>
    <col min="14602" max="14607" width="16.125" style="136" hidden="1"/>
    <col min="14608" max="14608" width="6.125" style="136" hidden="1"/>
    <col min="14609" max="14609" width="3" style="136" hidden="1"/>
    <col min="14610" max="14849" width="8.625" style="136" hidden="1"/>
    <col min="14850" max="14855" width="14.875" style="136" hidden="1"/>
    <col min="14856" max="14857" width="15.875" style="136" hidden="1"/>
    <col min="14858" max="14863" width="16.125" style="136" hidden="1"/>
    <col min="14864" max="14864" width="6.125" style="136" hidden="1"/>
    <col min="14865" max="14865" width="3" style="136" hidden="1"/>
    <col min="14866" max="15105" width="8.625" style="136" hidden="1"/>
    <col min="15106" max="15111" width="14.875" style="136" hidden="1"/>
    <col min="15112" max="15113" width="15.875" style="136" hidden="1"/>
    <col min="15114" max="15119" width="16.125" style="136" hidden="1"/>
    <col min="15120" max="15120" width="6.125" style="136" hidden="1"/>
    <col min="15121" max="15121" width="3" style="136" hidden="1"/>
    <col min="15122" max="15361" width="8.625" style="136" hidden="1"/>
    <col min="15362" max="15367" width="14.875" style="136" hidden="1"/>
    <col min="15368" max="15369" width="15.875" style="136" hidden="1"/>
    <col min="15370" max="15375" width="16.125" style="136" hidden="1"/>
    <col min="15376" max="15376" width="6.125" style="136" hidden="1"/>
    <col min="15377" max="15377" width="3" style="136" hidden="1"/>
    <col min="15378" max="15617" width="8.625" style="136" hidden="1"/>
    <col min="15618" max="15623" width="14.875" style="136" hidden="1"/>
    <col min="15624" max="15625" width="15.875" style="136" hidden="1"/>
    <col min="15626" max="15631" width="16.125" style="136" hidden="1"/>
    <col min="15632" max="15632" width="6.125" style="136" hidden="1"/>
    <col min="15633" max="15633" width="3" style="136" hidden="1"/>
    <col min="15634" max="15873" width="8.625" style="136" hidden="1"/>
    <col min="15874" max="15879" width="14.875" style="136" hidden="1"/>
    <col min="15880" max="15881" width="15.875" style="136" hidden="1"/>
    <col min="15882" max="15887" width="16.125" style="136" hidden="1"/>
    <col min="15888" max="15888" width="6.125" style="136" hidden="1"/>
    <col min="15889" max="15889" width="3" style="136" hidden="1"/>
    <col min="15890" max="16129" width="8.625" style="136" hidden="1"/>
    <col min="16130" max="16135" width="14.875" style="136" hidden="1"/>
    <col min="16136" max="16137" width="15.875" style="136" hidden="1"/>
    <col min="16138" max="16143" width="16.125" style="136" hidden="1"/>
    <col min="16144" max="16144" width="6.125" style="136" hidden="1"/>
    <col min="16145" max="16145" width="3" style="136" hidden="1"/>
    <col min="16146" max="16384" width="8.625" style="136" hidden="1"/>
  </cols>
  <sheetData>
    <row r="1" spans="1:51" ht="42.75" customHeight="1" x14ac:dyDescent="0.15">
      <c r="A1" s="343"/>
      <c r="B1" s="344"/>
      <c r="P1" s="137"/>
      <c r="Q1" s="137"/>
    </row>
    <row r="2" spans="1:51" ht="25.5" x14ac:dyDescent="0.25">
      <c r="A2" s="343"/>
      <c r="C2" s="345"/>
      <c r="P2" s="137"/>
      <c r="Q2" s="137"/>
    </row>
    <row r="3" spans="1:51" ht="25.5" x14ac:dyDescent="0.25">
      <c r="A3" s="343"/>
      <c r="C3" s="345"/>
      <c r="P3" s="137"/>
      <c r="Q3" s="137"/>
    </row>
    <row r="4" spans="1:51" s="346" customFormat="1" x14ac:dyDescent="0.15">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row>
    <row r="5" spans="1:51" s="346" customFormat="1" x14ac:dyDescent="0.15">
      <c r="A5" s="343"/>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row>
    <row r="6" spans="1:51" s="346" customFormat="1" x14ac:dyDescent="0.15">
      <c r="A6" s="343"/>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row>
    <row r="7" spans="1:51" s="346" customFormat="1" x14ac:dyDescent="0.15">
      <c r="A7" s="343"/>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row>
    <row r="8" spans="1:51" s="346" customFormat="1" x14ac:dyDescent="0.15">
      <c r="A8" s="343"/>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row>
    <row r="9" spans="1:51" s="346" customFormat="1" x14ac:dyDescent="0.15">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row>
    <row r="10" spans="1:51" s="346" customFormat="1" x14ac:dyDescent="0.15">
      <c r="A10" s="343"/>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Y10" s="346" t="s">
        <v>549</v>
      </c>
    </row>
    <row r="11" spans="1:51" s="346" customFormat="1" x14ac:dyDescent="0.15">
      <c r="A11" s="343"/>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row>
    <row r="12" spans="1:51" s="346" customFormat="1" x14ac:dyDescent="0.15">
      <c r="A12" s="343"/>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Y12" s="346" t="s">
        <v>549</v>
      </c>
    </row>
    <row r="13" spans="1:51" s="346" customFormat="1" x14ac:dyDescent="0.15">
      <c r="A13" s="343"/>
      <c r="B13" s="343"/>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row>
    <row r="14" spans="1:51" s="346" customFormat="1" ht="14.25" customHeight="1" x14ac:dyDescent="0.15">
      <c r="A14" s="343"/>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row>
    <row r="15" spans="1:51" s="346" customFormat="1" x14ac:dyDescent="0.15">
      <c r="A15" s="136"/>
      <c r="B15" s="343"/>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row>
    <row r="16" spans="1:51" s="346" customFormat="1" x14ac:dyDescent="0.15">
      <c r="A16" s="136"/>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row>
    <row r="17" spans="1:259" s="346" customFormat="1" x14ac:dyDescent="0.15">
      <c r="A17" s="136"/>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row>
    <row r="18" spans="1:259" s="346" customFormat="1" x14ac:dyDescent="0.15">
      <c r="A18" s="136"/>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row>
    <row r="19" spans="1:259" x14ac:dyDescent="0.15">
      <c r="P19" s="137"/>
      <c r="Q19" s="137"/>
    </row>
    <row r="20" spans="1:259" x14ac:dyDescent="0.15">
      <c r="P20" s="137"/>
      <c r="Q20" s="137"/>
    </row>
    <row r="21" spans="1:259" ht="17.25" x14ac:dyDescent="0.15">
      <c r="B21" s="347"/>
      <c r="C21" s="139"/>
      <c r="D21" s="139"/>
      <c r="E21" s="139"/>
      <c r="F21" s="139"/>
      <c r="G21" s="139"/>
      <c r="H21" s="139"/>
      <c r="I21" s="139"/>
      <c r="J21" s="139"/>
      <c r="K21" s="139"/>
      <c r="L21" s="139"/>
      <c r="M21" s="139"/>
      <c r="N21" s="348"/>
      <c r="O21" s="139"/>
      <c r="P21" s="140"/>
      <c r="Q21" s="137"/>
      <c r="IY21" s="349"/>
    </row>
    <row r="22" spans="1:259" ht="17.25" x14ac:dyDescent="0.15">
      <c r="B22" s="141"/>
      <c r="IY22" s="350"/>
    </row>
    <row r="23" spans="1:259" x14ac:dyDescent="0.15">
      <c r="B23" s="141"/>
    </row>
    <row r="24" spans="1:259" x14ac:dyDescent="0.15">
      <c r="B24" s="141"/>
    </row>
    <row r="25" spans="1:259" x14ac:dyDescent="0.15">
      <c r="B25" s="141"/>
    </row>
    <row r="26" spans="1:259" x14ac:dyDescent="0.15">
      <c r="B26" s="141"/>
    </row>
    <row r="27" spans="1:259" x14ac:dyDescent="0.15">
      <c r="B27" s="141"/>
    </row>
    <row r="28" spans="1:259" x14ac:dyDescent="0.15">
      <c r="B28" s="141"/>
    </row>
    <row r="29" spans="1:259" x14ac:dyDescent="0.15">
      <c r="B29" s="141"/>
    </row>
    <row r="30" spans="1:259" x14ac:dyDescent="0.15">
      <c r="B30" s="141"/>
    </row>
    <row r="31" spans="1:259" x14ac:dyDescent="0.15">
      <c r="B31" s="141"/>
    </row>
    <row r="32" spans="1:259" x14ac:dyDescent="0.15">
      <c r="B32" s="141"/>
    </row>
    <row r="33" spans="2:17" x14ac:dyDescent="0.15">
      <c r="B33" s="141"/>
    </row>
    <row r="34" spans="2:17" x14ac:dyDescent="0.15">
      <c r="B34" s="141"/>
    </row>
    <row r="35" spans="2:17" x14ac:dyDescent="0.15">
      <c r="B35" s="141"/>
    </row>
    <row r="36" spans="2:17" x14ac:dyDescent="0.15">
      <c r="B36" s="141"/>
    </row>
    <row r="37" spans="2:17" x14ac:dyDescent="0.15">
      <c r="B37" s="141"/>
    </row>
    <row r="38" spans="2:17" x14ac:dyDescent="0.15">
      <c r="B38" s="141"/>
    </row>
    <row r="39" spans="2:17" x14ac:dyDescent="0.15">
      <c r="B39" s="233"/>
      <c r="C39" s="199"/>
      <c r="D39" s="199"/>
      <c r="E39" s="199"/>
      <c r="F39" s="199"/>
      <c r="G39" s="199"/>
      <c r="H39" s="199"/>
      <c r="I39" s="199"/>
      <c r="J39" s="199"/>
      <c r="K39" s="199"/>
      <c r="L39" s="199"/>
      <c r="M39" s="199"/>
      <c r="N39" s="199"/>
      <c r="O39" s="199"/>
      <c r="P39" s="234"/>
    </row>
    <row r="40" spans="2:17" x14ac:dyDescent="0.15">
      <c r="B40" s="351"/>
      <c r="C40" s="137"/>
      <c r="D40" s="137"/>
      <c r="E40" s="137"/>
      <c r="F40" s="137"/>
      <c r="G40" s="137"/>
      <c r="H40" s="137"/>
      <c r="I40" s="137"/>
      <c r="J40" s="137"/>
      <c r="K40" s="137"/>
      <c r="L40" s="137"/>
      <c r="M40" s="137"/>
      <c r="N40" s="137"/>
      <c r="O40" s="137"/>
      <c r="P40" s="351"/>
      <c r="Q40" s="137"/>
    </row>
    <row r="41" spans="2:17" ht="17.25" x14ac:dyDescent="0.15">
      <c r="B41" s="138" t="s">
        <v>550</v>
      </c>
      <c r="C41" s="139"/>
      <c r="D41" s="139"/>
      <c r="E41" s="139"/>
      <c r="F41" s="139"/>
      <c r="G41" s="139"/>
      <c r="H41" s="139"/>
      <c r="I41" s="139"/>
      <c r="J41" s="139"/>
      <c r="K41" s="139"/>
      <c r="L41" s="139"/>
      <c r="M41" s="139"/>
      <c r="N41" s="139"/>
      <c r="O41" s="139"/>
      <c r="P41" s="140"/>
    </row>
    <row r="42" spans="2:17" x14ac:dyDescent="0.15">
      <c r="B42" s="141"/>
      <c r="C42" s="137"/>
      <c r="D42" s="137"/>
      <c r="E42" s="137"/>
      <c r="F42" s="137"/>
      <c r="G42" s="352" t="s">
        <v>551</v>
      </c>
      <c r="I42" s="353"/>
      <c r="J42" s="353"/>
      <c r="K42" s="353"/>
      <c r="L42" s="137"/>
      <c r="M42" s="137"/>
      <c r="N42" s="137"/>
      <c r="O42" s="137"/>
    </row>
    <row r="43" spans="2:17" x14ac:dyDescent="0.15">
      <c r="B43" s="141"/>
      <c r="C43" s="137"/>
      <c r="D43" s="137"/>
      <c r="E43" s="137"/>
      <c r="F43" s="137"/>
      <c r="G43" s="1233"/>
      <c r="H43" s="1234"/>
      <c r="I43" s="1234"/>
      <c r="J43" s="1234"/>
      <c r="K43" s="1234"/>
      <c r="L43" s="1234"/>
      <c r="M43" s="1234"/>
      <c r="N43" s="1234"/>
      <c r="O43" s="1235"/>
    </row>
    <row r="44" spans="2:17" x14ac:dyDescent="0.15">
      <c r="B44" s="141"/>
      <c r="C44" s="137"/>
      <c r="D44" s="137"/>
      <c r="E44" s="137"/>
      <c r="F44" s="137"/>
      <c r="G44" s="1236"/>
      <c r="H44" s="1237"/>
      <c r="I44" s="1237"/>
      <c r="J44" s="1237"/>
      <c r="K44" s="1237"/>
      <c r="L44" s="1237"/>
      <c r="M44" s="1237"/>
      <c r="N44" s="1237"/>
      <c r="O44" s="1238"/>
    </row>
    <row r="45" spans="2:17" x14ac:dyDescent="0.15">
      <c r="B45" s="141"/>
      <c r="C45" s="137"/>
      <c r="D45" s="137"/>
      <c r="E45" s="137"/>
      <c r="F45" s="137"/>
      <c r="G45" s="1236"/>
      <c r="H45" s="1237"/>
      <c r="I45" s="1237"/>
      <c r="J45" s="1237"/>
      <c r="K45" s="1237"/>
      <c r="L45" s="1237"/>
      <c r="M45" s="1237"/>
      <c r="N45" s="1237"/>
      <c r="O45" s="1238"/>
    </row>
    <row r="46" spans="2:17" x14ac:dyDescent="0.15">
      <c r="B46" s="141"/>
      <c r="C46" s="137"/>
      <c r="D46" s="137"/>
      <c r="E46" s="137"/>
      <c r="F46" s="137"/>
      <c r="G46" s="1236"/>
      <c r="H46" s="1237"/>
      <c r="I46" s="1237"/>
      <c r="J46" s="1237"/>
      <c r="K46" s="1237"/>
      <c r="L46" s="1237"/>
      <c r="M46" s="1237"/>
      <c r="N46" s="1237"/>
      <c r="O46" s="1238"/>
    </row>
    <row r="47" spans="2:17" x14ac:dyDescent="0.15">
      <c r="B47" s="141"/>
      <c r="C47" s="137"/>
      <c r="D47" s="137"/>
      <c r="E47" s="137"/>
      <c r="F47" s="137"/>
      <c r="G47" s="1239"/>
      <c r="H47" s="1240"/>
      <c r="I47" s="1240"/>
      <c r="J47" s="1240"/>
      <c r="K47" s="1240"/>
      <c r="L47" s="1240"/>
      <c r="M47" s="1240"/>
      <c r="N47" s="1240"/>
      <c r="O47" s="1241"/>
    </row>
    <row r="48" spans="2:17" x14ac:dyDescent="0.15">
      <c r="B48" s="141"/>
      <c r="C48" s="137"/>
      <c r="D48" s="137"/>
      <c r="E48" s="137"/>
      <c r="F48" s="137"/>
      <c r="G48" s="137"/>
      <c r="H48" s="354"/>
      <c r="I48" s="354"/>
      <c r="J48" s="354"/>
    </row>
    <row r="49" spans="1:17" x14ac:dyDescent="0.15">
      <c r="B49" s="141"/>
      <c r="C49" s="137"/>
      <c r="D49" s="137"/>
      <c r="E49" s="137"/>
      <c r="F49" s="137"/>
      <c r="G49" s="136" t="s">
        <v>552</v>
      </c>
    </row>
    <row r="50" spans="1:17" x14ac:dyDescent="0.15">
      <c r="B50" s="141"/>
      <c r="C50" s="137"/>
      <c r="D50" s="137"/>
      <c r="E50" s="137"/>
      <c r="F50" s="137"/>
      <c r="G50" s="1242"/>
      <c r="H50" s="1243"/>
      <c r="I50" s="1243"/>
      <c r="J50" s="1244"/>
      <c r="K50" s="355" t="s">
        <v>512</v>
      </c>
      <c r="L50" s="355" t="s">
        <v>513</v>
      </c>
      <c r="M50" s="355" t="s">
        <v>514</v>
      </c>
      <c r="N50" s="355" t="s">
        <v>515</v>
      </c>
      <c r="O50" s="355" t="s">
        <v>516</v>
      </c>
    </row>
    <row r="51" spans="1:17" x14ac:dyDescent="0.15">
      <c r="B51" s="141"/>
      <c r="C51" s="137"/>
      <c r="D51" s="137"/>
      <c r="E51" s="137"/>
      <c r="F51" s="137"/>
      <c r="G51" s="1245" t="s">
        <v>553</v>
      </c>
      <c r="H51" s="1246"/>
      <c r="I51" s="1251" t="s">
        <v>554</v>
      </c>
      <c r="J51" s="1251"/>
      <c r="K51" s="1255"/>
      <c r="L51" s="1255"/>
      <c r="M51" s="1255"/>
      <c r="N51" s="1255"/>
      <c r="O51" s="1255"/>
    </row>
    <row r="52" spans="1:17" x14ac:dyDescent="0.15">
      <c r="B52" s="141"/>
      <c r="C52" s="137"/>
      <c r="D52" s="137"/>
      <c r="E52" s="137"/>
      <c r="F52" s="137"/>
      <c r="G52" s="1247"/>
      <c r="H52" s="1248"/>
      <c r="I52" s="1252"/>
      <c r="J52" s="1252"/>
      <c r="K52" s="1221"/>
      <c r="L52" s="1221"/>
      <c r="M52" s="1221"/>
      <c r="N52" s="1221"/>
      <c r="O52" s="1221"/>
    </row>
    <row r="53" spans="1:17" x14ac:dyDescent="0.15">
      <c r="A53" s="356"/>
      <c r="B53" s="141"/>
      <c r="C53" s="137"/>
      <c r="D53" s="137"/>
      <c r="E53" s="137"/>
      <c r="F53" s="137"/>
      <c r="G53" s="1247"/>
      <c r="H53" s="1248"/>
      <c r="I53" s="1231" t="s">
        <v>555</v>
      </c>
      <c r="J53" s="1231"/>
      <c r="K53" s="1256"/>
      <c r="L53" s="1256"/>
      <c r="M53" s="1256"/>
      <c r="N53" s="1256"/>
      <c r="O53" s="1256"/>
    </row>
    <row r="54" spans="1:17" x14ac:dyDescent="0.15">
      <c r="A54" s="356"/>
      <c r="B54" s="141"/>
      <c r="C54" s="137"/>
      <c r="D54" s="137"/>
      <c r="E54" s="137"/>
      <c r="F54" s="137"/>
      <c r="G54" s="1249"/>
      <c r="H54" s="1250"/>
      <c r="I54" s="1231"/>
      <c r="J54" s="1231"/>
      <c r="K54" s="1254"/>
      <c r="L54" s="1254"/>
      <c r="M54" s="1254"/>
      <c r="N54" s="1254"/>
      <c r="O54" s="1254"/>
    </row>
    <row r="55" spans="1:17" x14ac:dyDescent="0.15">
      <c r="A55" s="356"/>
      <c r="B55" s="141"/>
      <c r="C55" s="137"/>
      <c r="D55" s="137"/>
      <c r="E55" s="137"/>
      <c r="F55" s="137"/>
      <c r="G55" s="1225" t="s">
        <v>556</v>
      </c>
      <c r="H55" s="1226"/>
      <c r="I55" s="1231" t="s">
        <v>554</v>
      </c>
      <c r="J55" s="1231"/>
      <c r="K55" s="1255"/>
      <c r="L55" s="1255"/>
      <c r="M55" s="1255"/>
      <c r="N55" s="1255"/>
      <c r="O55" s="1255"/>
    </row>
    <row r="56" spans="1:17" x14ac:dyDescent="0.15">
      <c r="A56" s="356"/>
      <c r="B56" s="141"/>
      <c r="C56" s="137"/>
      <c r="D56" s="137"/>
      <c r="E56" s="137"/>
      <c r="F56" s="137"/>
      <c r="G56" s="1227"/>
      <c r="H56" s="1228"/>
      <c r="I56" s="1231"/>
      <c r="J56" s="1231"/>
      <c r="K56" s="1221"/>
      <c r="L56" s="1221"/>
      <c r="M56" s="1221"/>
      <c r="N56" s="1221"/>
      <c r="O56" s="1221"/>
    </row>
    <row r="57" spans="1:17" s="356" customFormat="1" x14ac:dyDescent="0.15">
      <c r="B57" s="357"/>
      <c r="C57" s="353"/>
      <c r="D57" s="353"/>
      <c r="E57" s="353"/>
      <c r="F57" s="353"/>
      <c r="G57" s="1227"/>
      <c r="H57" s="1228"/>
      <c r="I57" s="1223" t="s">
        <v>555</v>
      </c>
      <c r="J57" s="1223"/>
      <c r="K57" s="1256"/>
      <c r="L57" s="1256"/>
      <c r="M57" s="1256"/>
      <c r="N57" s="1256"/>
      <c r="O57" s="1256"/>
      <c r="P57" s="358"/>
      <c r="Q57" s="357"/>
    </row>
    <row r="58" spans="1:17" s="356" customFormat="1" x14ac:dyDescent="0.15">
      <c r="A58" s="136"/>
      <c r="B58" s="357"/>
      <c r="C58" s="353"/>
      <c r="D58" s="353"/>
      <c r="E58" s="353"/>
      <c r="F58" s="353"/>
      <c r="G58" s="1229"/>
      <c r="H58" s="1230"/>
      <c r="I58" s="1223"/>
      <c r="J58" s="1223"/>
      <c r="K58" s="1254"/>
      <c r="L58" s="1254"/>
      <c r="M58" s="1254"/>
      <c r="N58" s="1254"/>
      <c r="O58" s="1254"/>
      <c r="P58" s="358"/>
      <c r="Q58" s="357"/>
    </row>
    <row r="59" spans="1:17" s="356" customFormat="1" x14ac:dyDescent="0.15">
      <c r="A59" s="136"/>
      <c r="B59" s="357"/>
      <c r="C59" s="353"/>
      <c r="D59" s="353"/>
      <c r="E59" s="353"/>
      <c r="F59" s="353"/>
      <c r="G59" s="353"/>
      <c r="H59" s="353"/>
      <c r="I59" s="353"/>
      <c r="J59" s="353"/>
      <c r="K59" s="359"/>
      <c r="L59" s="359"/>
      <c r="M59" s="359"/>
      <c r="N59" s="359"/>
      <c r="O59" s="359"/>
      <c r="P59" s="358"/>
      <c r="Q59" s="357"/>
    </row>
    <row r="60" spans="1:17" s="356" customFormat="1" x14ac:dyDescent="0.15">
      <c r="A60" s="136"/>
      <c r="B60" s="357"/>
      <c r="C60" s="353"/>
      <c r="D60" s="353"/>
      <c r="E60" s="353"/>
      <c r="F60" s="353"/>
      <c r="G60" s="353"/>
      <c r="H60" s="353"/>
      <c r="I60" s="353"/>
      <c r="J60" s="353"/>
      <c r="K60" s="359"/>
      <c r="L60" s="359"/>
      <c r="M60" s="359"/>
      <c r="N60" s="359"/>
      <c r="O60" s="359"/>
      <c r="P60" s="358"/>
      <c r="Q60" s="357"/>
    </row>
    <row r="61" spans="1:17" s="356" customFormat="1" x14ac:dyDescent="0.15">
      <c r="A61" s="136"/>
      <c r="B61" s="360"/>
      <c r="C61" s="361"/>
      <c r="D61" s="361"/>
      <c r="E61" s="361"/>
      <c r="F61" s="361"/>
      <c r="G61" s="361"/>
      <c r="H61" s="361"/>
      <c r="I61" s="361"/>
      <c r="J61" s="361"/>
      <c r="K61" s="361"/>
      <c r="L61" s="361"/>
      <c r="M61" s="362"/>
      <c r="N61" s="362"/>
      <c r="O61" s="362"/>
      <c r="P61" s="363"/>
      <c r="Q61" s="357"/>
    </row>
    <row r="62" spans="1:17" x14ac:dyDescent="0.15">
      <c r="B62" s="351"/>
      <c r="C62" s="351"/>
      <c r="D62" s="351"/>
      <c r="E62" s="351"/>
      <c r="F62" s="351"/>
      <c r="G62" s="351"/>
      <c r="H62" s="351"/>
      <c r="I62" s="351"/>
      <c r="J62" s="351"/>
      <c r="K62" s="351"/>
      <c r="L62" s="351"/>
      <c r="M62" s="351"/>
      <c r="N62" s="351"/>
      <c r="O62" s="351"/>
      <c r="P62" s="351"/>
      <c r="Q62" s="137"/>
    </row>
    <row r="63" spans="1:17" ht="17.25" x14ac:dyDescent="0.15">
      <c r="B63" s="200" t="s">
        <v>557</v>
      </c>
      <c r="C63" s="137"/>
      <c r="D63" s="137"/>
      <c r="E63" s="137"/>
      <c r="F63" s="137"/>
      <c r="G63" s="137"/>
      <c r="H63" s="137"/>
      <c r="I63" s="137"/>
      <c r="J63" s="137"/>
      <c r="K63" s="137"/>
      <c r="L63" s="137"/>
      <c r="M63" s="137"/>
      <c r="N63" s="137"/>
      <c r="O63" s="137"/>
    </row>
    <row r="64" spans="1:17" x14ac:dyDescent="0.15">
      <c r="B64" s="141"/>
      <c r="C64" s="137"/>
      <c r="D64" s="137"/>
      <c r="E64" s="137"/>
      <c r="F64" s="137"/>
      <c r="G64" s="352" t="s">
        <v>551</v>
      </c>
      <c r="I64" s="353"/>
      <c r="J64" s="353"/>
      <c r="K64" s="353"/>
      <c r="L64" s="137"/>
      <c r="M64" s="137"/>
      <c r="N64" s="137"/>
      <c r="O64" s="137"/>
    </row>
    <row r="65" spans="2:30" x14ac:dyDescent="0.15">
      <c r="B65" s="141"/>
      <c r="C65" s="137"/>
      <c r="D65" s="137"/>
      <c r="E65" s="137"/>
      <c r="F65" s="137"/>
      <c r="G65" s="1233" t="s">
        <v>560</v>
      </c>
      <c r="H65" s="1234"/>
      <c r="I65" s="1234"/>
      <c r="J65" s="1234"/>
      <c r="K65" s="1234"/>
      <c r="L65" s="1234"/>
      <c r="M65" s="1234"/>
      <c r="N65" s="1234"/>
      <c r="O65" s="1235"/>
    </row>
    <row r="66" spans="2:30" x14ac:dyDescent="0.15">
      <c r="B66" s="141"/>
      <c r="C66" s="137"/>
      <c r="D66" s="137"/>
      <c r="E66" s="137"/>
      <c r="F66" s="137"/>
      <c r="G66" s="1236"/>
      <c r="H66" s="1237"/>
      <c r="I66" s="1237"/>
      <c r="J66" s="1237"/>
      <c r="K66" s="1237"/>
      <c r="L66" s="1237"/>
      <c r="M66" s="1237"/>
      <c r="N66" s="1237"/>
      <c r="O66" s="1238"/>
    </row>
    <row r="67" spans="2:30" x14ac:dyDescent="0.15">
      <c r="B67" s="141"/>
      <c r="C67" s="137"/>
      <c r="D67" s="137"/>
      <c r="E67" s="137"/>
      <c r="F67" s="137"/>
      <c r="G67" s="1236"/>
      <c r="H67" s="1237"/>
      <c r="I67" s="1237"/>
      <c r="J67" s="1237"/>
      <c r="K67" s="1237"/>
      <c r="L67" s="1237"/>
      <c r="M67" s="1237"/>
      <c r="N67" s="1237"/>
      <c r="O67" s="1238"/>
    </row>
    <row r="68" spans="2:30" x14ac:dyDescent="0.15">
      <c r="B68" s="141"/>
      <c r="C68" s="137"/>
      <c r="D68" s="137"/>
      <c r="E68" s="137"/>
      <c r="F68" s="137"/>
      <c r="G68" s="1236"/>
      <c r="H68" s="1237"/>
      <c r="I68" s="1237"/>
      <c r="J68" s="1237"/>
      <c r="K68" s="1237"/>
      <c r="L68" s="1237"/>
      <c r="M68" s="1237"/>
      <c r="N68" s="1237"/>
      <c r="O68" s="1238"/>
    </row>
    <row r="69" spans="2:30" x14ac:dyDescent="0.15">
      <c r="B69" s="141"/>
      <c r="C69" s="137"/>
      <c r="D69" s="137"/>
      <c r="E69" s="137"/>
      <c r="F69" s="137"/>
      <c r="G69" s="1239"/>
      <c r="H69" s="1240"/>
      <c r="I69" s="1240"/>
      <c r="J69" s="1240"/>
      <c r="K69" s="1240"/>
      <c r="L69" s="1240"/>
      <c r="M69" s="1240"/>
      <c r="N69" s="1240"/>
      <c r="O69" s="1241"/>
    </row>
    <row r="70" spans="2:30" x14ac:dyDescent="0.15">
      <c r="B70" s="141"/>
      <c r="C70" s="137"/>
      <c r="D70" s="137"/>
      <c r="E70" s="137"/>
      <c r="F70" s="137"/>
      <c r="G70" s="137"/>
      <c r="H70" s="364"/>
      <c r="I70" s="364"/>
      <c r="J70" s="365"/>
      <c r="K70" s="365"/>
      <c r="L70" s="366"/>
      <c r="M70" s="365"/>
      <c r="N70" s="366"/>
      <c r="O70" s="367"/>
    </row>
    <row r="71" spans="2:30" x14ac:dyDescent="0.15">
      <c r="B71" s="141"/>
      <c r="C71" s="137"/>
      <c r="D71" s="137"/>
      <c r="E71" s="137"/>
      <c r="F71" s="137"/>
      <c r="G71" s="368" t="s">
        <v>558</v>
      </c>
      <c r="I71" s="369"/>
      <c r="J71" s="365"/>
      <c r="K71" s="365"/>
      <c r="L71" s="366"/>
      <c r="M71" s="365"/>
      <c r="N71" s="366"/>
      <c r="O71" s="367"/>
    </row>
    <row r="72" spans="2:30" x14ac:dyDescent="0.15">
      <c r="B72" s="141"/>
      <c r="C72" s="137"/>
      <c r="D72" s="137"/>
      <c r="E72" s="137"/>
      <c r="F72" s="137"/>
      <c r="G72" s="1242"/>
      <c r="H72" s="1243"/>
      <c r="I72" s="1243"/>
      <c r="J72" s="1244"/>
      <c r="K72" s="355" t="s">
        <v>512</v>
      </c>
      <c r="L72" s="355" t="s">
        <v>513</v>
      </c>
      <c r="M72" s="355" t="s">
        <v>514</v>
      </c>
      <c r="N72" s="355" t="s">
        <v>515</v>
      </c>
      <c r="O72" s="355" t="s">
        <v>516</v>
      </c>
    </row>
    <row r="73" spans="2:30" x14ac:dyDescent="0.15">
      <c r="B73" s="141"/>
      <c r="C73" s="137"/>
      <c r="D73" s="137"/>
      <c r="E73" s="137"/>
      <c r="F73" s="137"/>
      <c r="G73" s="1245" t="s">
        <v>553</v>
      </c>
      <c r="H73" s="1246"/>
      <c r="I73" s="1251" t="s">
        <v>554</v>
      </c>
      <c r="J73" s="1251"/>
      <c r="K73" s="1232">
        <v>136.6</v>
      </c>
      <c r="L73" s="1232">
        <v>130.9</v>
      </c>
      <c r="M73" s="1221">
        <v>181.9</v>
      </c>
      <c r="N73" s="1221">
        <v>167.1</v>
      </c>
      <c r="O73" s="1221">
        <v>196.2</v>
      </c>
      <c r="S73" s="136">
        <v>9.9</v>
      </c>
    </row>
    <row r="74" spans="2:30" x14ac:dyDescent="0.15">
      <c r="B74" s="141"/>
      <c r="C74" s="137"/>
      <c r="D74" s="137"/>
      <c r="E74" s="137"/>
      <c r="F74" s="137"/>
      <c r="G74" s="1247"/>
      <c r="H74" s="1248"/>
      <c r="I74" s="1252"/>
      <c r="J74" s="1252"/>
      <c r="K74" s="1232"/>
      <c r="L74" s="1232"/>
      <c r="M74" s="1221"/>
      <c r="N74" s="1221"/>
      <c r="O74" s="1221"/>
    </row>
    <row r="75" spans="2:30" x14ac:dyDescent="0.15">
      <c r="B75" s="141"/>
      <c r="C75" s="137"/>
      <c r="D75" s="137"/>
      <c r="E75" s="137"/>
      <c r="F75" s="137"/>
      <c r="G75" s="1247"/>
      <c r="H75" s="1248"/>
      <c r="I75" s="1231" t="s">
        <v>559</v>
      </c>
      <c r="J75" s="1231"/>
      <c r="K75" s="1253">
        <v>17.8</v>
      </c>
      <c r="L75" s="1253">
        <v>14.5</v>
      </c>
      <c r="M75" s="1253">
        <v>13.1</v>
      </c>
      <c r="N75" s="1253">
        <v>10.6</v>
      </c>
      <c r="O75" s="1253">
        <v>8.6999999999999993</v>
      </c>
      <c r="U75" s="136">
        <v>81.2</v>
      </c>
      <c r="W75" s="136">
        <v>87.2</v>
      </c>
      <c r="Y75" s="136">
        <v>99.8</v>
      </c>
      <c r="AA75" s="136">
        <v>109.5</v>
      </c>
      <c r="AC75" s="136">
        <v>115.2</v>
      </c>
    </row>
    <row r="76" spans="2:30" x14ac:dyDescent="0.15">
      <c r="B76" s="141"/>
      <c r="C76" s="137"/>
      <c r="D76" s="137"/>
      <c r="E76" s="137"/>
      <c r="F76" s="137"/>
      <c r="G76" s="1249"/>
      <c r="H76" s="1250"/>
      <c r="I76" s="1231"/>
      <c r="J76" s="1231"/>
      <c r="K76" s="1254"/>
      <c r="L76" s="1254"/>
      <c r="M76" s="1254"/>
      <c r="N76" s="1254"/>
      <c r="O76" s="1254"/>
    </row>
    <row r="77" spans="2:30" x14ac:dyDescent="0.15">
      <c r="B77" s="141"/>
      <c r="C77" s="137"/>
      <c r="D77" s="137"/>
      <c r="E77" s="137"/>
      <c r="F77" s="137"/>
      <c r="G77" s="1225" t="s">
        <v>556</v>
      </c>
      <c r="H77" s="1226"/>
      <c r="I77" s="1231" t="s">
        <v>554</v>
      </c>
      <c r="J77" s="1231"/>
      <c r="K77" s="1232">
        <v>0</v>
      </c>
      <c r="L77" s="1232">
        <v>0</v>
      </c>
      <c r="M77" s="1221">
        <v>0</v>
      </c>
      <c r="N77" s="1221">
        <v>0</v>
      </c>
      <c r="O77" s="1221">
        <v>0</v>
      </c>
      <c r="R77" s="136">
        <v>12.3</v>
      </c>
      <c r="T77" s="136">
        <v>11.1</v>
      </c>
    </row>
    <row r="78" spans="2:30" x14ac:dyDescent="0.15">
      <c r="B78" s="141"/>
      <c r="C78" s="137"/>
      <c r="D78" s="137"/>
      <c r="E78" s="137"/>
      <c r="F78" s="137"/>
      <c r="G78" s="1227"/>
      <c r="H78" s="1228"/>
      <c r="I78" s="1231"/>
      <c r="J78" s="1231"/>
      <c r="K78" s="1232"/>
      <c r="L78" s="1232"/>
      <c r="M78" s="1221"/>
      <c r="N78" s="1221"/>
      <c r="O78" s="1221"/>
    </row>
    <row r="79" spans="2:30" x14ac:dyDescent="0.15">
      <c r="B79" s="141"/>
      <c r="C79" s="137"/>
      <c r="D79" s="137"/>
      <c r="E79" s="137"/>
      <c r="F79" s="137"/>
      <c r="G79" s="1227"/>
      <c r="H79" s="1228"/>
      <c r="I79" s="1222" t="s">
        <v>559</v>
      </c>
      <c r="J79" s="1223"/>
      <c r="K79" s="1224">
        <v>9.6999999999999993</v>
      </c>
      <c r="L79" s="1224">
        <v>8.6</v>
      </c>
      <c r="M79" s="1224">
        <v>7.7</v>
      </c>
      <c r="N79" s="1224">
        <v>6.4</v>
      </c>
      <c r="O79" s="1224">
        <v>6.9</v>
      </c>
      <c r="V79" s="136">
        <v>53.5</v>
      </c>
      <c r="X79" s="136">
        <v>48.2</v>
      </c>
      <c r="Z79" s="136">
        <v>34.200000000000003</v>
      </c>
      <c r="AB79" s="136">
        <v>30.3</v>
      </c>
      <c r="AD79" s="136">
        <v>28.9</v>
      </c>
    </row>
    <row r="80" spans="2:30" x14ac:dyDescent="0.15">
      <c r="B80" s="141"/>
      <c r="C80" s="137"/>
      <c r="D80" s="137"/>
      <c r="E80" s="137"/>
      <c r="F80" s="137"/>
      <c r="G80" s="1229"/>
      <c r="H80" s="1230"/>
      <c r="I80" s="1223"/>
      <c r="J80" s="1223"/>
      <c r="K80" s="1224"/>
      <c r="L80" s="1224"/>
      <c r="M80" s="1224"/>
      <c r="N80" s="1224"/>
      <c r="O80" s="1224"/>
    </row>
    <row r="81" spans="2:17" x14ac:dyDescent="0.15">
      <c r="B81" s="141"/>
      <c r="C81" s="137"/>
      <c r="D81" s="137"/>
      <c r="E81" s="137"/>
      <c r="F81" s="137"/>
      <c r="G81" s="137"/>
      <c r="H81" s="137"/>
      <c r="I81" s="137"/>
      <c r="J81" s="137"/>
      <c r="K81" s="370"/>
      <c r="L81" s="137"/>
      <c r="M81" s="137"/>
      <c r="N81" s="137"/>
      <c r="O81" s="137"/>
    </row>
    <row r="82" spans="2:17" ht="17.25" x14ac:dyDescent="0.15">
      <c r="B82" s="141"/>
      <c r="C82" s="137"/>
      <c r="D82" s="137"/>
      <c r="E82" s="137"/>
      <c r="F82" s="137"/>
      <c r="G82" s="137"/>
      <c r="H82" s="137"/>
      <c r="I82" s="137"/>
      <c r="J82" s="137"/>
      <c r="K82" s="371"/>
      <c r="L82" s="371"/>
      <c r="M82" s="371"/>
      <c r="N82" s="371"/>
      <c r="O82" s="371"/>
    </row>
    <row r="83" spans="2:17" x14ac:dyDescent="0.15">
      <c r="B83" s="233"/>
      <c r="C83" s="199"/>
      <c r="D83" s="199"/>
      <c r="E83" s="199"/>
      <c r="F83" s="199"/>
      <c r="G83" s="199"/>
      <c r="H83" s="199"/>
      <c r="I83" s="199"/>
      <c r="J83" s="199"/>
      <c r="K83" s="199"/>
      <c r="L83" s="199"/>
      <c r="M83" s="199"/>
      <c r="N83" s="199"/>
      <c r="O83" s="199"/>
      <c r="P83" s="234"/>
    </row>
    <row r="84" spans="2:17" x14ac:dyDescent="0.15">
      <c r="H84" s="137"/>
      <c r="I84" s="137"/>
      <c r="J84" s="137"/>
      <c r="K84" s="137"/>
      <c r="L84" s="137"/>
      <c r="M84" s="137"/>
      <c r="N84" s="137"/>
      <c r="O84" s="137"/>
      <c r="P84" s="137"/>
      <c r="Q84" s="137"/>
    </row>
    <row r="85" spans="2:17" x14ac:dyDescent="0.15">
      <c r="B85" s="137"/>
      <c r="C85" s="137"/>
      <c r="D85" s="137"/>
      <c r="E85" s="137"/>
      <c r="F85" s="137"/>
      <c r="G85" s="137"/>
      <c r="H85" s="137"/>
      <c r="I85" s="137"/>
      <c r="J85" s="137"/>
      <c r="K85" s="137"/>
      <c r="L85" s="137"/>
      <c r="M85" s="137"/>
      <c r="N85" s="137"/>
      <c r="O85" s="137"/>
      <c r="P85" s="137"/>
      <c r="Q85" s="137"/>
    </row>
    <row r="86" spans="2:17" hidden="1" x14ac:dyDescent="0.15">
      <c r="B86" s="137"/>
      <c r="C86" s="137"/>
      <c r="D86" s="137"/>
      <c r="E86" s="137"/>
      <c r="F86" s="137"/>
      <c r="G86" s="137"/>
      <c r="H86" s="137"/>
      <c r="I86" s="137"/>
      <c r="J86" s="137"/>
      <c r="K86" s="137"/>
      <c r="L86" s="137"/>
      <c r="M86" s="137"/>
      <c r="N86" s="137"/>
      <c r="O86" s="137"/>
      <c r="P86" s="137"/>
      <c r="Q86" s="137"/>
    </row>
    <row r="87" spans="2:17" hidden="1" x14ac:dyDescent="0.15">
      <c r="B87" s="137"/>
      <c r="C87" s="137"/>
      <c r="D87" s="137"/>
      <c r="E87" s="137"/>
      <c r="F87" s="137"/>
      <c r="G87" s="137"/>
      <c r="H87" s="137"/>
      <c r="I87" s="137"/>
      <c r="J87" s="137"/>
      <c r="K87" s="372"/>
      <c r="L87" s="137"/>
      <c r="M87" s="137"/>
      <c r="N87" s="137"/>
      <c r="O87" s="137"/>
      <c r="P87" s="137"/>
      <c r="Q87" s="137"/>
    </row>
    <row r="88" spans="2:17" hidden="1" x14ac:dyDescent="0.15">
      <c r="B88" s="137"/>
      <c r="C88" s="137"/>
      <c r="D88" s="137"/>
      <c r="E88" s="137"/>
      <c r="F88" s="137"/>
      <c r="G88" s="137"/>
      <c r="H88" s="137"/>
      <c r="I88" s="137"/>
      <c r="J88" s="137"/>
      <c r="K88" s="137"/>
      <c r="L88" s="137"/>
      <c r="M88" s="137"/>
      <c r="N88" s="137"/>
      <c r="O88" s="137"/>
      <c r="P88" s="137"/>
      <c r="Q88" s="137"/>
    </row>
    <row r="89" spans="2:17" hidden="1" x14ac:dyDescent="0.15">
      <c r="B89" s="137"/>
      <c r="C89" s="137"/>
      <c r="D89" s="137"/>
      <c r="E89" s="137"/>
      <c r="F89" s="137"/>
      <c r="G89" s="137"/>
      <c r="H89" s="137"/>
      <c r="I89" s="137"/>
      <c r="J89" s="137"/>
      <c r="K89" s="137"/>
      <c r="L89" s="137"/>
      <c r="M89" s="137"/>
      <c r="N89" s="137"/>
      <c r="O89" s="137"/>
      <c r="P89" s="137"/>
      <c r="Q89" s="137"/>
    </row>
    <row r="90" spans="2:17" hidden="1" x14ac:dyDescent="0.15">
      <c r="B90" s="137"/>
      <c r="C90" s="137"/>
      <c r="D90" s="137"/>
      <c r="E90" s="137"/>
      <c r="F90" s="137"/>
      <c r="G90" s="137"/>
      <c r="H90" s="137"/>
      <c r="I90" s="137"/>
      <c r="J90" s="137"/>
      <c r="K90" s="137"/>
      <c r="L90" s="137"/>
      <c r="M90" s="137"/>
      <c r="N90" s="137"/>
      <c r="O90" s="137"/>
      <c r="P90" s="137"/>
      <c r="Q90" s="137"/>
    </row>
    <row r="91" spans="2:17" hidden="1" x14ac:dyDescent="0.15">
      <c r="B91" s="137"/>
      <c r="C91" s="137"/>
      <c r="D91" s="137"/>
      <c r="E91" s="137"/>
      <c r="F91" s="137"/>
      <c r="G91" s="137"/>
      <c r="H91" s="137"/>
      <c r="I91" s="137"/>
      <c r="J91" s="137"/>
      <c r="K91" s="137"/>
      <c r="L91" s="137"/>
      <c r="M91" s="137"/>
      <c r="N91" s="137"/>
      <c r="O91" s="137"/>
      <c r="P91" s="137"/>
      <c r="Q91" s="137"/>
    </row>
    <row r="92" spans="2:17" ht="13.5" hidden="1" customHeight="1" x14ac:dyDescent="0.15">
      <c r="B92" s="137"/>
      <c r="C92" s="137"/>
      <c r="D92" s="137"/>
      <c r="E92" s="137"/>
      <c r="F92" s="137"/>
      <c r="G92" s="137"/>
      <c r="H92" s="137"/>
      <c r="I92" s="137"/>
      <c r="J92" s="137"/>
      <c r="K92" s="137"/>
      <c r="L92" s="137"/>
      <c r="M92" s="137"/>
      <c r="N92" s="137"/>
      <c r="O92" s="137"/>
      <c r="P92" s="137"/>
      <c r="Q92" s="137"/>
    </row>
    <row r="93" spans="2:17" ht="13.5" hidden="1" customHeight="1" x14ac:dyDescent="0.15">
      <c r="B93" s="137"/>
      <c r="C93" s="137"/>
      <c r="D93" s="137"/>
      <c r="E93" s="137"/>
      <c r="F93" s="137"/>
      <c r="G93" s="137"/>
      <c r="H93" s="137"/>
      <c r="I93" s="137"/>
      <c r="J93" s="137"/>
      <c r="K93" s="137"/>
      <c r="L93" s="137"/>
      <c r="M93" s="137"/>
      <c r="N93" s="137"/>
      <c r="O93" s="137"/>
      <c r="P93" s="137"/>
      <c r="Q93" s="137"/>
    </row>
    <row r="94" spans="2:17" ht="13.5" hidden="1" customHeight="1" x14ac:dyDescent="0.15">
      <c r="B94" s="137"/>
      <c r="C94" s="137"/>
      <c r="D94" s="137"/>
      <c r="E94" s="137"/>
      <c r="F94" s="137"/>
      <c r="G94" s="137"/>
      <c r="H94" s="137"/>
      <c r="I94" s="137"/>
      <c r="J94" s="137"/>
      <c r="K94" s="137"/>
      <c r="L94" s="137"/>
      <c r="M94" s="137"/>
      <c r="N94" s="137"/>
      <c r="O94" s="137"/>
      <c r="P94" s="137"/>
      <c r="Q94" s="137"/>
    </row>
    <row r="95" spans="2:17" ht="13.5" hidden="1" customHeight="1" x14ac:dyDescent="0.15">
      <c r="B95" s="137"/>
      <c r="C95" s="137"/>
      <c r="D95" s="137"/>
      <c r="E95" s="137"/>
      <c r="F95" s="137"/>
      <c r="G95" s="137"/>
      <c r="H95" s="137"/>
      <c r="I95" s="137"/>
      <c r="J95" s="137"/>
      <c r="K95" s="137"/>
      <c r="L95" s="137"/>
      <c r="M95" s="137"/>
      <c r="N95" s="137"/>
      <c r="O95" s="137"/>
      <c r="P95" s="137"/>
      <c r="Q95" s="137"/>
    </row>
    <row r="96" spans="2:17" ht="13.5" hidden="1" customHeight="1" x14ac:dyDescent="0.15">
      <c r="B96" s="137"/>
      <c r="C96" s="137"/>
      <c r="D96" s="137"/>
      <c r="E96" s="137"/>
      <c r="F96" s="137"/>
      <c r="G96" s="137"/>
      <c r="H96" s="137"/>
      <c r="I96" s="137"/>
      <c r="J96" s="137"/>
      <c r="K96" s="137"/>
      <c r="L96" s="137"/>
      <c r="M96" s="137"/>
      <c r="N96" s="137"/>
      <c r="O96" s="137"/>
      <c r="P96" s="137"/>
      <c r="Q96" s="137"/>
    </row>
    <row r="97" spans="2:17" ht="13.5" hidden="1" customHeight="1" x14ac:dyDescent="0.15">
      <c r="B97" s="137"/>
      <c r="C97" s="137"/>
      <c r="D97" s="137"/>
      <c r="E97" s="137"/>
      <c r="F97" s="137"/>
      <c r="G97" s="137"/>
      <c r="H97" s="137"/>
      <c r="I97" s="137"/>
      <c r="J97" s="137"/>
      <c r="K97" s="137"/>
      <c r="L97" s="137"/>
      <c r="M97" s="137"/>
      <c r="N97" s="137"/>
      <c r="O97" s="137"/>
      <c r="P97" s="137"/>
      <c r="Q97" s="137"/>
    </row>
    <row r="98" spans="2:17" ht="13.5" hidden="1" customHeight="1" x14ac:dyDescent="0.15">
      <c r="B98" s="137"/>
      <c r="C98" s="137"/>
      <c r="D98" s="137"/>
      <c r="E98" s="137"/>
      <c r="F98" s="137"/>
      <c r="G98" s="137"/>
      <c r="H98" s="137"/>
      <c r="I98" s="137"/>
      <c r="J98" s="137"/>
      <c r="K98" s="137"/>
      <c r="L98" s="137"/>
      <c r="M98" s="137"/>
      <c r="N98" s="137"/>
      <c r="O98" s="137"/>
      <c r="P98" s="137"/>
      <c r="Q98" s="137"/>
    </row>
    <row r="99" spans="2:17" ht="13.5" hidden="1" customHeight="1" x14ac:dyDescent="0.15">
      <c r="B99" s="137"/>
      <c r="C99" s="137"/>
      <c r="D99" s="137"/>
      <c r="E99" s="137"/>
      <c r="F99" s="137"/>
      <c r="G99" s="137"/>
      <c r="H99" s="137"/>
      <c r="I99" s="137"/>
      <c r="J99" s="137"/>
      <c r="K99" s="137"/>
      <c r="L99" s="137"/>
      <c r="M99" s="137"/>
      <c r="N99" s="137"/>
      <c r="O99" s="137"/>
      <c r="P99" s="137"/>
      <c r="Q99" s="137"/>
    </row>
    <row r="100" spans="2:17" ht="13.5" hidden="1" customHeight="1" x14ac:dyDescent="0.15">
      <c r="B100" s="137"/>
      <c r="C100" s="137"/>
      <c r="D100" s="137"/>
      <c r="E100" s="137"/>
      <c r="F100" s="137"/>
      <c r="G100" s="137"/>
      <c r="H100" s="137"/>
      <c r="I100" s="137"/>
      <c r="J100" s="137"/>
      <c r="K100" s="137"/>
      <c r="L100" s="137"/>
      <c r="M100" s="137"/>
      <c r="N100" s="137"/>
      <c r="O100" s="137"/>
      <c r="P100" s="137"/>
      <c r="Q100" s="137"/>
    </row>
    <row r="101" spans="2:17" ht="13.5" hidden="1" customHeight="1" x14ac:dyDescent="0.15">
      <c r="B101" s="137"/>
      <c r="C101" s="137"/>
      <c r="D101" s="137"/>
      <c r="E101" s="137"/>
      <c r="F101" s="137"/>
      <c r="G101" s="137"/>
      <c r="H101" s="137"/>
      <c r="I101" s="137"/>
      <c r="J101" s="137"/>
      <c r="K101" s="137"/>
      <c r="L101" s="137"/>
      <c r="M101" s="137"/>
      <c r="N101" s="137"/>
      <c r="O101" s="137"/>
      <c r="P101" s="137"/>
      <c r="Q101" s="137"/>
    </row>
    <row r="102" spans="2:17" ht="13.5" hidden="1" customHeight="1" x14ac:dyDescent="0.15">
      <c r="B102" s="137"/>
      <c r="C102" s="137"/>
      <c r="D102" s="137"/>
      <c r="E102" s="137"/>
      <c r="F102" s="137"/>
      <c r="G102" s="137"/>
      <c r="H102" s="137"/>
      <c r="I102" s="137"/>
      <c r="J102" s="137"/>
      <c r="K102" s="137"/>
      <c r="L102" s="137"/>
      <c r="M102" s="137"/>
      <c r="N102" s="137"/>
      <c r="O102" s="137"/>
      <c r="P102" s="137"/>
      <c r="Q102" s="137"/>
    </row>
    <row r="103" spans="2:17" ht="13.5" hidden="1" customHeight="1" x14ac:dyDescent="0.15">
      <c r="B103" s="137"/>
      <c r="C103" s="137"/>
      <c r="D103" s="137"/>
      <c r="E103" s="137"/>
      <c r="F103" s="137"/>
      <c r="G103" s="137"/>
      <c r="H103" s="137"/>
      <c r="I103" s="137"/>
      <c r="J103" s="137"/>
      <c r="K103" s="137"/>
      <c r="L103" s="137"/>
      <c r="M103" s="137"/>
      <c r="N103" s="137"/>
      <c r="O103" s="137"/>
      <c r="P103" s="137"/>
      <c r="Q103" s="137"/>
    </row>
    <row r="104" spans="2:17" ht="13.5" hidden="1" customHeight="1" x14ac:dyDescent="0.15">
      <c r="B104" s="137"/>
      <c r="C104" s="137"/>
      <c r="D104" s="137"/>
      <c r="E104" s="137"/>
      <c r="F104" s="137"/>
      <c r="G104" s="137"/>
      <c r="H104" s="137"/>
      <c r="I104" s="137"/>
      <c r="J104" s="137"/>
      <c r="K104" s="137"/>
      <c r="L104" s="137"/>
      <c r="M104" s="137"/>
      <c r="N104" s="137"/>
      <c r="O104" s="137"/>
      <c r="P104" s="137"/>
      <c r="Q104" s="137"/>
    </row>
    <row r="105" spans="2:17" ht="13.5" hidden="1" customHeight="1" x14ac:dyDescent="0.15">
      <c r="B105" s="137"/>
      <c r="C105" s="137"/>
      <c r="D105" s="137"/>
      <c r="E105" s="137"/>
      <c r="F105" s="137"/>
      <c r="G105" s="137"/>
      <c r="H105" s="137"/>
      <c r="I105" s="137"/>
      <c r="J105" s="137"/>
      <c r="K105" s="137"/>
      <c r="L105" s="137"/>
      <c r="M105" s="137"/>
      <c r="N105" s="137"/>
      <c r="O105" s="137"/>
      <c r="P105" s="137"/>
      <c r="Q105" s="137"/>
    </row>
    <row r="106" spans="2:17" ht="13.5" hidden="1" customHeight="1" x14ac:dyDescent="0.15">
      <c r="B106" s="137"/>
      <c r="C106" s="137"/>
      <c r="D106" s="137"/>
      <c r="E106" s="137"/>
      <c r="F106" s="137"/>
      <c r="G106" s="137"/>
      <c r="H106" s="137"/>
      <c r="I106" s="137"/>
      <c r="J106" s="137"/>
      <c r="K106" s="137"/>
      <c r="L106" s="137"/>
      <c r="M106" s="137"/>
      <c r="N106" s="137"/>
      <c r="O106" s="137"/>
      <c r="P106" s="137"/>
      <c r="Q106" s="137"/>
    </row>
    <row r="107" spans="2:17" ht="13.5" hidden="1" customHeight="1" x14ac:dyDescent="0.15">
      <c r="B107" s="137"/>
      <c r="C107" s="137"/>
      <c r="D107" s="137"/>
      <c r="E107" s="137"/>
      <c r="F107" s="137"/>
      <c r="G107" s="137"/>
      <c r="H107" s="137"/>
      <c r="I107" s="137"/>
      <c r="J107" s="137"/>
      <c r="K107" s="137"/>
      <c r="L107" s="137"/>
      <c r="M107" s="137"/>
      <c r="N107" s="137"/>
      <c r="O107" s="137"/>
      <c r="P107" s="137"/>
      <c r="Q107" s="137"/>
    </row>
    <row r="108" spans="2:17" ht="13.5" hidden="1" customHeight="1" x14ac:dyDescent="0.15">
      <c r="B108" s="137"/>
      <c r="C108" s="137"/>
      <c r="D108" s="137"/>
      <c r="E108" s="137"/>
      <c r="F108" s="137"/>
      <c r="G108" s="137"/>
      <c r="H108" s="137"/>
      <c r="I108" s="137"/>
      <c r="J108" s="137"/>
      <c r="K108" s="137"/>
      <c r="L108" s="137"/>
      <c r="M108" s="137"/>
      <c r="N108" s="137"/>
      <c r="O108" s="137"/>
      <c r="P108" s="137"/>
      <c r="Q108" s="137"/>
    </row>
    <row r="109" spans="2:17" ht="13.5" hidden="1" customHeight="1" x14ac:dyDescent="0.15">
      <c r="B109" s="137"/>
      <c r="C109" s="137"/>
      <c r="D109" s="137"/>
      <c r="E109" s="137"/>
      <c r="F109" s="137"/>
      <c r="G109" s="137"/>
      <c r="H109" s="137"/>
      <c r="I109" s="137"/>
      <c r="J109" s="137"/>
      <c r="K109" s="137"/>
      <c r="L109" s="137"/>
      <c r="M109" s="137"/>
      <c r="N109" s="137"/>
      <c r="O109" s="137"/>
      <c r="P109" s="137"/>
      <c r="Q109" s="137"/>
    </row>
    <row r="110" spans="2:17" ht="13.5" hidden="1" customHeight="1" x14ac:dyDescent="0.15">
      <c r="B110" s="137"/>
      <c r="C110" s="137"/>
      <c r="D110" s="137"/>
      <c r="E110" s="137"/>
      <c r="F110" s="137"/>
      <c r="G110" s="137"/>
      <c r="H110" s="137"/>
      <c r="I110" s="137"/>
      <c r="J110" s="137"/>
      <c r="K110" s="137"/>
      <c r="L110" s="137"/>
      <c r="M110" s="137"/>
      <c r="N110" s="137"/>
      <c r="O110" s="137"/>
      <c r="P110" s="137"/>
      <c r="Q110" s="137"/>
    </row>
    <row r="111" spans="2:17" ht="13.5" hidden="1" customHeight="1" x14ac:dyDescent="0.15">
      <c r="B111" s="137"/>
      <c r="C111" s="137"/>
      <c r="D111" s="137"/>
      <c r="E111" s="137"/>
      <c r="F111" s="137"/>
      <c r="G111" s="137"/>
      <c r="H111" s="137"/>
      <c r="I111" s="137"/>
      <c r="J111" s="137"/>
      <c r="K111" s="137"/>
      <c r="L111" s="137"/>
      <c r="M111" s="137"/>
      <c r="N111" s="137"/>
      <c r="O111" s="137"/>
      <c r="P111" s="137"/>
      <c r="Q111" s="137"/>
    </row>
    <row r="112" spans="2:17" ht="13.5" hidden="1" customHeight="1" x14ac:dyDescent="0.15">
      <c r="B112" s="137"/>
      <c r="C112" s="137"/>
      <c r="D112" s="137"/>
      <c r="E112" s="137"/>
      <c r="F112" s="137"/>
      <c r="G112" s="137"/>
      <c r="H112" s="137"/>
      <c r="I112" s="137"/>
      <c r="J112" s="137"/>
      <c r="K112" s="137"/>
      <c r="L112" s="137"/>
      <c r="M112" s="137"/>
      <c r="N112" s="137"/>
      <c r="O112" s="137"/>
      <c r="P112" s="137"/>
      <c r="Q112" s="137"/>
    </row>
    <row r="113" spans="2:17" ht="13.5" hidden="1" customHeight="1" x14ac:dyDescent="0.15">
      <c r="B113" s="137"/>
      <c r="C113" s="137"/>
      <c r="D113" s="137"/>
      <c r="E113" s="137"/>
      <c r="F113" s="137"/>
      <c r="G113" s="137"/>
      <c r="H113" s="137"/>
      <c r="I113" s="137"/>
      <c r="J113" s="137"/>
      <c r="K113" s="137"/>
      <c r="L113" s="137"/>
      <c r="M113" s="137"/>
      <c r="N113" s="137"/>
      <c r="O113" s="137"/>
      <c r="P113" s="137"/>
      <c r="Q113" s="137"/>
    </row>
    <row r="114" spans="2:17" ht="13.5" hidden="1" customHeight="1" x14ac:dyDescent="0.15">
      <c r="B114" s="137"/>
      <c r="C114" s="137"/>
      <c r="D114" s="137"/>
      <c r="E114" s="137"/>
      <c r="F114" s="137"/>
      <c r="G114" s="137"/>
      <c r="H114" s="137"/>
      <c r="I114" s="137"/>
      <c r="J114" s="137"/>
      <c r="K114" s="137"/>
      <c r="L114" s="137"/>
      <c r="M114" s="137"/>
      <c r="N114" s="137"/>
      <c r="O114" s="137"/>
      <c r="P114" s="137"/>
      <c r="Q114" s="137"/>
    </row>
    <row r="115" spans="2:17" ht="13.5" hidden="1" customHeight="1" x14ac:dyDescent="0.15">
      <c r="B115" s="137"/>
      <c r="C115" s="137"/>
      <c r="D115" s="137"/>
      <c r="E115" s="137"/>
      <c r="F115" s="137"/>
      <c r="G115" s="137"/>
      <c r="H115" s="137"/>
      <c r="I115" s="137"/>
      <c r="J115" s="137"/>
      <c r="K115" s="137"/>
      <c r="L115" s="137"/>
      <c r="M115" s="137"/>
      <c r="N115" s="137"/>
      <c r="O115" s="137"/>
      <c r="P115" s="137"/>
      <c r="Q115" s="137"/>
    </row>
    <row r="116" spans="2:17" ht="13.5" hidden="1" customHeight="1" x14ac:dyDescent="0.15">
      <c r="B116" s="137"/>
      <c r="C116" s="137"/>
      <c r="D116" s="137"/>
      <c r="E116" s="137"/>
      <c r="F116" s="137"/>
      <c r="G116" s="137"/>
      <c r="H116" s="137"/>
      <c r="I116" s="137"/>
      <c r="J116" s="137"/>
      <c r="K116" s="137"/>
      <c r="L116" s="137"/>
      <c r="M116" s="137"/>
      <c r="N116" s="137"/>
      <c r="O116" s="137"/>
      <c r="P116" s="137"/>
      <c r="Q116" s="137"/>
    </row>
    <row r="117" spans="2:17" ht="13.5" hidden="1" customHeight="1" x14ac:dyDescent="0.15">
      <c r="B117" s="137"/>
      <c r="C117" s="137"/>
      <c r="D117" s="137"/>
      <c r="E117" s="137"/>
      <c r="F117" s="137"/>
      <c r="G117" s="137"/>
      <c r="H117" s="137"/>
      <c r="I117" s="137"/>
      <c r="J117" s="137"/>
      <c r="K117" s="137"/>
      <c r="L117" s="137"/>
      <c r="M117" s="137"/>
      <c r="N117" s="137"/>
      <c r="O117" s="137"/>
      <c r="P117" s="137"/>
      <c r="Q117" s="137"/>
    </row>
    <row r="118" spans="2:17" ht="13.5" hidden="1" customHeight="1" x14ac:dyDescent="0.15">
      <c r="B118" s="137"/>
      <c r="C118" s="137"/>
      <c r="D118" s="137"/>
      <c r="E118" s="137"/>
      <c r="F118" s="137"/>
      <c r="G118" s="137"/>
      <c r="H118" s="137"/>
      <c r="I118" s="137"/>
      <c r="J118" s="137"/>
      <c r="K118" s="137"/>
      <c r="L118" s="137"/>
      <c r="M118" s="137"/>
      <c r="N118" s="137"/>
      <c r="O118" s="137"/>
      <c r="P118" s="137"/>
      <c r="Q118" s="137"/>
    </row>
    <row r="119" spans="2:17" ht="13.5" hidden="1" customHeight="1" x14ac:dyDescent="0.15">
      <c r="B119" s="137"/>
      <c r="C119" s="137"/>
      <c r="D119" s="137"/>
      <c r="E119" s="137"/>
      <c r="F119" s="137"/>
      <c r="G119" s="137"/>
      <c r="H119" s="137"/>
      <c r="I119" s="137"/>
      <c r="J119" s="137"/>
      <c r="K119" s="137"/>
      <c r="L119" s="137"/>
      <c r="M119" s="137"/>
      <c r="N119" s="137"/>
      <c r="O119" s="137"/>
      <c r="P119" s="137"/>
      <c r="Q119" s="137"/>
    </row>
    <row r="120" spans="2:17" ht="13.5" hidden="1" customHeight="1" x14ac:dyDescent="0.15">
      <c r="B120" s="137"/>
      <c r="C120" s="137"/>
      <c r="D120" s="137"/>
      <c r="E120" s="137"/>
      <c r="F120" s="137"/>
      <c r="G120" s="137"/>
      <c r="H120" s="137"/>
      <c r="I120" s="137"/>
      <c r="J120" s="137"/>
      <c r="K120" s="137"/>
      <c r="L120" s="137"/>
      <c r="M120" s="137"/>
      <c r="N120" s="137"/>
      <c r="O120" s="137"/>
      <c r="P120" s="137"/>
      <c r="Q120" s="137"/>
    </row>
    <row r="121" spans="2:17" ht="13.5" hidden="1" customHeight="1" x14ac:dyDescent="0.15">
      <c r="B121" s="137"/>
      <c r="C121" s="137"/>
      <c r="D121" s="137"/>
      <c r="E121" s="137"/>
      <c r="F121" s="137"/>
      <c r="G121" s="137"/>
      <c r="H121" s="137"/>
      <c r="I121" s="137"/>
      <c r="J121" s="137"/>
      <c r="K121" s="137"/>
      <c r="L121" s="137"/>
      <c r="M121" s="137"/>
      <c r="N121" s="137"/>
      <c r="O121" s="137"/>
      <c r="P121" s="137"/>
      <c r="Q121" s="137"/>
    </row>
    <row r="122" spans="2:17" ht="13.5" hidden="1" customHeight="1" x14ac:dyDescent="0.15">
      <c r="B122" s="137"/>
      <c r="C122" s="137"/>
      <c r="D122" s="137"/>
      <c r="E122" s="137"/>
      <c r="F122" s="137"/>
      <c r="G122" s="137"/>
      <c r="H122" s="137"/>
      <c r="I122" s="137"/>
      <c r="J122" s="137"/>
      <c r="K122" s="137"/>
      <c r="L122" s="137"/>
      <c r="M122" s="137"/>
      <c r="N122" s="137"/>
      <c r="O122" s="137"/>
      <c r="P122" s="137"/>
      <c r="Q122" s="137"/>
    </row>
    <row r="123" spans="2:17" ht="13.5" hidden="1" customHeight="1" x14ac:dyDescent="0.15">
      <c r="B123" s="137"/>
      <c r="C123" s="137"/>
      <c r="D123" s="137"/>
      <c r="E123" s="137"/>
      <c r="F123" s="137"/>
      <c r="G123" s="137"/>
      <c r="H123" s="137"/>
      <c r="I123" s="137"/>
      <c r="J123" s="137"/>
      <c r="K123" s="137"/>
      <c r="L123" s="137"/>
      <c r="M123" s="137"/>
      <c r="N123" s="137"/>
      <c r="O123" s="137"/>
      <c r="P123" s="137"/>
      <c r="Q123" s="137"/>
    </row>
    <row r="124" spans="2:17" ht="13.5" hidden="1" customHeight="1" x14ac:dyDescent="0.15">
      <c r="B124" s="137"/>
      <c r="C124" s="137"/>
      <c r="D124" s="137"/>
      <c r="E124" s="137"/>
      <c r="F124" s="137"/>
      <c r="G124" s="137"/>
      <c r="H124" s="137"/>
      <c r="I124" s="137"/>
      <c r="J124" s="137"/>
      <c r="K124" s="137"/>
      <c r="L124" s="137"/>
      <c r="M124" s="137"/>
      <c r="N124" s="137"/>
      <c r="O124" s="137"/>
      <c r="P124" s="137"/>
      <c r="Q124" s="137"/>
    </row>
    <row r="125" spans="2:17" ht="13.5" hidden="1" customHeight="1" x14ac:dyDescent="0.15">
      <c r="B125" s="137"/>
      <c r="C125" s="137"/>
      <c r="D125" s="137"/>
      <c r="E125" s="137"/>
      <c r="F125" s="137"/>
      <c r="G125" s="137"/>
      <c r="H125" s="137"/>
      <c r="I125" s="137"/>
      <c r="J125" s="137"/>
      <c r="K125" s="137"/>
      <c r="L125" s="137"/>
      <c r="M125" s="137"/>
      <c r="N125" s="137"/>
      <c r="O125" s="137"/>
      <c r="P125" s="137"/>
      <c r="Q125" s="137"/>
    </row>
    <row r="126" spans="2:17" ht="13.5" hidden="1" customHeight="1" x14ac:dyDescent="0.15">
      <c r="B126" s="137"/>
      <c r="C126" s="137"/>
      <c r="D126" s="137"/>
      <c r="E126" s="137"/>
      <c r="F126" s="137"/>
      <c r="G126" s="137"/>
      <c r="H126" s="137"/>
      <c r="I126" s="137"/>
      <c r="J126" s="137"/>
      <c r="K126" s="137"/>
      <c r="L126" s="137"/>
      <c r="M126" s="137"/>
      <c r="N126" s="137"/>
      <c r="O126" s="137"/>
      <c r="P126" s="137"/>
      <c r="Q126" s="137"/>
    </row>
    <row r="127" spans="2:17" ht="13.5" hidden="1" customHeight="1" x14ac:dyDescent="0.15">
      <c r="B127" s="137"/>
      <c r="C127" s="137"/>
      <c r="D127" s="137"/>
      <c r="E127" s="137"/>
      <c r="F127" s="137"/>
      <c r="G127" s="137"/>
      <c r="H127" s="137"/>
      <c r="I127" s="137"/>
      <c r="J127" s="137"/>
      <c r="K127" s="137"/>
      <c r="L127" s="137"/>
      <c r="M127" s="137"/>
      <c r="N127" s="137"/>
      <c r="O127" s="137"/>
      <c r="P127" s="137"/>
      <c r="Q127" s="137"/>
    </row>
    <row r="128" spans="2:17" ht="13.5" hidden="1" customHeight="1" x14ac:dyDescent="0.15">
      <c r="B128" s="137"/>
      <c r="C128" s="137"/>
      <c r="D128" s="137"/>
      <c r="E128" s="137"/>
      <c r="F128" s="137"/>
      <c r="G128" s="137"/>
      <c r="H128" s="137"/>
      <c r="I128" s="137"/>
      <c r="J128" s="137"/>
      <c r="K128" s="137"/>
      <c r="L128" s="137"/>
      <c r="M128" s="137"/>
      <c r="N128" s="137"/>
      <c r="O128" s="137"/>
      <c r="P128" s="137"/>
      <c r="Q128" s="137"/>
    </row>
    <row r="129" spans="2:17" ht="13.5" hidden="1" customHeight="1" x14ac:dyDescent="0.15">
      <c r="B129" s="137"/>
      <c r="C129" s="137"/>
      <c r="D129" s="137"/>
      <c r="E129" s="137"/>
      <c r="F129" s="137"/>
      <c r="G129" s="137"/>
      <c r="H129" s="137"/>
      <c r="I129" s="137"/>
      <c r="J129" s="137"/>
      <c r="K129" s="137"/>
      <c r="L129" s="137"/>
      <c r="M129" s="137"/>
      <c r="N129" s="137"/>
      <c r="O129" s="137"/>
      <c r="P129" s="137"/>
      <c r="Q129" s="137"/>
    </row>
    <row r="130" spans="2:17" ht="13.5" hidden="1" customHeight="1" x14ac:dyDescent="0.15">
      <c r="B130" s="137"/>
      <c r="C130" s="137"/>
      <c r="D130" s="137"/>
      <c r="E130" s="137"/>
      <c r="F130" s="137"/>
      <c r="G130" s="137"/>
      <c r="H130" s="137"/>
      <c r="I130" s="137"/>
      <c r="J130" s="137"/>
      <c r="K130" s="137"/>
      <c r="L130" s="137"/>
      <c r="M130" s="137"/>
      <c r="N130" s="137"/>
      <c r="O130" s="137"/>
      <c r="P130" s="137"/>
      <c r="Q130" s="137"/>
    </row>
    <row r="131" spans="2:17" ht="13.5" hidden="1" customHeight="1" x14ac:dyDescent="0.15">
      <c r="B131" s="137"/>
      <c r="C131" s="137"/>
      <c r="D131" s="137"/>
      <c r="E131" s="137"/>
      <c r="F131" s="137"/>
      <c r="G131" s="137"/>
      <c r="H131" s="137"/>
      <c r="I131" s="137"/>
      <c r="J131" s="137"/>
      <c r="K131" s="137"/>
      <c r="L131" s="137"/>
      <c r="M131" s="137"/>
      <c r="N131" s="137"/>
      <c r="O131" s="137"/>
      <c r="P131" s="137"/>
      <c r="Q131" s="137"/>
    </row>
    <row r="132" spans="2:17" ht="13.5" hidden="1" customHeight="1" x14ac:dyDescent="0.15">
      <c r="B132" s="137"/>
      <c r="C132" s="137"/>
      <c r="D132" s="137"/>
      <c r="E132" s="137"/>
      <c r="F132" s="137"/>
      <c r="G132" s="137"/>
      <c r="H132" s="137"/>
      <c r="I132" s="137"/>
      <c r="J132" s="137"/>
      <c r="K132" s="137"/>
      <c r="L132" s="137"/>
      <c r="M132" s="137"/>
      <c r="N132" s="137"/>
      <c r="O132" s="137"/>
      <c r="P132" s="137"/>
      <c r="Q132" s="137"/>
    </row>
    <row r="133" spans="2:17" ht="13.5" hidden="1" customHeight="1" x14ac:dyDescent="0.15">
      <c r="B133" s="137"/>
      <c r="C133" s="137"/>
      <c r="D133" s="137"/>
      <c r="E133" s="137"/>
      <c r="F133" s="137"/>
      <c r="G133" s="137"/>
      <c r="H133" s="137"/>
      <c r="I133" s="137"/>
      <c r="J133" s="137"/>
      <c r="K133" s="137"/>
      <c r="L133" s="137"/>
      <c r="M133" s="137"/>
      <c r="N133" s="137"/>
      <c r="O133" s="137"/>
      <c r="P133" s="137"/>
      <c r="Q133" s="137"/>
    </row>
    <row r="134" spans="2:17" ht="13.5" hidden="1" customHeight="1" x14ac:dyDescent="0.15">
      <c r="B134" s="137"/>
      <c r="C134" s="137"/>
      <c r="D134" s="137"/>
      <c r="E134" s="137"/>
      <c r="F134" s="137"/>
      <c r="G134" s="137"/>
      <c r="H134" s="137"/>
      <c r="I134" s="137"/>
      <c r="J134" s="137"/>
      <c r="K134" s="137"/>
      <c r="L134" s="137"/>
      <c r="M134" s="137"/>
      <c r="N134" s="137"/>
      <c r="O134" s="137"/>
      <c r="P134" s="137"/>
      <c r="Q134" s="137"/>
    </row>
    <row r="135" spans="2:17" ht="13.5" hidden="1" customHeight="1" x14ac:dyDescent="0.15">
      <c r="B135" s="137"/>
      <c r="C135" s="137"/>
      <c r="D135" s="137"/>
      <c r="E135" s="137"/>
      <c r="F135" s="137"/>
      <c r="G135" s="137"/>
      <c r="H135" s="137"/>
      <c r="I135" s="137"/>
      <c r="J135" s="137"/>
      <c r="K135" s="137"/>
      <c r="L135" s="137"/>
      <c r="M135" s="137"/>
      <c r="N135" s="137"/>
      <c r="O135" s="137"/>
      <c r="P135" s="137"/>
      <c r="Q135" s="137"/>
    </row>
    <row r="136" spans="2:17" ht="13.5" hidden="1" customHeight="1" x14ac:dyDescent="0.15">
      <c r="B136" s="137"/>
      <c r="C136" s="137"/>
      <c r="D136" s="137"/>
      <c r="E136" s="137"/>
      <c r="F136" s="137"/>
      <c r="G136" s="137"/>
      <c r="H136" s="137"/>
      <c r="I136" s="137"/>
      <c r="J136" s="137"/>
      <c r="K136" s="137"/>
      <c r="L136" s="137"/>
      <c r="M136" s="137"/>
      <c r="N136" s="137"/>
      <c r="O136" s="137"/>
      <c r="P136" s="137"/>
      <c r="Q136" s="137"/>
    </row>
    <row r="137" spans="2:17" ht="13.5" hidden="1" customHeight="1" x14ac:dyDescent="0.15">
      <c r="B137" s="137"/>
      <c r="C137" s="137"/>
      <c r="D137" s="137"/>
      <c r="E137" s="137"/>
      <c r="F137" s="137"/>
      <c r="G137" s="137"/>
      <c r="H137" s="137"/>
      <c r="I137" s="137"/>
      <c r="J137" s="137"/>
      <c r="K137" s="137"/>
      <c r="L137" s="137"/>
      <c r="M137" s="137"/>
      <c r="N137" s="137"/>
      <c r="O137" s="137"/>
      <c r="P137" s="137"/>
      <c r="Q137" s="137"/>
    </row>
    <row r="138" spans="2:17" ht="13.5" hidden="1" customHeight="1" x14ac:dyDescent="0.15">
      <c r="B138" s="137"/>
      <c r="C138" s="137"/>
      <c r="D138" s="137"/>
      <c r="E138" s="137"/>
      <c r="F138" s="137"/>
      <c r="G138" s="137"/>
      <c r="H138" s="137"/>
      <c r="I138" s="137"/>
      <c r="J138" s="137"/>
      <c r="K138" s="137"/>
      <c r="L138" s="137"/>
      <c r="M138" s="137"/>
      <c r="N138" s="137"/>
      <c r="O138" s="137"/>
      <c r="P138" s="137"/>
      <c r="Q138" s="137"/>
    </row>
    <row r="139" spans="2:17" ht="13.5" hidden="1" customHeight="1" x14ac:dyDescent="0.15">
      <c r="B139" s="137"/>
      <c r="C139" s="137"/>
      <c r="D139" s="137"/>
      <c r="E139" s="137"/>
      <c r="F139" s="137"/>
      <c r="G139" s="137"/>
      <c r="H139" s="137"/>
      <c r="I139" s="137"/>
      <c r="J139" s="137"/>
      <c r="K139" s="137"/>
      <c r="L139" s="137"/>
      <c r="M139" s="137"/>
      <c r="N139" s="137"/>
      <c r="O139" s="137"/>
      <c r="P139" s="137"/>
      <c r="Q139" s="137"/>
    </row>
    <row r="140" spans="2:17" ht="13.5" hidden="1" customHeight="1" x14ac:dyDescent="0.15">
      <c r="B140" s="137"/>
      <c r="C140" s="137"/>
      <c r="D140" s="137"/>
      <c r="E140" s="137"/>
      <c r="F140" s="137"/>
      <c r="G140" s="137"/>
      <c r="H140" s="137"/>
      <c r="I140" s="137"/>
      <c r="J140" s="137"/>
      <c r="K140" s="137"/>
      <c r="L140" s="137"/>
      <c r="M140" s="137"/>
      <c r="N140" s="137"/>
      <c r="O140" s="137"/>
      <c r="P140" s="137"/>
      <c r="Q140" s="137"/>
    </row>
    <row r="141" spans="2:17" ht="13.5" hidden="1" customHeight="1" x14ac:dyDescent="0.15">
      <c r="B141" s="137"/>
      <c r="C141" s="137"/>
      <c r="D141" s="137"/>
      <c r="E141" s="137"/>
      <c r="F141" s="137"/>
      <c r="G141" s="137"/>
      <c r="H141" s="137"/>
      <c r="I141" s="137"/>
      <c r="J141" s="137"/>
      <c r="K141" s="137"/>
      <c r="L141" s="137"/>
      <c r="M141" s="137"/>
      <c r="N141" s="137"/>
      <c r="O141" s="137"/>
      <c r="P141" s="137"/>
      <c r="Q141" s="137"/>
    </row>
    <row r="142" spans="2:17" ht="13.5" hidden="1" customHeight="1" x14ac:dyDescent="0.15">
      <c r="B142" s="137"/>
      <c r="C142" s="137"/>
      <c r="D142" s="137"/>
      <c r="E142" s="137"/>
      <c r="F142" s="137"/>
      <c r="G142" s="137"/>
      <c r="H142" s="137"/>
      <c r="I142" s="137"/>
      <c r="J142" s="137"/>
      <c r="K142" s="137"/>
      <c r="L142" s="137"/>
      <c r="M142" s="137"/>
      <c r="N142" s="137"/>
      <c r="O142" s="137"/>
      <c r="P142" s="137"/>
      <c r="Q142" s="137"/>
    </row>
    <row r="143" spans="2:17" ht="13.5" hidden="1" customHeight="1" x14ac:dyDescent="0.15">
      <c r="B143" s="137"/>
      <c r="C143" s="137"/>
      <c r="D143" s="137"/>
      <c r="E143" s="137"/>
      <c r="F143" s="137"/>
      <c r="G143" s="137"/>
      <c r="H143" s="137"/>
      <c r="I143" s="137"/>
      <c r="J143" s="137"/>
      <c r="K143" s="137"/>
      <c r="L143" s="137"/>
      <c r="M143" s="137"/>
      <c r="N143" s="137"/>
      <c r="O143" s="137"/>
      <c r="P143" s="137"/>
      <c r="Q143" s="137"/>
    </row>
    <row r="144" spans="2:17" ht="13.5" hidden="1" customHeight="1" x14ac:dyDescent="0.15">
      <c r="B144" s="137"/>
      <c r="C144" s="137"/>
      <c r="D144" s="137"/>
      <c r="E144" s="137"/>
      <c r="F144" s="137"/>
      <c r="G144" s="137"/>
      <c r="H144" s="137"/>
      <c r="I144" s="137"/>
      <c r="J144" s="137"/>
      <c r="K144" s="137"/>
      <c r="L144" s="137"/>
      <c r="M144" s="137"/>
      <c r="N144" s="137"/>
      <c r="O144" s="137"/>
      <c r="P144" s="137"/>
      <c r="Q144" s="137"/>
    </row>
    <row r="145" spans="2:17" ht="13.5" hidden="1" customHeight="1" x14ac:dyDescent="0.15">
      <c r="B145" s="137"/>
      <c r="C145" s="137"/>
      <c r="D145" s="137"/>
      <c r="E145" s="137"/>
      <c r="F145" s="137"/>
      <c r="G145" s="137"/>
      <c r="H145" s="137"/>
      <c r="I145" s="137"/>
      <c r="J145" s="137"/>
      <c r="K145" s="137"/>
      <c r="L145" s="137"/>
      <c r="M145" s="137"/>
      <c r="N145" s="137"/>
      <c r="O145" s="137"/>
      <c r="P145" s="137"/>
      <c r="Q145" s="137"/>
    </row>
    <row r="146" spans="2:17" ht="13.5" hidden="1" customHeight="1" x14ac:dyDescent="0.15">
      <c r="B146" s="137"/>
      <c r="C146" s="137"/>
      <c r="D146" s="137"/>
      <c r="E146" s="137"/>
      <c r="F146" s="137"/>
      <c r="G146" s="137"/>
      <c r="H146" s="137"/>
      <c r="I146" s="137"/>
      <c r="J146" s="137"/>
      <c r="K146" s="137"/>
      <c r="L146" s="137"/>
      <c r="M146" s="137"/>
      <c r="N146" s="137"/>
      <c r="O146" s="137"/>
      <c r="P146" s="137"/>
      <c r="Q146" s="137"/>
    </row>
    <row r="147" spans="2:17" ht="13.5" hidden="1" customHeight="1" x14ac:dyDescent="0.15">
      <c r="B147" s="137"/>
      <c r="C147" s="137"/>
      <c r="D147" s="137"/>
      <c r="E147" s="137"/>
      <c r="F147" s="137"/>
      <c r="G147" s="137"/>
      <c r="H147" s="137"/>
      <c r="I147" s="137"/>
      <c r="J147" s="137"/>
      <c r="K147" s="137"/>
      <c r="L147" s="137"/>
      <c r="M147" s="137"/>
      <c r="N147" s="137"/>
      <c r="O147" s="137"/>
      <c r="P147" s="137"/>
      <c r="Q147" s="137"/>
    </row>
    <row r="148" spans="2:17" ht="13.5" hidden="1" customHeight="1" x14ac:dyDescent="0.15">
      <c r="B148" s="137"/>
      <c r="C148" s="137"/>
      <c r="D148" s="137"/>
      <c r="E148" s="137"/>
      <c r="F148" s="137"/>
      <c r="G148" s="137"/>
      <c r="H148" s="137"/>
      <c r="I148" s="137"/>
      <c r="J148" s="137"/>
      <c r="K148" s="137"/>
      <c r="L148" s="137"/>
      <c r="M148" s="137"/>
      <c r="N148" s="137"/>
      <c r="O148" s="137"/>
      <c r="P148" s="137"/>
      <c r="Q148" s="137"/>
    </row>
    <row r="149" spans="2:17" ht="13.5" hidden="1" customHeight="1" x14ac:dyDescent="0.15">
      <c r="B149" s="137"/>
      <c r="C149" s="137"/>
      <c r="D149" s="137"/>
      <c r="E149" s="137"/>
      <c r="F149" s="137"/>
      <c r="G149" s="137"/>
      <c r="H149" s="137"/>
      <c r="I149" s="137"/>
      <c r="J149" s="137"/>
      <c r="K149" s="137"/>
      <c r="L149" s="137"/>
      <c r="M149" s="137"/>
      <c r="N149" s="137"/>
      <c r="O149" s="137"/>
      <c r="P149" s="137"/>
      <c r="Q149" s="137"/>
    </row>
    <row r="150" spans="2:17" ht="13.5" hidden="1" customHeight="1" x14ac:dyDescent="0.15">
      <c r="B150" s="137"/>
      <c r="C150" s="137"/>
      <c r="D150" s="137"/>
      <c r="E150" s="137"/>
      <c r="F150" s="137"/>
      <c r="G150" s="137"/>
      <c r="H150" s="137"/>
      <c r="I150" s="137"/>
      <c r="J150" s="137"/>
      <c r="K150" s="137"/>
      <c r="L150" s="137"/>
      <c r="M150" s="137"/>
      <c r="N150" s="137"/>
      <c r="O150" s="137"/>
      <c r="P150" s="137"/>
      <c r="Q150" s="137"/>
    </row>
    <row r="151" spans="2:17" ht="13.5" hidden="1" customHeight="1" x14ac:dyDescent="0.15">
      <c r="B151" s="137"/>
      <c r="C151" s="137"/>
      <c r="D151" s="137"/>
      <c r="E151" s="137"/>
      <c r="F151" s="137"/>
      <c r="G151" s="137"/>
      <c r="H151" s="137"/>
      <c r="I151" s="137"/>
      <c r="J151" s="137"/>
      <c r="K151" s="137"/>
      <c r="L151" s="137"/>
      <c r="M151" s="137"/>
      <c r="N151" s="137"/>
      <c r="O151" s="137"/>
      <c r="P151" s="137"/>
      <c r="Q151" s="137"/>
    </row>
    <row r="152" spans="2:17" ht="13.5" hidden="1" customHeight="1" x14ac:dyDescent="0.15">
      <c r="B152" s="137"/>
      <c r="C152" s="137"/>
      <c r="D152" s="137"/>
      <c r="E152" s="137"/>
      <c r="F152" s="137"/>
      <c r="G152" s="137"/>
      <c r="H152" s="137"/>
      <c r="I152" s="137"/>
      <c r="J152" s="137"/>
      <c r="K152" s="137"/>
      <c r="L152" s="137"/>
      <c r="M152" s="137"/>
      <c r="N152" s="137"/>
      <c r="O152" s="137"/>
      <c r="P152" s="137"/>
      <c r="Q152" s="137"/>
    </row>
    <row r="153" spans="2:17" ht="13.5" hidden="1" customHeight="1" x14ac:dyDescent="0.15">
      <c r="B153" s="137"/>
      <c r="C153" s="137"/>
      <c r="D153" s="137"/>
      <c r="E153" s="137"/>
      <c r="F153" s="137"/>
      <c r="G153" s="137"/>
      <c r="H153" s="137"/>
      <c r="I153" s="137"/>
      <c r="J153" s="137"/>
      <c r="K153" s="137"/>
      <c r="L153" s="137"/>
      <c r="M153" s="137"/>
      <c r="N153" s="137"/>
      <c r="O153" s="137"/>
      <c r="P153" s="137"/>
      <c r="Q153" s="137"/>
    </row>
    <row r="154" spans="2:17" ht="13.5" hidden="1" customHeight="1" x14ac:dyDescent="0.15">
      <c r="B154" s="137"/>
      <c r="C154" s="137"/>
      <c r="D154" s="137"/>
      <c r="E154" s="137"/>
      <c r="F154" s="137"/>
      <c r="G154" s="137"/>
      <c r="H154" s="137"/>
      <c r="I154" s="137"/>
      <c r="J154" s="137"/>
      <c r="K154" s="137"/>
      <c r="L154" s="137"/>
      <c r="M154" s="137"/>
      <c r="N154" s="137"/>
      <c r="O154" s="137"/>
      <c r="P154" s="137"/>
      <c r="Q154" s="137"/>
    </row>
    <row r="155" spans="2:17" ht="13.5" hidden="1" customHeight="1" x14ac:dyDescent="0.15">
      <c r="B155" s="137"/>
      <c r="C155" s="137"/>
      <c r="D155" s="137"/>
      <c r="E155" s="137"/>
      <c r="F155" s="137"/>
      <c r="G155" s="137"/>
      <c r="H155" s="137"/>
      <c r="I155" s="137"/>
      <c r="J155" s="137"/>
      <c r="K155" s="137"/>
      <c r="L155" s="137"/>
      <c r="M155" s="137"/>
      <c r="N155" s="137"/>
      <c r="O155" s="137"/>
      <c r="P155" s="137"/>
      <c r="Q155" s="137"/>
    </row>
    <row r="156" spans="2:17" ht="13.5" hidden="1" customHeight="1" x14ac:dyDescent="0.15">
      <c r="B156" s="137"/>
      <c r="C156" s="137"/>
      <c r="D156" s="137"/>
      <c r="E156" s="137"/>
      <c r="F156" s="137"/>
      <c r="G156" s="137"/>
      <c r="H156" s="137"/>
      <c r="I156" s="137"/>
      <c r="J156" s="137"/>
      <c r="K156" s="137"/>
      <c r="L156" s="137"/>
      <c r="M156" s="137"/>
      <c r="N156" s="137"/>
      <c r="O156" s="137"/>
      <c r="P156" s="137"/>
      <c r="Q156" s="137"/>
    </row>
    <row r="157" spans="2:17" ht="13.5" hidden="1" customHeight="1" x14ac:dyDescent="0.15">
      <c r="B157" s="137"/>
      <c r="C157" s="137"/>
      <c r="D157" s="137"/>
      <c r="E157" s="137"/>
      <c r="F157" s="137"/>
      <c r="G157" s="137"/>
      <c r="H157" s="137"/>
      <c r="I157" s="137"/>
      <c r="J157" s="137"/>
      <c r="K157" s="137"/>
      <c r="L157" s="137"/>
      <c r="M157" s="137"/>
      <c r="N157" s="137"/>
      <c r="O157" s="137"/>
      <c r="P157" s="137"/>
      <c r="Q157" s="137"/>
    </row>
    <row r="158" spans="2:17" ht="13.5" hidden="1" customHeight="1" x14ac:dyDescent="0.15">
      <c r="B158" s="137"/>
      <c r="C158" s="137"/>
      <c r="D158" s="137"/>
      <c r="E158" s="137"/>
      <c r="F158" s="137"/>
      <c r="G158" s="137"/>
      <c r="H158" s="137"/>
      <c r="I158" s="137"/>
      <c r="J158" s="137"/>
      <c r="K158" s="137"/>
      <c r="L158" s="137"/>
      <c r="M158" s="137"/>
      <c r="N158" s="137"/>
      <c r="O158" s="137"/>
      <c r="P158" s="137"/>
      <c r="Q158" s="137"/>
    </row>
    <row r="159" spans="2:17" ht="13.5" hidden="1" customHeight="1" x14ac:dyDescent="0.15">
      <c r="B159" s="137"/>
      <c r="C159" s="137"/>
      <c r="D159" s="137"/>
      <c r="E159" s="137"/>
      <c r="F159" s="137"/>
      <c r="G159" s="137"/>
      <c r="H159" s="137"/>
      <c r="I159" s="137"/>
      <c r="J159" s="137"/>
      <c r="K159" s="137"/>
      <c r="L159" s="137"/>
      <c r="M159" s="137"/>
      <c r="N159" s="137"/>
      <c r="O159" s="137"/>
      <c r="P159" s="137"/>
      <c r="Q159" s="137"/>
    </row>
    <row r="160" spans="2:17" ht="13.5" hidden="1" customHeight="1" x14ac:dyDescent="0.15">
      <c r="B160" s="137"/>
      <c r="C160" s="137"/>
      <c r="D160" s="137"/>
      <c r="E160" s="137"/>
      <c r="F160" s="137"/>
      <c r="G160" s="137"/>
      <c r="H160" s="137"/>
      <c r="I160" s="137"/>
      <c r="J160" s="137"/>
      <c r="K160" s="137"/>
      <c r="L160" s="137"/>
      <c r="M160" s="137"/>
      <c r="N160" s="137"/>
      <c r="O160" s="137"/>
      <c r="P160" s="137"/>
      <c r="Q160" s="1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5" zoomScale="90" zoomScaleNormal="90" zoomScaleSheetLayoutView="70" workbookViewId="0">
      <selection activeCell="G41" sqref="G41"/>
    </sheetView>
  </sheetViews>
  <sheetFormatPr defaultColWidth="0" defaultRowHeight="13.5" customHeight="1" zeroHeight="1" x14ac:dyDescent="0.15"/>
  <cols>
    <col min="1" max="1" width="9.125" style="135" customWidth="1"/>
    <col min="2" max="16" width="9" style="135" customWidth="1"/>
    <col min="17" max="17" width="9.125" style="135" customWidth="1"/>
    <col min="18" max="18" width="9.125" style="135" bestFit="1" customWidth="1"/>
    <col min="19" max="34" width="9" style="135" customWidth="1"/>
    <col min="35" max="16384" width="9" style="134" hidden="1"/>
  </cols>
  <sheetData>
    <row r="1" spans="2:34" ht="13.5" customHeight="1" x14ac:dyDescent="0.15">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row>
    <row r="2" spans="2:34" x14ac:dyDescent="0.15">
      <c r="S2" s="134"/>
      <c r="AH2" s="134"/>
    </row>
    <row r="3" spans="2:34" x14ac:dyDescent="0.15">
      <c r="C3" s="134"/>
      <c r="D3" s="134"/>
      <c r="E3" s="134"/>
      <c r="F3" s="134"/>
      <c r="G3" s="134"/>
      <c r="H3" s="134"/>
      <c r="I3" s="134"/>
      <c r="J3" s="134"/>
      <c r="K3" s="134"/>
      <c r="L3" s="134"/>
      <c r="M3" s="134"/>
      <c r="N3" s="134"/>
      <c r="O3" s="134"/>
      <c r="P3" s="134"/>
      <c r="Q3" s="134"/>
      <c r="R3" s="134"/>
      <c r="S3" s="134"/>
      <c r="U3" s="134"/>
      <c r="V3" s="134"/>
      <c r="W3" s="134"/>
      <c r="X3" s="134"/>
      <c r="Y3" s="134"/>
      <c r="Z3" s="134"/>
      <c r="AA3" s="134"/>
      <c r="AB3" s="134"/>
      <c r="AC3" s="134"/>
      <c r="AD3" s="134"/>
      <c r="AE3" s="134"/>
      <c r="AF3" s="134"/>
      <c r="AG3" s="134"/>
      <c r="AH3" s="134"/>
    </row>
    <row r="4" spans="2:34" x14ac:dyDescent="0.15"/>
    <row r="5" spans="2:34" x14ac:dyDescent="0.15"/>
    <row r="6" spans="2:34" x14ac:dyDescent="0.15"/>
    <row r="7" spans="2:34" x14ac:dyDescent="0.15"/>
    <row r="8" spans="2:34" x14ac:dyDescent="0.15"/>
    <row r="9" spans="2:34" x14ac:dyDescent="0.15">
      <c r="AH9" s="13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34"/>
    </row>
    <row r="18" spans="12:34" x14ac:dyDescent="0.15"/>
    <row r="19" spans="12:34" x14ac:dyDescent="0.15"/>
    <row r="20" spans="12:34" x14ac:dyDescent="0.15">
      <c r="AH20" s="134"/>
    </row>
    <row r="21" spans="12:34" x14ac:dyDescent="0.15">
      <c r="AH21" s="134"/>
    </row>
    <row r="22" spans="12:34" x14ac:dyDescent="0.15"/>
    <row r="23" spans="12:34" x14ac:dyDescent="0.15"/>
    <row r="24" spans="12:34" x14ac:dyDescent="0.15">
      <c r="Q24" s="134"/>
    </row>
    <row r="25" spans="12:34" x14ac:dyDescent="0.15"/>
    <row r="26" spans="12:34" x14ac:dyDescent="0.15"/>
    <row r="27" spans="12:34" x14ac:dyDescent="0.15"/>
    <row r="28" spans="12:34" x14ac:dyDescent="0.15">
      <c r="O28" s="134"/>
      <c r="T28" s="134"/>
      <c r="AH28" s="134"/>
    </row>
    <row r="29" spans="12:34" x14ac:dyDescent="0.15"/>
    <row r="30" spans="12:34" x14ac:dyDescent="0.15"/>
    <row r="31" spans="12:34" x14ac:dyDescent="0.15">
      <c r="Q31" s="134"/>
    </row>
    <row r="32" spans="12:34" x14ac:dyDescent="0.15">
      <c r="L32" s="134"/>
    </row>
    <row r="33" spans="2:34" x14ac:dyDescent="0.15">
      <c r="C33" s="134"/>
      <c r="E33" s="134"/>
      <c r="G33" s="134"/>
      <c r="I33" s="134"/>
      <c r="X33" s="134"/>
    </row>
    <row r="34" spans="2:34" x14ac:dyDescent="0.15">
      <c r="B34" s="134"/>
      <c r="P34" s="134"/>
      <c r="R34" s="134"/>
      <c r="T34" s="134"/>
    </row>
    <row r="35" spans="2:34" x14ac:dyDescent="0.15">
      <c r="D35" s="134"/>
      <c r="W35" s="134"/>
      <c r="AC35" s="134"/>
      <c r="AD35" s="134"/>
      <c r="AE35" s="134"/>
      <c r="AF35" s="134"/>
      <c r="AG35" s="134"/>
      <c r="AH35" s="134"/>
    </row>
    <row r="36" spans="2:34" x14ac:dyDescent="0.15">
      <c r="H36" s="134"/>
      <c r="J36" s="134"/>
      <c r="K36" s="134"/>
      <c r="M36" s="134"/>
      <c r="Y36" s="134"/>
      <c r="Z36" s="134"/>
      <c r="AA36" s="134"/>
      <c r="AB36" s="134"/>
      <c r="AC36" s="134"/>
      <c r="AD36" s="134"/>
      <c r="AE36" s="134"/>
      <c r="AF36" s="134"/>
      <c r="AG36" s="134"/>
      <c r="AH36" s="134"/>
    </row>
    <row r="37" spans="2:34" x14ac:dyDescent="0.15">
      <c r="AH37" s="134"/>
    </row>
    <row r="38" spans="2:34" x14ac:dyDescent="0.15">
      <c r="AG38" s="134"/>
      <c r="AH38" s="134"/>
    </row>
    <row r="39" spans="2:34" x14ac:dyDescent="0.15"/>
    <row r="40" spans="2:34" x14ac:dyDescent="0.15">
      <c r="X40" s="134"/>
    </row>
    <row r="41" spans="2:34" x14ac:dyDescent="0.15">
      <c r="R41" s="134"/>
    </row>
    <row r="42" spans="2:34" x14ac:dyDescent="0.15">
      <c r="W42" s="134"/>
    </row>
    <row r="43" spans="2:34" x14ac:dyDescent="0.15">
      <c r="Y43" s="134"/>
      <c r="Z43" s="134"/>
      <c r="AA43" s="134"/>
      <c r="AB43" s="134"/>
      <c r="AC43" s="134"/>
      <c r="AD43" s="134"/>
      <c r="AE43" s="134"/>
      <c r="AF43" s="134"/>
      <c r="AG43" s="134"/>
      <c r="AH43" s="134"/>
    </row>
    <row r="44" spans="2:34" x14ac:dyDescent="0.15">
      <c r="AH44" s="134"/>
    </row>
    <row r="45" spans="2:34" x14ac:dyDescent="0.15">
      <c r="X45" s="134"/>
    </row>
    <row r="46" spans="2:34" x14ac:dyDescent="0.15"/>
    <row r="47" spans="2:34" x14ac:dyDescent="0.15"/>
    <row r="48" spans="2:34" x14ac:dyDescent="0.15">
      <c r="W48" s="134"/>
      <c r="Y48" s="134"/>
      <c r="Z48" s="134"/>
      <c r="AA48" s="134"/>
      <c r="AB48" s="134"/>
      <c r="AC48" s="134"/>
      <c r="AD48" s="134"/>
      <c r="AE48" s="134"/>
      <c r="AF48" s="134"/>
      <c r="AG48" s="134"/>
      <c r="AH48" s="134"/>
    </row>
    <row r="49" spans="28:34" x14ac:dyDescent="0.15"/>
    <row r="50" spans="28:34" x14ac:dyDescent="0.15">
      <c r="AE50" s="134"/>
      <c r="AF50" s="134"/>
      <c r="AG50" s="134"/>
      <c r="AH50" s="134"/>
    </row>
    <row r="51" spans="28:34" x14ac:dyDescent="0.15">
      <c r="AC51" s="134"/>
      <c r="AD51" s="134"/>
      <c r="AE51" s="134"/>
      <c r="AF51" s="134"/>
      <c r="AG51" s="134"/>
      <c r="AH51" s="134"/>
    </row>
    <row r="52" spans="28:34" x14ac:dyDescent="0.15"/>
    <row r="53" spans="28:34" x14ac:dyDescent="0.15">
      <c r="AF53" s="134"/>
      <c r="AG53" s="134"/>
      <c r="AH53" s="134"/>
    </row>
    <row r="54" spans="28:34" x14ac:dyDescent="0.15">
      <c r="AH54" s="134"/>
    </row>
    <row r="55" spans="28:34" x14ac:dyDescent="0.15"/>
    <row r="56" spans="28:34" x14ac:dyDescent="0.15">
      <c r="AB56" s="134"/>
      <c r="AC56" s="134"/>
      <c r="AD56" s="134"/>
      <c r="AE56" s="134"/>
      <c r="AF56" s="134"/>
      <c r="AG56" s="134"/>
      <c r="AH56" s="134"/>
    </row>
    <row r="57" spans="28:34" x14ac:dyDescent="0.15">
      <c r="AH57" s="134"/>
    </row>
    <row r="58" spans="28:34" x14ac:dyDescent="0.15">
      <c r="AH58" s="134"/>
    </row>
    <row r="59" spans="28:34" x14ac:dyDescent="0.15"/>
    <row r="60" spans="28:34" x14ac:dyDescent="0.15"/>
    <row r="61" spans="28:34" x14ac:dyDescent="0.15"/>
    <row r="62" spans="28:34" x14ac:dyDescent="0.15"/>
    <row r="63" spans="28:34" x14ac:dyDescent="0.15">
      <c r="AH63" s="134"/>
    </row>
    <row r="64" spans="28:34" x14ac:dyDescent="0.15">
      <c r="AG64" s="134"/>
      <c r="AH64" s="134"/>
    </row>
    <row r="65" spans="28:34" x14ac:dyDescent="0.15"/>
    <row r="66" spans="28:34" x14ac:dyDescent="0.15"/>
    <row r="67" spans="28:34" x14ac:dyDescent="0.15"/>
    <row r="68" spans="28:34" x14ac:dyDescent="0.15">
      <c r="AB68" s="134"/>
      <c r="AC68" s="134"/>
      <c r="AD68" s="134"/>
      <c r="AE68" s="134"/>
      <c r="AF68" s="134"/>
      <c r="AG68" s="134"/>
      <c r="AH68" s="134"/>
    </row>
    <row r="69" spans="28:34" x14ac:dyDescent="0.15">
      <c r="AF69" s="134"/>
      <c r="AG69" s="134"/>
      <c r="AH69" s="134"/>
    </row>
    <row r="70" spans="28:34" x14ac:dyDescent="0.15"/>
    <row r="71" spans="28:34" x14ac:dyDescent="0.15"/>
    <row r="72" spans="28:34" x14ac:dyDescent="0.15"/>
    <row r="73" spans="28:34" x14ac:dyDescent="0.15"/>
    <row r="74" spans="28:34" x14ac:dyDescent="0.15"/>
    <row r="75" spans="28:34" x14ac:dyDescent="0.15">
      <c r="AH75" s="134"/>
    </row>
    <row r="76" spans="28:34" x14ac:dyDescent="0.15">
      <c r="AF76" s="134"/>
      <c r="AG76" s="134"/>
      <c r="AH76" s="134"/>
    </row>
    <row r="77" spans="28:34" x14ac:dyDescent="0.15">
      <c r="AG77" s="134"/>
      <c r="AH77" s="134"/>
    </row>
    <row r="78" spans="28:34" x14ac:dyDescent="0.15"/>
    <row r="79" spans="28:34" x14ac:dyDescent="0.15"/>
    <row r="80" spans="28:34" x14ac:dyDescent="0.15"/>
    <row r="81" spans="25:34" x14ac:dyDescent="0.15"/>
    <row r="82" spans="25:34" x14ac:dyDescent="0.15">
      <c r="Y82" s="134"/>
    </row>
    <row r="83" spans="25:34" x14ac:dyDescent="0.15">
      <c r="Y83" s="134"/>
      <c r="Z83" s="134"/>
      <c r="AA83" s="134"/>
      <c r="AB83" s="134"/>
      <c r="AC83" s="134"/>
      <c r="AD83" s="134"/>
      <c r="AE83" s="134"/>
      <c r="AF83" s="134"/>
      <c r="AG83" s="134"/>
      <c r="AH83" s="134"/>
    </row>
    <row r="84" spans="25:34" x14ac:dyDescent="0.15"/>
    <row r="85" spans="25:34" x14ac:dyDescent="0.15"/>
    <row r="86" spans="25:34" x14ac:dyDescent="0.15"/>
    <row r="87" spans="25:34" x14ac:dyDescent="0.15"/>
    <row r="88" spans="25:34" x14ac:dyDescent="0.15">
      <c r="AH88" s="13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34"/>
      <c r="AG94" s="134"/>
      <c r="AH94" s="134"/>
    </row>
    <row r="95" spans="25:34" ht="13.5" customHeight="1" x14ac:dyDescent="0.15">
      <c r="AH95" s="13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34"/>
    </row>
    <row r="102" spans="33:34" ht="13.5" customHeight="1" x14ac:dyDescent="0.15"/>
    <row r="103" spans="33:34" ht="13.5" customHeight="1" x14ac:dyDescent="0.15"/>
    <row r="104" spans="33:34" ht="13.5" customHeight="1" x14ac:dyDescent="0.15">
      <c r="AG104" s="134"/>
      <c r="AH104" s="13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34"/>
    </row>
    <row r="117" spans="34:34" ht="13.5" customHeight="1" x14ac:dyDescent="0.15"/>
    <row r="118" spans="34:34" ht="13.5" customHeight="1" x14ac:dyDescent="0.15"/>
    <row r="119" spans="34:34" ht="13.5" customHeight="1" x14ac:dyDescent="0.15"/>
    <row r="120" spans="34:34" ht="13.5" customHeight="1" x14ac:dyDescent="0.15">
      <c r="AH120" s="134"/>
    </row>
    <row r="121" spans="34:34" ht="13.5" customHeight="1" x14ac:dyDescent="0.15">
      <c r="AH121" s="13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6" zoomScaleNormal="100" zoomScaleSheetLayoutView="55" workbookViewId="0">
      <selection activeCell="G41" sqref="G41"/>
    </sheetView>
  </sheetViews>
  <sheetFormatPr defaultColWidth="0" defaultRowHeight="13.5" customHeight="1" zeroHeight="1" x14ac:dyDescent="0.15"/>
  <cols>
    <col min="1" max="1" width="9.125" style="135" customWidth="1"/>
    <col min="2" max="16" width="9" style="135" customWidth="1"/>
    <col min="17" max="17" width="9.125" style="135" customWidth="1"/>
    <col min="18" max="18" width="9.125" style="135" bestFit="1" customWidth="1"/>
    <col min="19" max="34" width="9" style="135" customWidth="1"/>
    <col min="35" max="16384" width="9" style="134" hidden="1"/>
  </cols>
  <sheetData>
    <row r="1" spans="2:34" ht="13.5" customHeight="1" x14ac:dyDescent="0.15">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row>
    <row r="2" spans="2:34" x14ac:dyDescent="0.15">
      <c r="S2" s="134"/>
      <c r="AH2" s="134"/>
    </row>
    <row r="3" spans="2:34" x14ac:dyDescent="0.15">
      <c r="C3" s="134"/>
      <c r="D3" s="134"/>
      <c r="E3" s="134"/>
      <c r="F3" s="134"/>
      <c r="G3" s="134"/>
      <c r="H3" s="134"/>
      <c r="I3" s="134"/>
      <c r="J3" s="134"/>
      <c r="K3" s="134"/>
      <c r="L3" s="134"/>
      <c r="M3" s="134"/>
      <c r="N3" s="134"/>
      <c r="O3" s="134"/>
      <c r="P3" s="134"/>
      <c r="Q3" s="134"/>
      <c r="R3" s="134"/>
      <c r="S3" s="134"/>
      <c r="U3" s="134"/>
      <c r="V3" s="134"/>
      <c r="W3" s="134"/>
      <c r="X3" s="134"/>
      <c r="Y3" s="134"/>
      <c r="Z3" s="134"/>
      <c r="AA3" s="134"/>
      <c r="AB3" s="134"/>
      <c r="AC3" s="134"/>
      <c r="AD3" s="134"/>
      <c r="AE3" s="134"/>
      <c r="AF3" s="134"/>
      <c r="AG3" s="134"/>
      <c r="AH3" s="134"/>
    </row>
    <row r="4" spans="2:34" x14ac:dyDescent="0.15"/>
    <row r="5" spans="2:34" x14ac:dyDescent="0.15"/>
    <row r="6" spans="2:34" x14ac:dyDescent="0.15"/>
    <row r="7" spans="2:34" x14ac:dyDescent="0.15"/>
    <row r="8" spans="2:34" x14ac:dyDescent="0.15"/>
    <row r="9" spans="2:34" x14ac:dyDescent="0.15">
      <c r="AH9" s="13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34"/>
    </row>
    <row r="18" spans="12:34" x14ac:dyDescent="0.15"/>
    <row r="19" spans="12:34" x14ac:dyDescent="0.15"/>
    <row r="20" spans="12:34" x14ac:dyDescent="0.15">
      <c r="AH20" s="134"/>
    </row>
    <row r="21" spans="12:34" x14ac:dyDescent="0.15">
      <c r="AH21" s="134"/>
    </row>
    <row r="22" spans="12:34" x14ac:dyDescent="0.15"/>
    <row r="23" spans="12:34" x14ac:dyDescent="0.15"/>
    <row r="24" spans="12:34" x14ac:dyDescent="0.15">
      <c r="Q24" s="134"/>
    </row>
    <row r="25" spans="12:34" x14ac:dyDescent="0.15"/>
    <row r="26" spans="12:34" x14ac:dyDescent="0.15"/>
    <row r="27" spans="12:34" x14ac:dyDescent="0.15"/>
    <row r="28" spans="12:34" x14ac:dyDescent="0.15">
      <c r="O28" s="134"/>
      <c r="T28" s="134"/>
      <c r="AH28" s="134"/>
    </row>
    <row r="29" spans="12:34" x14ac:dyDescent="0.15"/>
    <row r="30" spans="12:34" x14ac:dyDescent="0.15"/>
    <row r="31" spans="12:34" x14ac:dyDescent="0.15">
      <c r="Q31" s="134"/>
    </row>
    <row r="32" spans="12:34" x14ac:dyDescent="0.15">
      <c r="L32" s="134"/>
    </row>
    <row r="33" spans="2:34" x14ac:dyDescent="0.15">
      <c r="C33" s="134"/>
      <c r="E33" s="134"/>
      <c r="G33" s="134"/>
      <c r="I33" s="134"/>
      <c r="X33" s="134"/>
    </row>
    <row r="34" spans="2:34" x14ac:dyDescent="0.15">
      <c r="B34" s="134"/>
      <c r="P34" s="134"/>
      <c r="R34" s="134"/>
      <c r="T34" s="134"/>
    </row>
    <row r="35" spans="2:34" x14ac:dyDescent="0.15">
      <c r="D35" s="134"/>
      <c r="W35" s="134"/>
      <c r="AC35" s="134"/>
      <c r="AD35" s="134"/>
      <c r="AE35" s="134"/>
      <c r="AF35" s="134"/>
      <c r="AG35" s="134"/>
      <c r="AH35" s="134"/>
    </row>
    <row r="36" spans="2:34" x14ac:dyDescent="0.15">
      <c r="H36" s="134"/>
      <c r="J36" s="134"/>
      <c r="K36" s="134"/>
      <c r="M36" s="134"/>
      <c r="Y36" s="134"/>
      <c r="Z36" s="134"/>
      <c r="AA36" s="134"/>
      <c r="AB36" s="134"/>
      <c r="AC36" s="134"/>
      <c r="AD36" s="134"/>
      <c r="AE36" s="134"/>
      <c r="AF36" s="134"/>
      <c r="AG36" s="134"/>
      <c r="AH36" s="134"/>
    </row>
    <row r="37" spans="2:34" x14ac:dyDescent="0.15">
      <c r="AH37" s="134"/>
    </row>
    <row r="38" spans="2:34" x14ac:dyDescent="0.15">
      <c r="AG38" s="134"/>
      <c r="AH38" s="134"/>
    </row>
    <row r="39" spans="2:34" x14ac:dyDescent="0.15"/>
    <row r="40" spans="2:34" x14ac:dyDescent="0.15">
      <c r="X40" s="134"/>
    </row>
    <row r="41" spans="2:34" x14ac:dyDescent="0.15">
      <c r="R41" s="134"/>
    </row>
    <row r="42" spans="2:34" x14ac:dyDescent="0.15">
      <c r="W42" s="134"/>
    </row>
    <row r="43" spans="2:34" x14ac:dyDescent="0.15">
      <c r="Y43" s="134"/>
      <c r="Z43" s="134"/>
      <c r="AA43" s="134"/>
      <c r="AB43" s="134"/>
      <c r="AC43" s="134"/>
      <c r="AD43" s="134"/>
      <c r="AE43" s="134"/>
      <c r="AF43" s="134"/>
      <c r="AG43" s="134"/>
      <c r="AH43" s="134"/>
    </row>
    <row r="44" spans="2:34" x14ac:dyDescent="0.15">
      <c r="AH44" s="134"/>
    </row>
    <row r="45" spans="2:34" x14ac:dyDescent="0.15">
      <c r="X45" s="134"/>
    </row>
    <row r="46" spans="2:34" x14ac:dyDescent="0.15"/>
    <row r="47" spans="2:34" x14ac:dyDescent="0.15"/>
    <row r="48" spans="2:34" x14ac:dyDescent="0.15">
      <c r="W48" s="134"/>
      <c r="Y48" s="134"/>
      <c r="Z48" s="134"/>
      <c r="AA48" s="134"/>
      <c r="AB48" s="134"/>
      <c r="AC48" s="134"/>
      <c r="AD48" s="134"/>
      <c r="AE48" s="134"/>
      <c r="AF48" s="134"/>
      <c r="AG48" s="134"/>
      <c r="AH48" s="134"/>
    </row>
    <row r="49" spans="28:34" x14ac:dyDescent="0.15"/>
    <row r="50" spans="28:34" x14ac:dyDescent="0.15">
      <c r="AE50" s="134"/>
      <c r="AF50" s="134"/>
      <c r="AG50" s="134"/>
      <c r="AH50" s="134"/>
    </row>
    <row r="51" spans="28:34" x14ac:dyDescent="0.15">
      <c r="AC51" s="134"/>
      <c r="AD51" s="134"/>
      <c r="AE51" s="134"/>
      <c r="AF51" s="134"/>
      <c r="AG51" s="134"/>
      <c r="AH51" s="134"/>
    </row>
    <row r="52" spans="28:34" x14ac:dyDescent="0.15"/>
    <row r="53" spans="28:34" x14ac:dyDescent="0.15">
      <c r="AF53" s="134"/>
      <c r="AG53" s="134"/>
      <c r="AH53" s="134"/>
    </row>
    <row r="54" spans="28:34" x14ac:dyDescent="0.15">
      <c r="AH54" s="134"/>
    </row>
    <row r="55" spans="28:34" x14ac:dyDescent="0.15"/>
    <row r="56" spans="28:34" x14ac:dyDescent="0.15">
      <c r="AB56" s="134"/>
      <c r="AC56" s="134"/>
      <c r="AD56" s="134"/>
      <c r="AE56" s="134"/>
      <c r="AF56" s="134"/>
      <c r="AG56" s="134"/>
      <c r="AH56" s="134"/>
    </row>
    <row r="57" spans="28:34" x14ac:dyDescent="0.15">
      <c r="AH57" s="134"/>
    </row>
    <row r="58" spans="28:34" x14ac:dyDescent="0.15">
      <c r="AH58" s="134"/>
    </row>
    <row r="59" spans="28:34" x14ac:dyDescent="0.15">
      <c r="AG59" s="134"/>
      <c r="AH59" s="134"/>
    </row>
    <row r="60" spans="28:34" x14ac:dyDescent="0.15"/>
    <row r="61" spans="28:34" x14ac:dyDescent="0.15"/>
    <row r="62" spans="28:34" x14ac:dyDescent="0.15"/>
    <row r="63" spans="28:34" x14ac:dyDescent="0.15">
      <c r="AH63" s="134"/>
    </row>
    <row r="64" spans="28:34" x14ac:dyDescent="0.15">
      <c r="AG64" s="134"/>
      <c r="AH64" s="134"/>
    </row>
    <row r="65" spans="28:34" x14ac:dyDescent="0.15"/>
    <row r="66" spans="28:34" x14ac:dyDescent="0.15"/>
    <row r="67" spans="28:34" x14ac:dyDescent="0.15"/>
    <row r="68" spans="28:34" x14ac:dyDescent="0.15">
      <c r="AB68" s="134"/>
      <c r="AC68" s="134"/>
      <c r="AD68" s="134"/>
      <c r="AE68" s="134"/>
      <c r="AF68" s="134"/>
      <c r="AG68" s="134"/>
      <c r="AH68" s="134"/>
    </row>
    <row r="69" spans="28:34" x14ac:dyDescent="0.15">
      <c r="AF69" s="134"/>
      <c r="AG69" s="134"/>
      <c r="AH69" s="134"/>
    </row>
    <row r="70" spans="28:34" x14ac:dyDescent="0.15"/>
    <row r="71" spans="28:34" x14ac:dyDescent="0.15"/>
    <row r="72" spans="28:34" x14ac:dyDescent="0.15"/>
    <row r="73" spans="28:34" x14ac:dyDescent="0.15"/>
    <row r="74" spans="28:34" x14ac:dyDescent="0.15"/>
    <row r="75" spans="28:34" x14ac:dyDescent="0.15">
      <c r="AH75" s="134"/>
    </row>
    <row r="76" spans="28:34" x14ac:dyDescent="0.15">
      <c r="AF76" s="134"/>
      <c r="AG76" s="134"/>
      <c r="AH76" s="134"/>
    </row>
    <row r="77" spans="28:34" x14ac:dyDescent="0.15">
      <c r="AG77" s="134"/>
      <c r="AH77" s="134"/>
    </row>
    <row r="78" spans="28:34" x14ac:dyDescent="0.15"/>
    <row r="79" spans="28:34" x14ac:dyDescent="0.15"/>
    <row r="80" spans="28:34" x14ac:dyDescent="0.15"/>
    <row r="81" spans="25:34" x14ac:dyDescent="0.15"/>
    <row r="82" spans="25:34" x14ac:dyDescent="0.15">
      <c r="Y82" s="134"/>
    </row>
    <row r="83" spans="25:34" x14ac:dyDescent="0.15">
      <c r="Y83" s="134"/>
      <c r="Z83" s="134"/>
      <c r="AA83" s="134"/>
      <c r="AB83" s="134"/>
      <c r="AC83" s="134"/>
      <c r="AD83" s="134"/>
      <c r="AE83" s="134"/>
      <c r="AF83" s="134"/>
      <c r="AG83" s="134"/>
      <c r="AH83" s="134"/>
    </row>
    <row r="84" spans="25:34" x14ac:dyDescent="0.15"/>
    <row r="85" spans="25:34" x14ac:dyDescent="0.15"/>
    <row r="86" spans="25:34" x14ac:dyDescent="0.15"/>
    <row r="87" spans="25:34" x14ac:dyDescent="0.15"/>
    <row r="88" spans="25:34" x14ac:dyDescent="0.15">
      <c r="AH88" s="13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34"/>
      <c r="AG94" s="134"/>
      <c r="AH94" s="134"/>
    </row>
    <row r="95" spans="25:34" ht="13.5" customHeight="1" x14ac:dyDescent="0.15">
      <c r="AH95" s="13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34"/>
    </row>
    <row r="102" spans="33:34" ht="13.5" customHeight="1" x14ac:dyDescent="0.15"/>
    <row r="103" spans="33:34" ht="13.5" customHeight="1" x14ac:dyDescent="0.15"/>
    <row r="104" spans="33:34" ht="13.5" customHeight="1" x14ac:dyDescent="0.15">
      <c r="AG104" s="134"/>
      <c r="AH104" s="13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34"/>
    </row>
    <row r="117" spans="34:34" ht="13.5" customHeight="1" x14ac:dyDescent="0.15"/>
    <row r="118" spans="34:34" ht="13.5" customHeight="1" x14ac:dyDescent="0.15"/>
    <row r="119" spans="34:34" ht="13.5" customHeight="1" x14ac:dyDescent="0.15"/>
    <row r="120" spans="34:34" ht="13.5" customHeight="1" x14ac:dyDescent="0.15">
      <c r="AH120" s="134"/>
    </row>
    <row r="121" spans="34:34" ht="13.5" customHeight="1" x14ac:dyDescent="0.15">
      <c r="AH121" s="13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82" customWidth="1"/>
    <col min="2" max="8" width="13.375" style="82" customWidth="1"/>
    <col min="9" max="16384" width="11.125" style="82"/>
  </cols>
  <sheetData>
    <row r="1" spans="1:8" x14ac:dyDescent="0.15">
      <c r="A1" s="76"/>
      <c r="B1" s="77"/>
      <c r="C1" s="78"/>
      <c r="D1" s="79"/>
      <c r="E1" s="80"/>
      <c r="F1" s="80"/>
      <c r="G1" s="80"/>
      <c r="H1" s="81"/>
    </row>
    <row r="2" spans="1:8" x14ac:dyDescent="0.15">
      <c r="A2" s="83"/>
      <c r="B2" s="84"/>
      <c r="C2" s="85"/>
      <c r="D2" s="86" t="s">
        <v>40</v>
      </c>
      <c r="E2" s="87"/>
      <c r="F2" s="88" t="s">
        <v>511</v>
      </c>
      <c r="G2" s="89"/>
      <c r="H2" s="90"/>
    </row>
    <row r="3" spans="1:8" x14ac:dyDescent="0.15">
      <c r="A3" s="86" t="s">
        <v>504</v>
      </c>
      <c r="B3" s="91"/>
      <c r="C3" s="92"/>
      <c r="D3" s="93">
        <v>372208</v>
      </c>
      <c r="E3" s="94"/>
      <c r="F3" s="95">
        <v>185018</v>
      </c>
      <c r="G3" s="96"/>
      <c r="H3" s="97"/>
    </row>
    <row r="4" spans="1:8" x14ac:dyDescent="0.15">
      <c r="A4" s="98"/>
      <c r="B4" s="99"/>
      <c r="C4" s="100"/>
      <c r="D4" s="101">
        <v>71715</v>
      </c>
      <c r="E4" s="102"/>
      <c r="F4" s="103">
        <v>95064</v>
      </c>
      <c r="G4" s="104"/>
      <c r="H4" s="105"/>
    </row>
    <row r="5" spans="1:8" x14ac:dyDescent="0.15">
      <c r="A5" s="86" t="s">
        <v>506</v>
      </c>
      <c r="B5" s="91"/>
      <c r="C5" s="92"/>
      <c r="D5" s="93">
        <v>580018</v>
      </c>
      <c r="E5" s="94"/>
      <c r="F5" s="95">
        <v>238802</v>
      </c>
      <c r="G5" s="96"/>
      <c r="H5" s="97"/>
    </row>
    <row r="6" spans="1:8" x14ac:dyDescent="0.15">
      <c r="A6" s="98"/>
      <c r="B6" s="99"/>
      <c r="C6" s="100"/>
      <c r="D6" s="101">
        <v>143614</v>
      </c>
      <c r="E6" s="102"/>
      <c r="F6" s="103">
        <v>128562</v>
      </c>
      <c r="G6" s="104"/>
      <c r="H6" s="105"/>
    </row>
    <row r="7" spans="1:8" x14ac:dyDescent="0.15">
      <c r="A7" s="86" t="s">
        <v>507</v>
      </c>
      <c r="B7" s="91"/>
      <c r="C7" s="92"/>
      <c r="D7" s="93">
        <v>1092039</v>
      </c>
      <c r="E7" s="94"/>
      <c r="F7" s="95">
        <v>288550</v>
      </c>
      <c r="G7" s="96"/>
      <c r="H7" s="97"/>
    </row>
    <row r="8" spans="1:8" x14ac:dyDescent="0.15">
      <c r="A8" s="98"/>
      <c r="B8" s="99"/>
      <c r="C8" s="100"/>
      <c r="D8" s="101">
        <v>448888</v>
      </c>
      <c r="E8" s="102"/>
      <c r="F8" s="103">
        <v>141525</v>
      </c>
      <c r="G8" s="104"/>
      <c r="H8" s="105"/>
    </row>
    <row r="9" spans="1:8" x14ac:dyDescent="0.15">
      <c r="A9" s="86" t="s">
        <v>508</v>
      </c>
      <c r="B9" s="91"/>
      <c r="C9" s="92"/>
      <c r="D9" s="93">
        <v>626342</v>
      </c>
      <c r="E9" s="94"/>
      <c r="F9" s="95">
        <v>287914</v>
      </c>
      <c r="G9" s="96"/>
      <c r="H9" s="97"/>
    </row>
    <row r="10" spans="1:8" x14ac:dyDescent="0.15">
      <c r="A10" s="98"/>
      <c r="B10" s="99"/>
      <c r="C10" s="100"/>
      <c r="D10" s="101">
        <v>205549</v>
      </c>
      <c r="E10" s="102"/>
      <c r="F10" s="103">
        <v>146531</v>
      </c>
      <c r="G10" s="104"/>
      <c r="H10" s="105"/>
    </row>
    <row r="11" spans="1:8" x14ac:dyDescent="0.15">
      <c r="A11" s="86" t="s">
        <v>509</v>
      </c>
      <c r="B11" s="91"/>
      <c r="C11" s="92"/>
      <c r="D11" s="93">
        <v>567216</v>
      </c>
      <c r="E11" s="94"/>
      <c r="F11" s="95">
        <v>310300</v>
      </c>
      <c r="G11" s="96"/>
      <c r="H11" s="97"/>
    </row>
    <row r="12" spans="1:8" x14ac:dyDescent="0.15">
      <c r="A12" s="98"/>
      <c r="B12" s="99"/>
      <c r="C12" s="106"/>
      <c r="D12" s="101">
        <v>284662</v>
      </c>
      <c r="E12" s="102"/>
      <c r="F12" s="103">
        <v>157576</v>
      </c>
      <c r="G12" s="104"/>
      <c r="H12" s="105"/>
    </row>
    <row r="13" spans="1:8" x14ac:dyDescent="0.15">
      <c r="A13" s="86"/>
      <c r="B13" s="91"/>
      <c r="C13" s="107"/>
      <c r="D13" s="108">
        <v>647565</v>
      </c>
      <c r="E13" s="109"/>
      <c r="F13" s="110">
        <v>262117</v>
      </c>
      <c r="G13" s="111"/>
      <c r="H13" s="97"/>
    </row>
    <row r="14" spans="1:8" x14ac:dyDescent="0.15">
      <c r="A14" s="98"/>
      <c r="B14" s="99"/>
      <c r="C14" s="100"/>
      <c r="D14" s="101">
        <v>230886</v>
      </c>
      <c r="E14" s="102"/>
      <c r="F14" s="103">
        <v>133852</v>
      </c>
      <c r="G14" s="104"/>
      <c r="H14" s="105"/>
    </row>
    <row r="17" spans="1:11" x14ac:dyDescent="0.15">
      <c r="A17" s="82" t="s">
        <v>41</v>
      </c>
    </row>
    <row r="18" spans="1:11" x14ac:dyDescent="0.15">
      <c r="A18" s="112"/>
      <c r="B18" s="112" t="str">
        <f>実質収支比率等に係る経年分析!F$46</f>
        <v>H24</v>
      </c>
      <c r="C18" s="112" t="str">
        <f>実質収支比率等に係る経年分析!G$46</f>
        <v>H25</v>
      </c>
      <c r="D18" s="112" t="str">
        <f>実質収支比率等に係る経年分析!H$46</f>
        <v>H26</v>
      </c>
      <c r="E18" s="112" t="str">
        <f>実質収支比率等に係る経年分析!I$46</f>
        <v>H27</v>
      </c>
      <c r="F18" s="112" t="str">
        <f>実質収支比率等に係る経年分析!J$46</f>
        <v>H28</v>
      </c>
    </row>
    <row r="19" spans="1:11" x14ac:dyDescent="0.15">
      <c r="A19" s="112" t="s">
        <v>42</v>
      </c>
      <c r="B19" s="112">
        <f>ROUND(VALUE(SUBSTITUTE(実質収支比率等に係る経年分析!F$48,"▲","-")),2)</f>
        <v>4.34</v>
      </c>
      <c r="C19" s="112">
        <f>ROUND(VALUE(SUBSTITUTE(実質収支比率等に係る経年分析!G$48,"▲","-")),2)</f>
        <v>1.9</v>
      </c>
      <c r="D19" s="112">
        <f>ROUND(VALUE(SUBSTITUTE(実質収支比率等に係る経年分析!H$48,"▲","-")),2)</f>
        <v>1.8</v>
      </c>
      <c r="E19" s="112">
        <f>ROUND(VALUE(SUBSTITUTE(実質収支比率等に係る経年分析!I$48,"▲","-")),2)</f>
        <v>5.6</v>
      </c>
      <c r="F19" s="112">
        <f>ROUND(VALUE(SUBSTITUTE(実質収支比率等に係る経年分析!J$48,"▲","-")),2)</f>
        <v>6.51</v>
      </c>
    </row>
    <row r="20" spans="1:11" x14ac:dyDescent="0.15">
      <c r="A20" s="112" t="s">
        <v>43</v>
      </c>
      <c r="B20" s="112">
        <f>ROUND(VALUE(SUBSTITUTE(実質収支比率等に係る経年分析!F$47,"▲","-")),2)</f>
        <v>13.23</v>
      </c>
      <c r="C20" s="112">
        <f>ROUND(VALUE(SUBSTITUTE(実質収支比率等に係る経年分析!G$47,"▲","-")),2)</f>
        <v>13.11</v>
      </c>
      <c r="D20" s="112">
        <f>ROUND(VALUE(SUBSTITUTE(実質収支比率等に係る経年分析!H$47,"▲","-")),2)</f>
        <v>13.28</v>
      </c>
      <c r="E20" s="112">
        <f>ROUND(VALUE(SUBSTITUTE(実質収支比率等に係る経年分析!I$47,"▲","-")),2)</f>
        <v>12.85</v>
      </c>
      <c r="F20" s="112">
        <f>ROUND(VALUE(SUBSTITUTE(実質収支比率等に係る経年分析!J$47,"▲","-")),2)</f>
        <v>12.67</v>
      </c>
    </row>
    <row r="21" spans="1:11" x14ac:dyDescent="0.15">
      <c r="A21" s="112" t="s">
        <v>44</v>
      </c>
      <c r="B21" s="112">
        <f>IF(ISNUMBER(VALUE(SUBSTITUTE(実質収支比率等に係る経年分析!F$49,"▲","-"))),ROUND(VALUE(SUBSTITUTE(実質収支比率等に係る経年分析!F$49,"▲","-")),2),NA())</f>
        <v>3.13</v>
      </c>
      <c r="C21" s="112">
        <f>IF(ISNUMBER(VALUE(SUBSTITUTE(実質収支比率等に係る経年分析!G$49,"▲","-"))),ROUND(VALUE(SUBSTITUTE(実質収支比率等に係る経年分析!G$49,"▲","-")),2),NA())</f>
        <v>-2.4</v>
      </c>
      <c r="D21" s="112">
        <f>IF(ISNUMBER(VALUE(SUBSTITUTE(実質収支比率等に係る経年分析!H$49,"▲","-"))),ROUND(VALUE(SUBSTITUTE(実質収支比率等に係る経年分析!H$49,"▲","-")),2),NA())</f>
        <v>8.59</v>
      </c>
      <c r="E21" s="112">
        <f>IF(ISNUMBER(VALUE(SUBSTITUTE(実質収支比率等に係る経年分析!I$49,"▲","-"))),ROUND(VALUE(SUBSTITUTE(実質収支比率等に係る経年分析!I$49,"▲","-")),2),NA())</f>
        <v>3.85</v>
      </c>
      <c r="F21" s="112">
        <f>IF(ISNUMBER(VALUE(SUBSTITUTE(実質収支比率等に係る経年分析!J$49,"▲","-"))),ROUND(VALUE(SUBSTITUTE(実質収支比率等に係る経年分析!J$49,"▲","-")),2),NA())</f>
        <v>0.99</v>
      </c>
    </row>
    <row r="24" spans="1:11" x14ac:dyDescent="0.15">
      <c r="A24" s="82" t="s">
        <v>45</v>
      </c>
    </row>
    <row r="25" spans="1:11" x14ac:dyDescent="0.15">
      <c r="A25" s="113"/>
      <c r="B25" s="113" t="str">
        <f>連結実質赤字比率に係る赤字・黒字の構成分析!F$33</f>
        <v>H24</v>
      </c>
      <c r="C25" s="113"/>
      <c r="D25" s="113" t="str">
        <f>連結実質赤字比率に係る赤字・黒字の構成分析!G$33</f>
        <v>H25</v>
      </c>
      <c r="E25" s="113"/>
      <c r="F25" s="113" t="str">
        <f>連結実質赤字比率に係る赤字・黒字の構成分析!H$33</f>
        <v>H26</v>
      </c>
      <c r="G25" s="113"/>
      <c r="H25" s="113" t="str">
        <f>連結実質赤字比率に係る赤字・黒字の構成分析!I$33</f>
        <v>H27</v>
      </c>
      <c r="I25" s="113"/>
      <c r="J25" s="113" t="str">
        <f>連結実質赤字比率に係る赤字・黒字の構成分析!J$33</f>
        <v>H28</v>
      </c>
      <c r="K25" s="113"/>
    </row>
    <row r="26" spans="1:11" x14ac:dyDescent="0.15">
      <c r="A26" s="113"/>
      <c r="B26" s="113" t="s">
        <v>46</v>
      </c>
      <c r="C26" s="113" t="s">
        <v>47</v>
      </c>
      <c r="D26" s="113" t="s">
        <v>46</v>
      </c>
      <c r="E26" s="113" t="s">
        <v>47</v>
      </c>
      <c r="F26" s="113" t="s">
        <v>46</v>
      </c>
      <c r="G26" s="113" t="s">
        <v>47</v>
      </c>
      <c r="H26" s="113" t="s">
        <v>46</v>
      </c>
      <c r="I26" s="113" t="s">
        <v>47</v>
      </c>
      <c r="J26" s="113" t="s">
        <v>46</v>
      </c>
      <c r="K26" s="113" t="s">
        <v>47</v>
      </c>
    </row>
    <row r="27" spans="1:11" x14ac:dyDescent="0.15">
      <c r="A27" s="113" t="str">
        <f>IF(連結実質赤字比率に係る赤字・黒字の構成分析!C$43="",NA(),連結実質赤字比率に係る赤字・黒字の構成分析!C$43)</f>
        <v>その他会計（黒字）</v>
      </c>
      <c r="B27" s="113" t="e">
        <f>IF(ROUND(VALUE(SUBSTITUTE(連結実質赤字比率に係る赤字・黒字の構成分析!F$43,"▲", "-")), 2) &lt; 0, ABS(ROUND(VALUE(SUBSTITUTE(連結実質赤字比率に係る赤字・黒字の構成分析!F$43,"▲", "-")), 2)), NA())</f>
        <v>#VALUE!</v>
      </c>
      <c r="C27" s="113" t="e">
        <f>IF(ROUND(VALUE(SUBSTITUTE(連結実質赤字比率に係る赤字・黒字の構成分析!F$43,"▲", "-")), 2) &gt;= 0, ABS(ROUND(VALUE(SUBSTITUTE(連結実質赤字比率に係る赤字・黒字の構成分析!F$43,"▲", "-")), 2)), NA())</f>
        <v>#VALUE!</v>
      </c>
      <c r="D27" s="113" t="e">
        <f>IF(ROUND(VALUE(SUBSTITUTE(連結実質赤字比率に係る赤字・黒字の構成分析!G$43,"▲", "-")), 2) &lt; 0, ABS(ROUND(VALUE(SUBSTITUTE(連結実質赤字比率に係る赤字・黒字の構成分析!G$43,"▲", "-")), 2)), NA())</f>
        <v>#VALUE!</v>
      </c>
      <c r="E27" s="113" t="e">
        <f>IF(ROUND(VALUE(SUBSTITUTE(連結実質赤字比率に係る赤字・黒字の構成分析!G$43,"▲", "-")), 2) &gt;= 0, ABS(ROUND(VALUE(SUBSTITUTE(連結実質赤字比率に係る赤字・黒字の構成分析!G$43,"▲", "-")), 2)), NA())</f>
        <v>#VALUE!</v>
      </c>
      <c r="F27" s="113" t="e">
        <f>IF(ROUND(VALUE(SUBSTITUTE(連結実質赤字比率に係る赤字・黒字の構成分析!H$43,"▲", "-")), 2) &lt; 0, ABS(ROUND(VALUE(SUBSTITUTE(連結実質赤字比率に係る赤字・黒字の構成分析!H$43,"▲", "-")), 2)), NA())</f>
        <v>#VALUE!</v>
      </c>
      <c r="G27" s="113" t="e">
        <f>IF(ROUND(VALUE(SUBSTITUTE(連結実質赤字比率に係る赤字・黒字の構成分析!H$43,"▲", "-")), 2) &gt;= 0, ABS(ROUND(VALUE(SUBSTITUTE(連結実質赤字比率に係る赤字・黒字の構成分析!H$43,"▲", "-")), 2)), NA())</f>
        <v>#VALUE!</v>
      </c>
      <c r="H27" s="113" t="e">
        <f>IF(ROUND(VALUE(SUBSTITUTE(連結実質赤字比率に係る赤字・黒字の構成分析!I$43,"▲", "-")), 2) &lt; 0, ABS(ROUND(VALUE(SUBSTITUTE(連結実質赤字比率に係る赤字・黒字の構成分析!I$43,"▲", "-")), 2)), NA())</f>
        <v>#VALUE!</v>
      </c>
      <c r="I27" s="113" t="e">
        <f>IF(ROUND(VALUE(SUBSTITUTE(連結実質赤字比率に係る赤字・黒字の構成分析!I$43,"▲", "-")), 2) &gt;= 0, ABS(ROUND(VALUE(SUBSTITUTE(連結実質赤字比率に係る赤字・黒字の構成分析!I$43,"▲", "-")), 2)), NA())</f>
        <v>#VALUE!</v>
      </c>
      <c r="J27" s="113" t="e">
        <f>IF(ROUND(VALUE(SUBSTITUTE(連結実質赤字比率に係る赤字・黒字の構成分析!J$43,"▲", "-")), 2) &lt; 0, ABS(ROUND(VALUE(SUBSTITUTE(連結実質赤字比率に係る赤字・黒字の構成分析!J$43,"▲", "-")), 2)), NA())</f>
        <v>#VALUE!</v>
      </c>
      <c r="K27" s="113" t="e">
        <f>IF(ROUND(VALUE(SUBSTITUTE(連結実質赤字比率に係る赤字・黒字の構成分析!J$43,"▲", "-")), 2) &gt;= 0, ABS(ROUND(VALUE(SUBSTITUTE(連結実質赤字比率に係る赤字・黒字の構成分析!J$43,"▲", "-")), 2)), NA())</f>
        <v>#VALUE!</v>
      </c>
    </row>
    <row r="28" spans="1:11" x14ac:dyDescent="0.15">
      <c r="A28" s="113" t="str">
        <f>IF(連結実質赤字比率に係る赤字・黒字の構成分析!C$42="",NA(),連結実質赤字比率に係る赤字・黒字の構成分析!C$42)</f>
        <v>その他会計（赤字）</v>
      </c>
      <c r="B28" s="113" t="e">
        <f>IF(ROUND(VALUE(SUBSTITUTE(連結実質赤字比率に係る赤字・黒字の構成分析!F$42,"▲", "-")), 2) &lt; 0, ABS(ROUND(VALUE(SUBSTITUTE(連結実質赤字比率に係る赤字・黒字の構成分析!F$42,"▲", "-")), 2)), NA())</f>
        <v>#VALUE!</v>
      </c>
      <c r="C28" s="113" t="e">
        <f>IF(ROUND(VALUE(SUBSTITUTE(連結実質赤字比率に係る赤字・黒字の構成分析!F$42,"▲", "-")), 2) &gt;= 0, ABS(ROUND(VALUE(SUBSTITUTE(連結実質赤字比率に係る赤字・黒字の構成分析!F$42,"▲", "-")), 2)), NA())</f>
        <v>#VALUE!</v>
      </c>
      <c r="D28" s="113" t="e">
        <f>IF(ROUND(VALUE(SUBSTITUTE(連結実質赤字比率に係る赤字・黒字の構成分析!G$42,"▲", "-")), 2) &lt; 0, ABS(ROUND(VALUE(SUBSTITUTE(連結実質赤字比率に係る赤字・黒字の構成分析!G$42,"▲", "-")), 2)), NA())</f>
        <v>#VALUE!</v>
      </c>
      <c r="E28" s="113" t="e">
        <f>IF(ROUND(VALUE(SUBSTITUTE(連結実質赤字比率に係る赤字・黒字の構成分析!G$42,"▲", "-")), 2) &gt;= 0, ABS(ROUND(VALUE(SUBSTITUTE(連結実質赤字比率に係る赤字・黒字の構成分析!G$42,"▲", "-")), 2)), NA())</f>
        <v>#VALUE!</v>
      </c>
      <c r="F28" s="113" t="e">
        <f>IF(ROUND(VALUE(SUBSTITUTE(連結実質赤字比率に係る赤字・黒字の構成分析!H$42,"▲", "-")), 2) &lt; 0, ABS(ROUND(VALUE(SUBSTITUTE(連結実質赤字比率に係る赤字・黒字の構成分析!H$42,"▲", "-")), 2)), NA())</f>
        <v>#VALUE!</v>
      </c>
      <c r="G28" s="113" t="e">
        <f>IF(ROUND(VALUE(SUBSTITUTE(連結実質赤字比率に係る赤字・黒字の構成分析!H$42,"▲", "-")), 2) &gt;= 0, ABS(ROUND(VALUE(SUBSTITUTE(連結実質赤字比率に係る赤字・黒字の構成分析!H$42,"▲", "-")), 2)), NA())</f>
        <v>#VALUE!</v>
      </c>
      <c r="H28" s="113" t="e">
        <f>IF(ROUND(VALUE(SUBSTITUTE(連結実質赤字比率に係る赤字・黒字の構成分析!I$42,"▲", "-")), 2) &lt; 0, ABS(ROUND(VALUE(SUBSTITUTE(連結実質赤字比率に係る赤字・黒字の構成分析!I$42,"▲", "-")), 2)), NA())</f>
        <v>#VALUE!</v>
      </c>
      <c r="I28" s="113" t="e">
        <f>IF(ROUND(VALUE(SUBSTITUTE(連結実質赤字比率に係る赤字・黒字の構成分析!I$42,"▲", "-")), 2) &gt;= 0, ABS(ROUND(VALUE(SUBSTITUTE(連結実質赤字比率に係る赤字・黒字の構成分析!I$42,"▲", "-")), 2)), NA())</f>
        <v>#VALUE!</v>
      </c>
      <c r="J28" s="113" t="e">
        <f>IF(ROUND(VALUE(SUBSTITUTE(連結実質赤字比率に係る赤字・黒字の構成分析!J$42,"▲", "-")), 2) &lt; 0, ABS(ROUND(VALUE(SUBSTITUTE(連結実質赤字比率に係る赤字・黒字の構成分析!J$42,"▲", "-")), 2)), NA())</f>
        <v>#VALUE!</v>
      </c>
      <c r="K28" s="113" t="e">
        <f>IF(ROUND(VALUE(SUBSTITUTE(連結実質赤字比率に係る赤字・黒字の構成分析!J$42,"▲", "-")), 2) &gt;= 0, ABS(ROUND(VALUE(SUBSTITUTE(連結実質赤字比率に係る赤字・黒字の構成分析!J$42,"▲", "-")), 2)), NA())</f>
        <v>#VALUE!</v>
      </c>
    </row>
    <row r="29" spans="1:11" x14ac:dyDescent="0.15">
      <c r="A29" s="113" t="e">
        <f>IF(連結実質赤字比率に係る赤字・黒字の構成分析!C$41="",NA(),連結実質赤字比率に係る赤字・黒字の構成分析!C$41)</f>
        <v>#N/A</v>
      </c>
      <c r="B29" s="113" t="e">
        <f>IF(ROUND(VALUE(SUBSTITUTE(連結実質赤字比率に係る赤字・黒字の構成分析!F$41,"▲", "-")), 2) &lt; 0, ABS(ROUND(VALUE(SUBSTITUTE(連結実質赤字比率に係る赤字・黒字の構成分析!F$41,"▲", "-")), 2)), NA())</f>
        <v>#VALUE!</v>
      </c>
      <c r="C29" s="113" t="e">
        <f>IF(ROUND(VALUE(SUBSTITUTE(連結実質赤字比率に係る赤字・黒字の構成分析!F$41,"▲", "-")), 2) &gt;= 0, ABS(ROUND(VALUE(SUBSTITUTE(連結実質赤字比率に係る赤字・黒字の構成分析!F$41,"▲", "-")), 2)), NA())</f>
        <v>#VALUE!</v>
      </c>
      <c r="D29" s="113" t="e">
        <f>IF(ROUND(VALUE(SUBSTITUTE(連結実質赤字比率に係る赤字・黒字の構成分析!G$41,"▲", "-")), 2) &lt; 0, ABS(ROUND(VALUE(SUBSTITUTE(連結実質赤字比率に係る赤字・黒字の構成分析!G$41,"▲", "-")), 2)), NA())</f>
        <v>#VALUE!</v>
      </c>
      <c r="E29" s="113" t="e">
        <f>IF(ROUND(VALUE(SUBSTITUTE(連結実質赤字比率に係る赤字・黒字の構成分析!G$41,"▲", "-")), 2) &gt;= 0, ABS(ROUND(VALUE(SUBSTITUTE(連結実質赤字比率に係る赤字・黒字の構成分析!G$41,"▲", "-")), 2)), NA())</f>
        <v>#VALUE!</v>
      </c>
      <c r="F29" s="113" t="e">
        <f>IF(ROUND(VALUE(SUBSTITUTE(連結実質赤字比率に係る赤字・黒字の構成分析!H$41,"▲", "-")), 2) &lt; 0, ABS(ROUND(VALUE(SUBSTITUTE(連結実質赤字比率に係る赤字・黒字の構成分析!H$41,"▲", "-")), 2)), NA())</f>
        <v>#VALUE!</v>
      </c>
      <c r="G29" s="113" t="e">
        <f>IF(ROUND(VALUE(SUBSTITUTE(連結実質赤字比率に係る赤字・黒字の構成分析!H$41,"▲", "-")), 2) &gt;= 0, ABS(ROUND(VALUE(SUBSTITUTE(連結実質赤字比率に係る赤字・黒字の構成分析!H$41,"▲", "-")), 2)), NA())</f>
        <v>#VALUE!</v>
      </c>
      <c r="H29" s="113" t="e">
        <f>IF(ROUND(VALUE(SUBSTITUTE(連結実質赤字比率に係る赤字・黒字の構成分析!I$41,"▲", "-")), 2) &lt; 0, ABS(ROUND(VALUE(SUBSTITUTE(連結実質赤字比率に係る赤字・黒字の構成分析!I$41,"▲", "-")), 2)), NA())</f>
        <v>#VALUE!</v>
      </c>
      <c r="I29" s="113" t="e">
        <f>IF(ROUND(VALUE(SUBSTITUTE(連結実質赤字比率に係る赤字・黒字の構成分析!I$41,"▲", "-")), 2) &gt;= 0, ABS(ROUND(VALUE(SUBSTITUTE(連結実質赤字比率に係る赤字・黒字の構成分析!I$41,"▲", "-")), 2)), NA())</f>
        <v>#VALUE!</v>
      </c>
      <c r="J29" s="113" t="e">
        <f>IF(ROUND(VALUE(SUBSTITUTE(連結実質赤字比率に係る赤字・黒字の構成分析!J$41,"▲", "-")), 2) &lt; 0, ABS(ROUND(VALUE(SUBSTITUTE(連結実質赤字比率に係る赤字・黒字の構成分析!J$41,"▲", "-")), 2)), NA())</f>
        <v>#VALUE!</v>
      </c>
      <c r="K29" s="113" t="e">
        <f>IF(ROUND(VALUE(SUBSTITUTE(連結実質赤字比率に係る赤字・黒字の構成分析!J$41,"▲", "-")), 2) &gt;= 0, ABS(ROUND(VALUE(SUBSTITUTE(連結実質赤字比率に係る赤字・黒字の構成分析!J$41,"▲", "-")), 2)), NA())</f>
        <v>#VALUE!</v>
      </c>
    </row>
    <row r="30" spans="1:11" x14ac:dyDescent="0.15">
      <c r="A30" s="113" t="str">
        <f>IF(連結実質赤字比率に係る赤字・黒字の構成分析!C$40="",NA(),連結実質赤字比率に係る赤字・黒字の構成分析!C$40)</f>
        <v>国民健康保険歯科診療施設勘定特別会計</v>
      </c>
      <c r="B30" s="113" t="e">
        <f>IF(ROUND(VALUE(SUBSTITUTE(連結実質赤字比率に係る赤字・黒字の構成分析!F$40,"▲", "-")), 2) &lt; 0, ABS(ROUND(VALUE(SUBSTITUTE(連結実質赤字比率に係る赤字・黒字の構成分析!F$40,"▲", "-")), 2)), NA())</f>
        <v>#N/A</v>
      </c>
      <c r="C30" s="113">
        <f>IF(ROUND(VALUE(SUBSTITUTE(連結実質赤字比率に係る赤字・黒字の構成分析!F$40,"▲", "-")), 2) &gt;= 0, ABS(ROUND(VALUE(SUBSTITUTE(連結実質赤字比率に係る赤字・黒字の構成分析!F$40,"▲", "-")), 2)), NA())</f>
        <v>0</v>
      </c>
      <c r="D30" s="113" t="e">
        <f>IF(ROUND(VALUE(SUBSTITUTE(連結実質赤字比率に係る赤字・黒字の構成分析!G$40,"▲", "-")), 2) &lt; 0, ABS(ROUND(VALUE(SUBSTITUTE(連結実質赤字比率に係る赤字・黒字の構成分析!G$40,"▲", "-")), 2)), NA())</f>
        <v>#N/A</v>
      </c>
      <c r="E30" s="113">
        <f>IF(ROUND(VALUE(SUBSTITUTE(連結実質赤字比率に係る赤字・黒字の構成分析!G$40,"▲", "-")), 2) &gt;= 0, ABS(ROUND(VALUE(SUBSTITUTE(連結実質赤字比率に係る赤字・黒字の構成分析!G$40,"▲", "-")), 2)), NA())</f>
        <v>0.05</v>
      </c>
      <c r="F30" s="113" t="e">
        <f>IF(ROUND(VALUE(SUBSTITUTE(連結実質赤字比率に係る赤字・黒字の構成分析!H$40,"▲", "-")), 2) &lt; 0, ABS(ROUND(VALUE(SUBSTITUTE(連結実質赤字比率に係る赤字・黒字の構成分析!H$40,"▲", "-")), 2)), NA())</f>
        <v>#N/A</v>
      </c>
      <c r="G30" s="113">
        <f>IF(ROUND(VALUE(SUBSTITUTE(連結実質赤字比率に係る赤字・黒字の構成分析!H$40,"▲", "-")), 2) &gt;= 0, ABS(ROUND(VALUE(SUBSTITUTE(連結実質赤字比率に係る赤字・黒字の構成分析!H$40,"▲", "-")), 2)), NA())</f>
        <v>0</v>
      </c>
      <c r="H30" s="113" t="e">
        <f>IF(ROUND(VALUE(SUBSTITUTE(連結実質赤字比率に係る赤字・黒字の構成分析!I$40,"▲", "-")), 2) &lt; 0, ABS(ROUND(VALUE(SUBSTITUTE(連結実質赤字比率に係る赤字・黒字の構成分析!I$40,"▲", "-")), 2)), NA())</f>
        <v>#N/A</v>
      </c>
      <c r="I30" s="113">
        <f>IF(ROUND(VALUE(SUBSTITUTE(連結実質赤字比率に係る赤字・黒字の構成分析!I$40,"▲", "-")), 2) &gt;= 0, ABS(ROUND(VALUE(SUBSTITUTE(連結実質赤字比率に係る赤字・黒字の構成分析!I$40,"▲", "-")), 2)), NA())</f>
        <v>0</v>
      </c>
      <c r="J30" s="113" t="e">
        <f>IF(ROUND(VALUE(SUBSTITUTE(連結実質赤字比率に係る赤字・黒字の構成分析!J$40,"▲", "-")), 2) &lt; 0, ABS(ROUND(VALUE(SUBSTITUTE(連結実質赤字比率に係る赤字・黒字の構成分析!J$40,"▲", "-")), 2)), NA())</f>
        <v>#N/A</v>
      </c>
      <c r="K30" s="113">
        <f>IF(ROUND(VALUE(SUBSTITUTE(連結実質赤字比率に係る赤字・黒字の構成分析!J$40,"▲", "-")), 2) &gt;= 0, ABS(ROUND(VALUE(SUBSTITUTE(連結実質赤字比率に係る赤字・黒字の構成分析!J$40,"▲", "-")), 2)), NA())</f>
        <v>0</v>
      </c>
    </row>
    <row r="31" spans="1:11" x14ac:dyDescent="0.15">
      <c r="A31" s="113" t="str">
        <f>IF(連結実質赤字比率に係る赤字・黒字の構成分析!C$39="",NA(),連結実質赤字比率に係る赤字・黒字の構成分析!C$39)</f>
        <v>国民健康保険診療施設勘定特別会計</v>
      </c>
      <c r="B31" s="113" t="e">
        <f>IF(ROUND(VALUE(SUBSTITUTE(連結実質赤字比率に係る赤字・黒字の構成分析!F$39,"▲", "-")), 2) &lt; 0, ABS(ROUND(VALUE(SUBSTITUTE(連結実質赤字比率に係る赤字・黒字の構成分析!F$39,"▲", "-")), 2)), NA())</f>
        <v>#N/A</v>
      </c>
      <c r="C31" s="113">
        <f>IF(ROUND(VALUE(SUBSTITUTE(連結実質赤字比率に係る赤字・黒字の構成分析!F$39,"▲", "-")), 2) &gt;= 0, ABS(ROUND(VALUE(SUBSTITUTE(連結実質赤字比率に係る赤字・黒字の構成分析!F$39,"▲", "-")), 2)), NA())</f>
        <v>0.02</v>
      </c>
      <c r="D31" s="113" t="e">
        <f>IF(ROUND(VALUE(SUBSTITUTE(連結実質赤字比率に係る赤字・黒字の構成分析!G$39,"▲", "-")), 2) &lt; 0, ABS(ROUND(VALUE(SUBSTITUTE(連結実質赤字比率に係る赤字・黒字の構成分析!G$39,"▲", "-")), 2)), NA())</f>
        <v>#N/A</v>
      </c>
      <c r="E31" s="113">
        <f>IF(ROUND(VALUE(SUBSTITUTE(連結実質赤字比率に係る赤字・黒字の構成分析!G$39,"▲", "-")), 2) &gt;= 0, ABS(ROUND(VALUE(SUBSTITUTE(連結実質赤字比率に係る赤字・黒字の構成分析!G$39,"▲", "-")), 2)), NA())</f>
        <v>0.04</v>
      </c>
      <c r="F31" s="113" t="e">
        <f>IF(ROUND(VALUE(SUBSTITUTE(連結実質赤字比率に係る赤字・黒字の構成分析!H$39,"▲", "-")), 2) &lt; 0, ABS(ROUND(VALUE(SUBSTITUTE(連結実質赤字比率に係る赤字・黒字の構成分析!H$39,"▲", "-")), 2)), NA())</f>
        <v>#N/A</v>
      </c>
      <c r="G31" s="113">
        <f>IF(ROUND(VALUE(SUBSTITUTE(連結実質赤字比率に係る赤字・黒字の構成分析!H$39,"▲", "-")), 2) &gt;= 0, ABS(ROUND(VALUE(SUBSTITUTE(連結実質赤字比率に係る赤字・黒字の構成分析!H$39,"▲", "-")), 2)), NA())</f>
        <v>0.02</v>
      </c>
      <c r="H31" s="113" t="e">
        <f>IF(ROUND(VALUE(SUBSTITUTE(連結実質赤字比率に係る赤字・黒字の構成分析!I$39,"▲", "-")), 2) &lt; 0, ABS(ROUND(VALUE(SUBSTITUTE(連結実質赤字比率に係る赤字・黒字の構成分析!I$39,"▲", "-")), 2)), NA())</f>
        <v>#N/A</v>
      </c>
      <c r="I31" s="113">
        <f>IF(ROUND(VALUE(SUBSTITUTE(連結実質赤字比率に係る赤字・黒字の構成分析!I$39,"▲", "-")), 2) &gt;= 0, ABS(ROUND(VALUE(SUBSTITUTE(連結実質赤字比率に係る赤字・黒字の構成分析!I$39,"▲", "-")), 2)), NA())</f>
        <v>0.02</v>
      </c>
      <c r="J31" s="113" t="e">
        <f>IF(ROUND(VALUE(SUBSTITUTE(連結実質赤字比率に係る赤字・黒字の構成分析!J$39,"▲", "-")), 2) &lt; 0, ABS(ROUND(VALUE(SUBSTITUTE(連結実質赤字比率に係る赤字・黒字の構成分析!J$39,"▲", "-")), 2)), NA())</f>
        <v>#N/A</v>
      </c>
      <c r="K31" s="113">
        <f>IF(ROUND(VALUE(SUBSTITUTE(連結実質赤字比率に係る赤字・黒字の構成分析!J$39,"▲", "-")), 2) &gt;= 0, ABS(ROUND(VALUE(SUBSTITUTE(連結実質赤字比率に係る赤字・黒字の構成分析!J$39,"▲", "-")), 2)), NA())</f>
        <v>0.01</v>
      </c>
    </row>
    <row r="32" spans="1:11" x14ac:dyDescent="0.15">
      <c r="A32" s="113" t="str">
        <f>IF(連結実質赤字比率に係る赤字・黒字の構成分析!C$38="",NA(),連結実質赤字比率に係る赤字・黒字の構成分析!C$38)</f>
        <v>簡易水道特別会計</v>
      </c>
      <c r="B32" s="113" t="e">
        <f>IF(ROUND(VALUE(SUBSTITUTE(連結実質赤字比率に係る赤字・黒字の構成分析!F$38,"▲", "-")), 2) &lt; 0, ABS(ROUND(VALUE(SUBSTITUTE(連結実質赤字比率に係る赤字・黒字の構成分析!F$38,"▲", "-")), 2)), NA())</f>
        <v>#N/A</v>
      </c>
      <c r="C32" s="113">
        <f>IF(ROUND(VALUE(SUBSTITUTE(連結実質赤字比率に係る赤字・黒字の構成分析!F$38,"▲", "-")), 2) &gt;= 0, ABS(ROUND(VALUE(SUBSTITUTE(連結実質赤字比率に係る赤字・黒字の構成分析!F$38,"▲", "-")), 2)), NA())</f>
        <v>0.01</v>
      </c>
      <c r="D32" s="113" t="e">
        <f>IF(ROUND(VALUE(SUBSTITUTE(連結実質赤字比率に係る赤字・黒字の構成分析!G$38,"▲", "-")), 2) &lt; 0, ABS(ROUND(VALUE(SUBSTITUTE(連結実質赤字比率に係る赤字・黒字の構成分析!G$38,"▲", "-")), 2)), NA())</f>
        <v>#N/A</v>
      </c>
      <c r="E32" s="113">
        <f>IF(ROUND(VALUE(SUBSTITUTE(連結実質赤字比率に係る赤字・黒字の構成分析!G$38,"▲", "-")), 2) &gt;= 0, ABS(ROUND(VALUE(SUBSTITUTE(連結実質赤字比率に係る赤字・黒字の構成分析!G$38,"▲", "-")), 2)), NA())</f>
        <v>0.01</v>
      </c>
      <c r="F32" s="113" t="e">
        <f>IF(ROUND(VALUE(SUBSTITUTE(連結実質赤字比率に係る赤字・黒字の構成分析!H$38,"▲", "-")), 2) &lt; 0, ABS(ROUND(VALUE(SUBSTITUTE(連結実質赤字比率に係る赤字・黒字の構成分析!H$38,"▲", "-")), 2)), NA())</f>
        <v>#N/A</v>
      </c>
      <c r="G32" s="113">
        <f>IF(ROUND(VALUE(SUBSTITUTE(連結実質赤字比率に係る赤字・黒字の構成分析!H$38,"▲", "-")), 2) &gt;= 0, ABS(ROUND(VALUE(SUBSTITUTE(連結実質赤字比率に係る赤字・黒字の構成分析!H$38,"▲", "-")), 2)), NA())</f>
        <v>0</v>
      </c>
      <c r="H32" s="113" t="e">
        <f>IF(ROUND(VALUE(SUBSTITUTE(連結実質赤字比率に係る赤字・黒字の構成分析!I$38,"▲", "-")), 2) &lt; 0, ABS(ROUND(VALUE(SUBSTITUTE(連結実質赤字比率に係る赤字・黒字の構成分析!I$38,"▲", "-")), 2)), NA())</f>
        <v>#N/A</v>
      </c>
      <c r="I32" s="113">
        <f>IF(ROUND(VALUE(SUBSTITUTE(連結実質赤字比率に係る赤字・黒字の構成分析!I$38,"▲", "-")), 2) &gt;= 0, ABS(ROUND(VALUE(SUBSTITUTE(連結実質赤字比率に係る赤字・黒字の構成分析!I$38,"▲", "-")), 2)), NA())</f>
        <v>7.0000000000000007E-2</v>
      </c>
      <c r="J32" s="113" t="e">
        <f>IF(ROUND(VALUE(SUBSTITUTE(連結実質赤字比率に係る赤字・黒字の構成分析!J$38,"▲", "-")), 2) &lt; 0, ABS(ROUND(VALUE(SUBSTITUTE(連結実質赤字比率に係る赤字・黒字の構成分析!J$38,"▲", "-")), 2)), NA())</f>
        <v>#N/A</v>
      </c>
      <c r="K32" s="113">
        <f>IF(ROUND(VALUE(SUBSTITUTE(連結実質赤字比率に係る赤字・黒字の構成分析!J$38,"▲", "-")), 2) &gt;= 0, ABS(ROUND(VALUE(SUBSTITUTE(連結実質赤字比率に係る赤字・黒字の構成分析!J$38,"▲", "-")), 2)), NA())</f>
        <v>0.02</v>
      </c>
    </row>
    <row r="33" spans="1:16" x14ac:dyDescent="0.15">
      <c r="A33" s="113" t="str">
        <f>IF(連結実質赤字比率に係る赤字・黒字の構成分析!C$37="",NA(),連結実質赤字比率に係る赤字・黒字の構成分析!C$37)</f>
        <v>後期高齢者医療特別会計</v>
      </c>
      <c r="B33" s="113" t="e">
        <f>IF(ROUND(VALUE(SUBSTITUTE(連結実質赤字比率に係る赤字・黒字の構成分析!F$37,"▲", "-")), 2) &lt; 0, ABS(ROUND(VALUE(SUBSTITUTE(連結実質赤字比率に係る赤字・黒字の構成分析!F$37,"▲", "-")), 2)), NA())</f>
        <v>#N/A</v>
      </c>
      <c r="C33" s="113">
        <f>IF(ROUND(VALUE(SUBSTITUTE(連結実質赤字比率に係る赤字・黒字の構成分析!F$37,"▲", "-")), 2) &gt;= 0, ABS(ROUND(VALUE(SUBSTITUTE(連結実質赤字比率に係る赤字・黒字の構成分析!F$37,"▲", "-")), 2)), NA())</f>
        <v>0.04</v>
      </c>
      <c r="D33" s="113" t="e">
        <f>IF(ROUND(VALUE(SUBSTITUTE(連結実質赤字比率に係る赤字・黒字の構成分析!G$37,"▲", "-")), 2) &lt; 0, ABS(ROUND(VALUE(SUBSTITUTE(連結実質赤字比率に係る赤字・黒字の構成分析!G$37,"▲", "-")), 2)), NA())</f>
        <v>#N/A</v>
      </c>
      <c r="E33" s="113">
        <f>IF(ROUND(VALUE(SUBSTITUTE(連結実質赤字比率に係る赤字・黒字の構成分析!G$37,"▲", "-")), 2) &gt;= 0, ABS(ROUND(VALUE(SUBSTITUTE(連結実質赤字比率に係る赤字・黒字の構成分析!G$37,"▲", "-")), 2)), NA())</f>
        <v>0.02</v>
      </c>
      <c r="F33" s="113" t="e">
        <f>IF(ROUND(VALUE(SUBSTITUTE(連結実質赤字比率に係る赤字・黒字の構成分析!H$37,"▲", "-")), 2) &lt; 0, ABS(ROUND(VALUE(SUBSTITUTE(連結実質赤字比率に係る赤字・黒字の構成分析!H$37,"▲", "-")), 2)), NA())</f>
        <v>#N/A</v>
      </c>
      <c r="G33" s="113">
        <f>IF(ROUND(VALUE(SUBSTITUTE(連結実質赤字比率に係る赤字・黒字の構成分析!H$37,"▲", "-")), 2) &gt;= 0, ABS(ROUND(VALUE(SUBSTITUTE(連結実質赤字比率に係る赤字・黒字の構成分析!H$37,"▲", "-")), 2)), NA())</f>
        <v>0.02</v>
      </c>
      <c r="H33" s="113" t="e">
        <f>IF(ROUND(VALUE(SUBSTITUTE(連結実質赤字比率に係る赤字・黒字の構成分析!I$37,"▲", "-")), 2) &lt; 0, ABS(ROUND(VALUE(SUBSTITUTE(連結実質赤字比率に係る赤字・黒字の構成分析!I$37,"▲", "-")), 2)), NA())</f>
        <v>#N/A</v>
      </c>
      <c r="I33" s="113">
        <f>IF(ROUND(VALUE(SUBSTITUTE(連結実質赤字比率に係る赤字・黒字の構成分析!I$37,"▲", "-")), 2) &gt;= 0, ABS(ROUND(VALUE(SUBSTITUTE(連結実質赤字比率に係る赤字・黒字の構成分析!I$37,"▲", "-")), 2)), NA())</f>
        <v>0.02</v>
      </c>
      <c r="J33" s="113" t="e">
        <f>IF(ROUND(VALUE(SUBSTITUTE(連結実質赤字比率に係る赤字・黒字の構成分析!J$37,"▲", "-")), 2) &lt; 0, ABS(ROUND(VALUE(SUBSTITUTE(連結実質赤字比率に係る赤字・黒字の構成分析!J$37,"▲", "-")), 2)), NA())</f>
        <v>#N/A</v>
      </c>
      <c r="K33" s="113">
        <f>IF(ROUND(VALUE(SUBSTITUTE(連結実質赤字比率に係る赤字・黒字の構成分析!J$37,"▲", "-")), 2) &gt;= 0, ABS(ROUND(VALUE(SUBSTITUTE(連結実質赤字比率に係る赤字・黒字の構成分析!J$37,"▲", "-")), 2)), NA())</f>
        <v>0.03</v>
      </c>
    </row>
    <row r="34" spans="1:16" x14ac:dyDescent="0.15">
      <c r="A34" s="113" t="str">
        <f>IF(連結実質赤字比率に係る赤字・黒字の構成分析!C$36="",NA(),連結実質赤字比率に係る赤字・黒字の構成分析!C$36)</f>
        <v>下水道特別会計</v>
      </c>
      <c r="B34" s="113" t="e">
        <f>IF(ROUND(VALUE(SUBSTITUTE(連結実質赤字比率に係る赤字・黒字の構成分析!F$36,"▲", "-")), 2) &lt; 0, ABS(ROUND(VALUE(SUBSTITUTE(連結実質赤字比率に係る赤字・黒字の構成分析!F$36,"▲", "-")), 2)), NA())</f>
        <v>#N/A</v>
      </c>
      <c r="C34" s="113">
        <f>IF(ROUND(VALUE(SUBSTITUTE(連結実質赤字比率に係る赤字・黒字の構成分析!F$36,"▲", "-")), 2) &gt;= 0, ABS(ROUND(VALUE(SUBSTITUTE(連結実質赤字比率に係る赤字・黒字の構成分析!F$36,"▲", "-")), 2)), NA())</f>
        <v>0</v>
      </c>
      <c r="D34" s="113" t="e">
        <f>IF(ROUND(VALUE(SUBSTITUTE(連結実質赤字比率に係る赤字・黒字の構成分析!G$36,"▲", "-")), 2) &lt; 0, ABS(ROUND(VALUE(SUBSTITUTE(連結実質赤字比率に係る赤字・黒字の構成分析!G$36,"▲", "-")), 2)), NA())</f>
        <v>#N/A</v>
      </c>
      <c r="E34" s="113">
        <f>IF(ROUND(VALUE(SUBSTITUTE(連結実質赤字比率に係る赤字・黒字の構成分析!G$36,"▲", "-")), 2) &gt;= 0, ABS(ROUND(VALUE(SUBSTITUTE(連結実質赤字比率に係る赤字・黒字の構成分析!G$36,"▲", "-")), 2)), NA())</f>
        <v>0.02</v>
      </c>
      <c r="F34" s="113" t="e">
        <f>IF(ROUND(VALUE(SUBSTITUTE(連結実質赤字比率に係る赤字・黒字の構成分析!H$36,"▲", "-")), 2) &lt; 0, ABS(ROUND(VALUE(SUBSTITUTE(連結実質赤字比率に係る赤字・黒字の構成分析!H$36,"▲", "-")), 2)), NA())</f>
        <v>#N/A</v>
      </c>
      <c r="G34" s="113">
        <f>IF(ROUND(VALUE(SUBSTITUTE(連結実質赤字比率に係る赤字・黒字の構成分析!H$36,"▲", "-")), 2) &gt;= 0, ABS(ROUND(VALUE(SUBSTITUTE(連結実質赤字比率に係る赤字・黒字の構成分析!H$36,"▲", "-")), 2)), NA())</f>
        <v>0.04</v>
      </c>
      <c r="H34" s="113" t="e">
        <f>IF(ROUND(VALUE(SUBSTITUTE(連結実質赤字比率に係る赤字・黒字の構成分析!I$36,"▲", "-")), 2) &lt; 0, ABS(ROUND(VALUE(SUBSTITUTE(連結実質赤字比率に係る赤字・黒字の構成分析!I$36,"▲", "-")), 2)), NA())</f>
        <v>#N/A</v>
      </c>
      <c r="I34" s="113">
        <f>IF(ROUND(VALUE(SUBSTITUTE(連結実質赤字比率に係る赤字・黒字の構成分析!I$36,"▲", "-")), 2) &gt;= 0, ABS(ROUND(VALUE(SUBSTITUTE(連結実質赤字比率に係る赤字・黒字の構成分析!I$36,"▲", "-")), 2)), NA())</f>
        <v>0.06</v>
      </c>
      <c r="J34" s="113" t="e">
        <f>IF(ROUND(VALUE(SUBSTITUTE(連結実質赤字比率に係る赤字・黒字の構成分析!J$36,"▲", "-")), 2) &lt; 0, ABS(ROUND(VALUE(SUBSTITUTE(連結実質赤字比率に係る赤字・黒字の構成分析!J$36,"▲", "-")), 2)), NA())</f>
        <v>#N/A</v>
      </c>
      <c r="K34" s="113">
        <f>IF(ROUND(VALUE(SUBSTITUTE(連結実質赤字比率に係る赤字・黒字の構成分析!J$36,"▲", "-")), 2) &gt;= 0, ABS(ROUND(VALUE(SUBSTITUTE(連結実質赤字比率に係る赤字・黒字の構成分析!J$36,"▲", "-")), 2)), NA())</f>
        <v>7.0000000000000007E-2</v>
      </c>
    </row>
    <row r="35" spans="1:16" x14ac:dyDescent="0.15">
      <c r="A35" s="113" t="str">
        <f>IF(連結実質赤字比率に係る赤字・黒字の構成分析!C$35="",NA(),連結実質赤字比率に係る赤字・黒字の構成分析!C$35)</f>
        <v>国民健康保険事業勘定特別会計</v>
      </c>
      <c r="B35" s="113" t="e">
        <f>IF(ROUND(VALUE(SUBSTITUTE(連結実質赤字比率に係る赤字・黒字の構成分析!F$35,"▲", "-")), 2) &lt; 0, ABS(ROUND(VALUE(SUBSTITUTE(連結実質赤字比率に係る赤字・黒字の構成分析!F$35,"▲", "-")), 2)), NA())</f>
        <v>#N/A</v>
      </c>
      <c r="C35" s="113">
        <f>IF(ROUND(VALUE(SUBSTITUTE(連結実質赤字比率に係る赤字・黒字の構成分析!F$35,"▲", "-")), 2) &gt;= 0, ABS(ROUND(VALUE(SUBSTITUTE(連結実質赤字比率に係る赤字・黒字の構成分析!F$35,"▲", "-")), 2)), NA())</f>
        <v>0.42</v>
      </c>
      <c r="D35" s="113" t="e">
        <f>IF(ROUND(VALUE(SUBSTITUTE(連結実質赤字比率に係る赤字・黒字の構成分析!G$35,"▲", "-")), 2) &lt; 0, ABS(ROUND(VALUE(SUBSTITUTE(連結実質赤字比率に係る赤字・黒字の構成分析!G$35,"▲", "-")), 2)), NA())</f>
        <v>#N/A</v>
      </c>
      <c r="E35" s="113">
        <f>IF(ROUND(VALUE(SUBSTITUTE(連結実質赤字比率に係る赤字・黒字の構成分析!G$35,"▲", "-")), 2) &gt;= 0, ABS(ROUND(VALUE(SUBSTITUTE(連結実質赤字比率に係る赤字・黒字の構成分析!G$35,"▲", "-")), 2)), NA())</f>
        <v>0.02</v>
      </c>
      <c r="F35" s="113" t="e">
        <f>IF(ROUND(VALUE(SUBSTITUTE(連結実質赤字比率に係る赤字・黒字の構成分析!H$35,"▲", "-")), 2) &lt; 0, ABS(ROUND(VALUE(SUBSTITUTE(連結実質赤字比率に係る赤字・黒字の構成分析!H$35,"▲", "-")), 2)), NA())</f>
        <v>#N/A</v>
      </c>
      <c r="G35" s="113">
        <f>IF(ROUND(VALUE(SUBSTITUTE(連結実質赤字比率に係る赤字・黒字の構成分析!H$35,"▲", "-")), 2) &gt;= 0, ABS(ROUND(VALUE(SUBSTITUTE(連結実質赤字比率に係る赤字・黒字の構成分析!H$35,"▲", "-")), 2)), NA())</f>
        <v>0.28000000000000003</v>
      </c>
      <c r="H35" s="113" t="e">
        <f>IF(ROUND(VALUE(SUBSTITUTE(連結実質赤字比率に係る赤字・黒字の構成分析!I$35,"▲", "-")), 2) &lt; 0, ABS(ROUND(VALUE(SUBSTITUTE(連結実質赤字比率に係る赤字・黒字の構成分析!I$35,"▲", "-")), 2)), NA())</f>
        <v>#N/A</v>
      </c>
      <c r="I35" s="113">
        <f>IF(ROUND(VALUE(SUBSTITUTE(連結実質赤字比率に係る赤字・黒字の構成分析!I$35,"▲", "-")), 2) &gt;= 0, ABS(ROUND(VALUE(SUBSTITUTE(連結実質赤字比率に係る赤字・黒字の構成分析!I$35,"▲", "-")), 2)), NA())</f>
        <v>0.24</v>
      </c>
      <c r="J35" s="113" t="e">
        <f>IF(ROUND(VALUE(SUBSTITUTE(連結実質赤字比率に係る赤字・黒字の構成分析!J$35,"▲", "-")), 2) &lt; 0, ABS(ROUND(VALUE(SUBSTITUTE(連結実質赤字比率に係る赤字・黒字の構成分析!J$35,"▲", "-")), 2)), NA())</f>
        <v>#N/A</v>
      </c>
      <c r="K35" s="113">
        <f>IF(ROUND(VALUE(SUBSTITUTE(連結実質赤字比率に係る赤字・黒字の構成分析!J$35,"▲", "-")), 2) &gt;= 0, ABS(ROUND(VALUE(SUBSTITUTE(連結実質赤字比率に係る赤字・黒字の構成分析!J$35,"▲", "-")), 2)), NA())</f>
        <v>0.16</v>
      </c>
    </row>
    <row r="36" spans="1:16" x14ac:dyDescent="0.15">
      <c r="A36" s="113" t="str">
        <f>IF(連結実質赤字比率に係る赤字・黒字の構成分析!C$34="",NA(),連結実質赤字比率に係る赤字・黒字の構成分析!C$34)</f>
        <v>一般会計</v>
      </c>
      <c r="B36" s="113" t="e">
        <f>IF(ROUND(VALUE(SUBSTITUTE(連結実質赤字比率に係る赤字・黒字の構成分析!F$34,"▲", "-")), 2) &lt; 0, ABS(ROUND(VALUE(SUBSTITUTE(連結実質赤字比率に係る赤字・黒字の構成分析!F$34,"▲", "-")), 2)), NA())</f>
        <v>#N/A</v>
      </c>
      <c r="C36" s="113">
        <f>IF(ROUND(VALUE(SUBSTITUTE(連結実質赤字比率に係る赤字・黒字の構成分析!F$34,"▲", "-")), 2) &gt;= 0, ABS(ROUND(VALUE(SUBSTITUTE(連結実質赤字比率に係る赤字・黒字の構成分析!F$34,"▲", "-")), 2)), NA())</f>
        <v>4.33</v>
      </c>
      <c r="D36" s="113" t="e">
        <f>IF(ROUND(VALUE(SUBSTITUTE(連結実質赤字比率に係る赤字・黒字の構成分析!G$34,"▲", "-")), 2) &lt; 0, ABS(ROUND(VALUE(SUBSTITUTE(連結実質赤字比率に係る赤字・黒字の構成分析!G$34,"▲", "-")), 2)), NA())</f>
        <v>#N/A</v>
      </c>
      <c r="E36" s="113">
        <f>IF(ROUND(VALUE(SUBSTITUTE(連結実質赤字比率に係る赤字・黒字の構成分析!G$34,"▲", "-")), 2) &gt;= 0, ABS(ROUND(VALUE(SUBSTITUTE(連結実質赤字比率に係る赤字・黒字の構成分析!G$34,"▲", "-")), 2)), NA())</f>
        <v>1.89</v>
      </c>
      <c r="F36" s="113" t="e">
        <f>IF(ROUND(VALUE(SUBSTITUTE(連結実質赤字比率に係る赤字・黒字の構成分析!H$34,"▲", "-")), 2) &lt; 0, ABS(ROUND(VALUE(SUBSTITUTE(連結実質赤字比率に係る赤字・黒字の構成分析!H$34,"▲", "-")), 2)), NA())</f>
        <v>#N/A</v>
      </c>
      <c r="G36" s="113">
        <f>IF(ROUND(VALUE(SUBSTITUTE(連結実質赤字比率に係る赤字・黒字の構成分析!H$34,"▲", "-")), 2) &gt;= 0, ABS(ROUND(VALUE(SUBSTITUTE(連結実質赤字比率に係る赤字・黒字の構成分析!H$34,"▲", "-")), 2)), NA())</f>
        <v>1.8</v>
      </c>
      <c r="H36" s="113" t="e">
        <f>IF(ROUND(VALUE(SUBSTITUTE(連結実質赤字比率に係る赤字・黒字の構成分析!I$34,"▲", "-")), 2) &lt; 0, ABS(ROUND(VALUE(SUBSTITUTE(連結実質赤字比率に係る赤字・黒字の構成分析!I$34,"▲", "-")), 2)), NA())</f>
        <v>#N/A</v>
      </c>
      <c r="I36" s="113">
        <f>IF(ROUND(VALUE(SUBSTITUTE(連結実質赤字比率に係る赤字・黒字の構成分析!I$34,"▲", "-")), 2) &gt;= 0, ABS(ROUND(VALUE(SUBSTITUTE(連結実質赤字比率に係る赤字・黒字の構成分析!I$34,"▲", "-")), 2)), NA())</f>
        <v>5.59</v>
      </c>
      <c r="J36" s="113" t="e">
        <f>IF(ROUND(VALUE(SUBSTITUTE(連結実質赤字比率に係る赤字・黒字の構成分析!J$34,"▲", "-")), 2) &lt; 0, ABS(ROUND(VALUE(SUBSTITUTE(連結実質赤字比率に係る赤字・黒字の構成分析!J$34,"▲", "-")), 2)), NA())</f>
        <v>#N/A</v>
      </c>
      <c r="K36" s="113">
        <f>IF(ROUND(VALUE(SUBSTITUTE(連結実質赤字比率に係る赤字・黒字の構成分析!J$34,"▲", "-")), 2) &gt;= 0, ABS(ROUND(VALUE(SUBSTITUTE(連結実質赤字比率に係る赤字・黒字の構成分析!J$34,"▲", "-")), 2)), NA())</f>
        <v>6.5</v>
      </c>
    </row>
    <row r="39" spans="1:16" x14ac:dyDescent="0.15">
      <c r="A39" s="82" t="s">
        <v>48</v>
      </c>
    </row>
    <row r="40" spans="1:16" x14ac:dyDescent="0.15">
      <c r="A40" s="114"/>
      <c r="B40" s="114" t="str">
        <f>'実質公債費比率（分子）の構造'!K$44</f>
        <v>H24</v>
      </c>
      <c r="C40" s="114"/>
      <c r="D40" s="114"/>
      <c r="E40" s="114" t="str">
        <f>'実質公債費比率（分子）の構造'!L$44</f>
        <v>H25</v>
      </c>
      <c r="F40" s="114"/>
      <c r="G40" s="114"/>
      <c r="H40" s="114" t="str">
        <f>'実質公債費比率（分子）の構造'!M$44</f>
        <v>H26</v>
      </c>
      <c r="I40" s="114"/>
      <c r="J40" s="114"/>
      <c r="K40" s="114" t="str">
        <f>'実質公債費比率（分子）の構造'!N$44</f>
        <v>H27</v>
      </c>
      <c r="L40" s="114"/>
      <c r="M40" s="114"/>
      <c r="N40" s="114" t="str">
        <f>'実質公債費比率（分子）の構造'!O$44</f>
        <v>H28</v>
      </c>
      <c r="O40" s="114"/>
      <c r="P40" s="114"/>
    </row>
    <row r="41" spans="1:16" x14ac:dyDescent="0.15">
      <c r="A41" s="114"/>
      <c r="B41" s="114" t="s">
        <v>49</v>
      </c>
      <c r="C41" s="114"/>
      <c r="D41" s="114" t="s">
        <v>50</v>
      </c>
      <c r="E41" s="114" t="s">
        <v>49</v>
      </c>
      <c r="F41" s="114"/>
      <c r="G41" s="114" t="s">
        <v>50</v>
      </c>
      <c r="H41" s="114" t="s">
        <v>49</v>
      </c>
      <c r="I41" s="114"/>
      <c r="J41" s="114" t="s">
        <v>50</v>
      </c>
      <c r="K41" s="114" t="s">
        <v>49</v>
      </c>
      <c r="L41" s="114"/>
      <c r="M41" s="114" t="s">
        <v>50</v>
      </c>
      <c r="N41" s="114" t="s">
        <v>49</v>
      </c>
      <c r="O41" s="114"/>
      <c r="P41" s="114" t="s">
        <v>50</v>
      </c>
    </row>
    <row r="42" spans="1:16" x14ac:dyDescent="0.15">
      <c r="A42" s="114" t="s">
        <v>51</v>
      </c>
      <c r="B42" s="114"/>
      <c r="C42" s="114"/>
      <c r="D42" s="114">
        <f>'実質公債費比率（分子）の構造'!K$52</f>
        <v>930</v>
      </c>
      <c r="E42" s="114"/>
      <c r="F42" s="114"/>
      <c r="G42" s="114">
        <f>'実質公債費比率（分子）の構造'!L$52</f>
        <v>948</v>
      </c>
      <c r="H42" s="114"/>
      <c r="I42" s="114"/>
      <c r="J42" s="114">
        <f>'実質公債費比率（分子）の構造'!M$52</f>
        <v>938</v>
      </c>
      <c r="K42" s="114"/>
      <c r="L42" s="114"/>
      <c r="M42" s="114">
        <f>'実質公債費比率（分子）の構造'!N$52</f>
        <v>960</v>
      </c>
      <c r="N42" s="114"/>
      <c r="O42" s="114"/>
      <c r="P42" s="114">
        <f>'実質公債費比率（分子）の構造'!O$52</f>
        <v>957</v>
      </c>
    </row>
    <row r="43" spans="1:16" x14ac:dyDescent="0.15">
      <c r="A43" s="114" t="s">
        <v>52</v>
      </c>
      <c r="B43" s="114">
        <f>'実質公債費比率（分子）の構造'!K$51</f>
        <v>0</v>
      </c>
      <c r="C43" s="114"/>
      <c r="D43" s="114"/>
      <c r="E43" s="114">
        <f>'実質公債費比率（分子）の構造'!L$51</f>
        <v>0</v>
      </c>
      <c r="F43" s="114"/>
      <c r="G43" s="114"/>
      <c r="H43" s="114">
        <f>'実質公債費比率（分子）の構造'!M$51</f>
        <v>2</v>
      </c>
      <c r="I43" s="114"/>
      <c r="J43" s="114"/>
      <c r="K43" s="114">
        <f>'実質公債費比率（分子）の構造'!N$51</f>
        <v>2</v>
      </c>
      <c r="L43" s="114"/>
      <c r="M43" s="114"/>
      <c r="N43" s="114">
        <f>'実質公債費比率（分子）の構造'!O$51</f>
        <v>1</v>
      </c>
      <c r="O43" s="114"/>
      <c r="P43" s="114"/>
    </row>
    <row r="44" spans="1:16" x14ac:dyDescent="0.15">
      <c r="A44" s="114" t="s">
        <v>53</v>
      </c>
      <c r="B44" s="114" t="str">
        <f>'実質公債費比率（分子）の構造'!K$50</f>
        <v>-</v>
      </c>
      <c r="C44" s="114"/>
      <c r="D44" s="114"/>
      <c r="E44" s="114" t="str">
        <f>'実質公債費比率（分子）の構造'!L$50</f>
        <v>-</v>
      </c>
      <c r="F44" s="114"/>
      <c r="G44" s="114"/>
      <c r="H44" s="114" t="str">
        <f>'実質公債費比率（分子）の構造'!M$50</f>
        <v>-</v>
      </c>
      <c r="I44" s="114"/>
      <c r="J44" s="114"/>
      <c r="K44" s="114" t="str">
        <f>'実質公債費比率（分子）の構造'!N$50</f>
        <v>-</v>
      </c>
      <c r="L44" s="114"/>
      <c r="M44" s="114"/>
      <c r="N44" s="114" t="str">
        <f>'実質公債費比率（分子）の構造'!O$50</f>
        <v>-</v>
      </c>
      <c r="O44" s="114"/>
      <c r="P44" s="114"/>
    </row>
    <row r="45" spans="1:16" x14ac:dyDescent="0.15">
      <c r="A45" s="114" t="s">
        <v>54</v>
      </c>
      <c r="B45" s="114">
        <f>'実質公債費比率（分子）の構造'!K$49</f>
        <v>1</v>
      </c>
      <c r="C45" s="114"/>
      <c r="D45" s="114"/>
      <c r="E45" s="114">
        <f>'実質公債費比率（分子）の構造'!L$49</f>
        <v>1</v>
      </c>
      <c r="F45" s="114"/>
      <c r="G45" s="114"/>
      <c r="H45" s="114">
        <f>'実質公債費比率（分子）の構造'!M$49</f>
        <v>0</v>
      </c>
      <c r="I45" s="114"/>
      <c r="J45" s="114"/>
      <c r="K45" s="114">
        <f>'実質公債費比率（分子）の構造'!N$49</f>
        <v>0</v>
      </c>
      <c r="L45" s="114"/>
      <c r="M45" s="114"/>
      <c r="N45" s="114">
        <f>'実質公債費比率（分子）の構造'!O$49</f>
        <v>1</v>
      </c>
      <c r="O45" s="114"/>
      <c r="P45" s="114"/>
    </row>
    <row r="46" spans="1:16" x14ac:dyDescent="0.15">
      <c r="A46" s="114" t="s">
        <v>55</v>
      </c>
      <c r="B46" s="114">
        <f>'実質公債費比率（分子）の構造'!K$48</f>
        <v>151</v>
      </c>
      <c r="C46" s="114"/>
      <c r="D46" s="114"/>
      <c r="E46" s="114">
        <f>'実質公債費比率（分子）の構造'!L$48</f>
        <v>175</v>
      </c>
      <c r="F46" s="114"/>
      <c r="G46" s="114"/>
      <c r="H46" s="114">
        <f>'実質公債費比率（分子）の構造'!M$48</f>
        <v>156</v>
      </c>
      <c r="I46" s="114"/>
      <c r="J46" s="114"/>
      <c r="K46" s="114">
        <f>'実質公債費比率（分子）の構造'!N$48</f>
        <v>175</v>
      </c>
      <c r="L46" s="114"/>
      <c r="M46" s="114"/>
      <c r="N46" s="114">
        <f>'実質公債費比率（分子）の構造'!O$48</f>
        <v>186</v>
      </c>
      <c r="O46" s="114"/>
      <c r="P46" s="114"/>
    </row>
    <row r="47" spans="1:16" x14ac:dyDescent="0.15">
      <c r="A47" s="114" t="s">
        <v>56</v>
      </c>
      <c r="B47" s="114" t="str">
        <f>'実質公債費比率（分子）の構造'!K$47</f>
        <v>-</v>
      </c>
      <c r="C47" s="114"/>
      <c r="D47" s="114"/>
      <c r="E47" s="114" t="str">
        <f>'実質公債費比率（分子）の構造'!L$47</f>
        <v>-</v>
      </c>
      <c r="F47" s="114"/>
      <c r="G47" s="114"/>
      <c r="H47" s="114" t="str">
        <f>'実質公債費比率（分子）の構造'!M$47</f>
        <v>-</v>
      </c>
      <c r="I47" s="114"/>
      <c r="J47" s="114"/>
      <c r="K47" s="114" t="str">
        <f>'実質公債費比率（分子）の構造'!N$47</f>
        <v>-</v>
      </c>
      <c r="L47" s="114"/>
      <c r="M47" s="114"/>
      <c r="N47" s="114" t="str">
        <f>'実質公債費比率（分子）の構造'!O$47</f>
        <v>-</v>
      </c>
      <c r="O47" s="114"/>
      <c r="P47" s="114"/>
    </row>
    <row r="48" spans="1:16" x14ac:dyDescent="0.15">
      <c r="A48" s="114" t="s">
        <v>57</v>
      </c>
      <c r="B48" s="114" t="str">
        <f>'実質公債費比率（分子）の構造'!K$46</f>
        <v>-</v>
      </c>
      <c r="C48" s="114"/>
      <c r="D48" s="114"/>
      <c r="E48" s="114" t="str">
        <f>'実質公債費比率（分子）の構造'!L$46</f>
        <v>-</v>
      </c>
      <c r="F48" s="114"/>
      <c r="G48" s="114"/>
      <c r="H48" s="114" t="str">
        <f>'実質公債費比率（分子）の構造'!M$46</f>
        <v>-</v>
      </c>
      <c r="I48" s="114"/>
      <c r="J48" s="114"/>
      <c r="K48" s="114" t="str">
        <f>'実質公債費比率（分子）の構造'!N$46</f>
        <v>-</v>
      </c>
      <c r="L48" s="114"/>
      <c r="M48" s="114"/>
      <c r="N48" s="114" t="str">
        <f>'実質公債費比率（分子）の構造'!O$46</f>
        <v>-</v>
      </c>
      <c r="O48" s="114"/>
      <c r="P48" s="114"/>
    </row>
    <row r="49" spans="1:16" x14ac:dyDescent="0.15">
      <c r="A49" s="114" t="s">
        <v>58</v>
      </c>
      <c r="B49" s="114">
        <f>'実質公債費比率（分子）の構造'!K$45</f>
        <v>967</v>
      </c>
      <c r="C49" s="114"/>
      <c r="D49" s="114"/>
      <c r="E49" s="114">
        <f>'実質公債費比率（分子）の構造'!L$45</f>
        <v>966</v>
      </c>
      <c r="F49" s="114"/>
      <c r="G49" s="114"/>
      <c r="H49" s="114">
        <f>'実質公債費比率（分子）の構造'!M$45</f>
        <v>931</v>
      </c>
      <c r="I49" s="114"/>
      <c r="J49" s="114"/>
      <c r="K49" s="114">
        <f>'実質公債費比率（分子）の構造'!N$45</f>
        <v>876</v>
      </c>
      <c r="L49" s="114"/>
      <c r="M49" s="114"/>
      <c r="N49" s="114">
        <f>'実質公債費比率（分子）の構造'!O$45</f>
        <v>891</v>
      </c>
      <c r="O49" s="114"/>
      <c r="P49" s="114"/>
    </row>
    <row r="50" spans="1:16" x14ac:dyDescent="0.15">
      <c r="A50" s="114" t="s">
        <v>59</v>
      </c>
      <c r="B50" s="114" t="e">
        <f>NA()</f>
        <v>#N/A</v>
      </c>
      <c r="C50" s="114">
        <f>IF(ISNUMBER('実質公債費比率（分子）の構造'!K$53),'実質公債費比率（分子）の構造'!K$53,NA())</f>
        <v>189</v>
      </c>
      <c r="D50" s="114" t="e">
        <f>NA()</f>
        <v>#N/A</v>
      </c>
      <c r="E50" s="114" t="e">
        <f>NA()</f>
        <v>#N/A</v>
      </c>
      <c r="F50" s="114">
        <f>IF(ISNUMBER('実質公債費比率（分子）の構造'!L$53),'実質公債費比率（分子）の構造'!L$53,NA())</f>
        <v>194</v>
      </c>
      <c r="G50" s="114" t="e">
        <f>NA()</f>
        <v>#N/A</v>
      </c>
      <c r="H50" s="114" t="e">
        <f>NA()</f>
        <v>#N/A</v>
      </c>
      <c r="I50" s="114">
        <f>IF(ISNUMBER('実質公債費比率（分子）の構造'!M$53),'実質公債費比率（分子）の構造'!M$53,NA())</f>
        <v>151</v>
      </c>
      <c r="J50" s="114" t="e">
        <f>NA()</f>
        <v>#N/A</v>
      </c>
      <c r="K50" s="114" t="e">
        <f>NA()</f>
        <v>#N/A</v>
      </c>
      <c r="L50" s="114">
        <f>IF(ISNUMBER('実質公債費比率（分子）の構造'!N$53),'実質公債費比率（分子）の構造'!N$53,NA())</f>
        <v>93</v>
      </c>
      <c r="M50" s="114" t="e">
        <f>NA()</f>
        <v>#N/A</v>
      </c>
      <c r="N50" s="114" t="e">
        <f>NA()</f>
        <v>#N/A</v>
      </c>
      <c r="O50" s="114">
        <f>IF(ISNUMBER('実質公債費比率（分子）の構造'!O$53),'実質公債費比率（分子）の構造'!O$53,NA())</f>
        <v>122</v>
      </c>
      <c r="P50" s="114" t="e">
        <f>NA()</f>
        <v>#N/A</v>
      </c>
    </row>
    <row r="53" spans="1:16" x14ac:dyDescent="0.15">
      <c r="A53" s="82" t="s">
        <v>60</v>
      </c>
    </row>
    <row r="54" spans="1:16" x14ac:dyDescent="0.15">
      <c r="A54" s="113"/>
      <c r="B54" s="113" t="str">
        <f>'将来負担比率（分子）の構造'!I$40</f>
        <v>H24</v>
      </c>
      <c r="C54" s="113"/>
      <c r="D54" s="113"/>
      <c r="E54" s="113" t="str">
        <f>'将来負担比率（分子）の構造'!J$40</f>
        <v>H25</v>
      </c>
      <c r="F54" s="113"/>
      <c r="G54" s="113"/>
      <c r="H54" s="113" t="str">
        <f>'将来負担比率（分子）の構造'!K$40</f>
        <v>H26</v>
      </c>
      <c r="I54" s="113"/>
      <c r="J54" s="113"/>
      <c r="K54" s="113" t="str">
        <f>'将来負担比率（分子）の構造'!L$40</f>
        <v>H27</v>
      </c>
      <c r="L54" s="113"/>
      <c r="M54" s="113"/>
      <c r="N54" s="113" t="str">
        <f>'将来負担比率（分子）の構造'!M$40</f>
        <v>H28</v>
      </c>
      <c r="O54" s="113"/>
      <c r="P54" s="113"/>
    </row>
    <row r="55" spans="1:16" x14ac:dyDescent="0.15">
      <c r="A55" s="113"/>
      <c r="B55" s="113" t="s">
        <v>61</v>
      </c>
      <c r="C55" s="113"/>
      <c r="D55" s="113" t="s">
        <v>62</v>
      </c>
      <c r="E55" s="113" t="s">
        <v>61</v>
      </c>
      <c r="F55" s="113"/>
      <c r="G55" s="113" t="s">
        <v>62</v>
      </c>
      <c r="H55" s="113" t="s">
        <v>61</v>
      </c>
      <c r="I55" s="113"/>
      <c r="J55" s="113" t="s">
        <v>62</v>
      </c>
      <c r="K55" s="113" t="s">
        <v>61</v>
      </c>
      <c r="L55" s="113"/>
      <c r="M55" s="113" t="s">
        <v>62</v>
      </c>
      <c r="N55" s="113" t="s">
        <v>61</v>
      </c>
      <c r="O55" s="113"/>
      <c r="P55" s="113" t="s">
        <v>62</v>
      </c>
    </row>
    <row r="56" spans="1:16" x14ac:dyDescent="0.15">
      <c r="A56" s="113" t="s">
        <v>37</v>
      </c>
      <c r="B56" s="113"/>
      <c r="C56" s="113"/>
      <c r="D56" s="113">
        <f>'将来負担比率（分子）の構造'!I$52</f>
        <v>7633</v>
      </c>
      <c r="E56" s="113"/>
      <c r="F56" s="113"/>
      <c r="G56" s="113">
        <f>'将来負担比率（分子）の構造'!J$52</f>
        <v>7731</v>
      </c>
      <c r="H56" s="113"/>
      <c r="I56" s="113"/>
      <c r="J56" s="113">
        <f>'将来負担比率（分子）の構造'!K$52</f>
        <v>8465</v>
      </c>
      <c r="K56" s="113"/>
      <c r="L56" s="113"/>
      <c r="M56" s="113">
        <f>'将来負担比率（分子）の構造'!L$52</f>
        <v>8564</v>
      </c>
      <c r="N56" s="113"/>
      <c r="O56" s="113"/>
      <c r="P56" s="113">
        <f>'将来負担比率（分子）の構造'!M$52</f>
        <v>8190</v>
      </c>
    </row>
    <row r="57" spans="1:16" x14ac:dyDescent="0.15">
      <c r="A57" s="113" t="s">
        <v>36</v>
      </c>
      <c r="B57" s="113"/>
      <c r="C57" s="113"/>
      <c r="D57" s="113">
        <f>'将来負担比率（分子）の構造'!I$51</f>
        <v>160</v>
      </c>
      <c r="E57" s="113"/>
      <c r="F57" s="113"/>
      <c r="G57" s="113">
        <f>'将来負担比率（分子）の構造'!J$51</f>
        <v>195</v>
      </c>
      <c r="H57" s="113"/>
      <c r="I57" s="113"/>
      <c r="J57" s="113">
        <f>'将来負担比率（分子）の構造'!K$51</f>
        <v>60</v>
      </c>
      <c r="K57" s="113"/>
      <c r="L57" s="113"/>
      <c r="M57" s="113">
        <f>'将来負担比率（分子）の構造'!L$51</f>
        <v>178</v>
      </c>
      <c r="N57" s="113"/>
      <c r="O57" s="113"/>
      <c r="P57" s="113">
        <f>'将来負担比率（分子）の構造'!M$51</f>
        <v>161</v>
      </c>
    </row>
    <row r="58" spans="1:16" x14ac:dyDescent="0.15">
      <c r="A58" s="113" t="s">
        <v>35</v>
      </c>
      <c r="B58" s="113"/>
      <c r="C58" s="113"/>
      <c r="D58" s="113">
        <f>'将来負担比率（分子）の構造'!I$50</f>
        <v>902</v>
      </c>
      <c r="E58" s="113"/>
      <c r="F58" s="113"/>
      <c r="G58" s="113">
        <f>'将来負担比率（分子）の構造'!J$50</f>
        <v>1020</v>
      </c>
      <c r="H58" s="113"/>
      <c r="I58" s="113"/>
      <c r="J58" s="113">
        <f>'将来負担比率（分子）の構造'!K$50</f>
        <v>877</v>
      </c>
      <c r="K58" s="113"/>
      <c r="L58" s="113"/>
      <c r="M58" s="113">
        <f>'将来負担比率（分子）の構造'!L$50</f>
        <v>984</v>
      </c>
      <c r="N58" s="113"/>
      <c r="O58" s="113"/>
      <c r="P58" s="113">
        <f>'将来負担比率（分子）の構造'!M$50</f>
        <v>1125</v>
      </c>
    </row>
    <row r="59" spans="1:16" x14ac:dyDescent="0.15">
      <c r="A59" s="113" t="s">
        <v>33</v>
      </c>
      <c r="B59" s="113" t="str">
        <f>'将来負担比率（分子）の構造'!I$49</f>
        <v>-</v>
      </c>
      <c r="C59" s="113"/>
      <c r="D59" s="113"/>
      <c r="E59" s="113" t="str">
        <f>'将来負担比率（分子）の構造'!J$49</f>
        <v>-</v>
      </c>
      <c r="F59" s="113"/>
      <c r="G59" s="113"/>
      <c r="H59" s="113" t="str">
        <f>'将来負担比率（分子）の構造'!K$49</f>
        <v>-</v>
      </c>
      <c r="I59" s="113"/>
      <c r="J59" s="113"/>
      <c r="K59" s="113" t="str">
        <f>'将来負担比率（分子）の構造'!L$49</f>
        <v>-</v>
      </c>
      <c r="L59" s="113"/>
      <c r="M59" s="113"/>
      <c r="N59" s="113" t="str">
        <f>'将来負担比率（分子）の構造'!M$49</f>
        <v>-</v>
      </c>
      <c r="O59" s="113"/>
      <c r="P59" s="113"/>
    </row>
    <row r="60" spans="1:16" x14ac:dyDescent="0.15">
      <c r="A60" s="113" t="s">
        <v>32</v>
      </c>
      <c r="B60" s="113" t="str">
        <f>'将来負担比率（分子）の構造'!I$48</f>
        <v>-</v>
      </c>
      <c r="C60" s="113"/>
      <c r="D60" s="113"/>
      <c r="E60" s="113" t="str">
        <f>'将来負担比率（分子）の構造'!J$48</f>
        <v>-</v>
      </c>
      <c r="F60" s="113"/>
      <c r="G60" s="113"/>
      <c r="H60" s="113" t="str">
        <f>'将来負担比率（分子）の構造'!K$48</f>
        <v>-</v>
      </c>
      <c r="I60" s="113"/>
      <c r="J60" s="113"/>
      <c r="K60" s="113" t="str">
        <f>'将来負担比率（分子）の構造'!L$48</f>
        <v>-</v>
      </c>
      <c r="L60" s="113"/>
      <c r="M60" s="113"/>
      <c r="N60" s="113" t="str">
        <f>'将来負担比率（分子）の構造'!M$48</f>
        <v>-</v>
      </c>
      <c r="O60" s="113"/>
      <c r="P60" s="113"/>
    </row>
    <row r="61" spans="1:16" x14ac:dyDescent="0.15">
      <c r="A61" s="113" t="s">
        <v>30</v>
      </c>
      <c r="B61" s="113" t="str">
        <f>'将来負担比率（分子）の構造'!I$46</f>
        <v>-</v>
      </c>
      <c r="C61" s="113"/>
      <c r="D61" s="113"/>
      <c r="E61" s="113" t="str">
        <f>'将来負担比率（分子）の構造'!J$46</f>
        <v>-</v>
      </c>
      <c r="F61" s="113"/>
      <c r="G61" s="113"/>
      <c r="H61" s="113" t="str">
        <f>'将来負担比率（分子）の構造'!K$46</f>
        <v>-</v>
      </c>
      <c r="I61" s="113"/>
      <c r="J61" s="113"/>
      <c r="K61" s="113" t="str">
        <f>'将来負担比率（分子）の構造'!L$46</f>
        <v>-</v>
      </c>
      <c r="L61" s="113"/>
      <c r="M61" s="113"/>
      <c r="N61" s="113" t="str">
        <f>'将来負担比率（分子）の構造'!M$46</f>
        <v>-</v>
      </c>
      <c r="O61" s="113"/>
      <c r="P61" s="113"/>
    </row>
    <row r="62" spans="1:16" x14ac:dyDescent="0.15">
      <c r="A62" s="113" t="s">
        <v>29</v>
      </c>
      <c r="B62" s="113">
        <f>'将来負担比率（分子）の構造'!I$45</f>
        <v>558</v>
      </c>
      <c r="C62" s="113"/>
      <c r="D62" s="113"/>
      <c r="E62" s="113">
        <f>'将来負担比率（分子）の構造'!J$45</f>
        <v>577</v>
      </c>
      <c r="F62" s="113"/>
      <c r="G62" s="113"/>
      <c r="H62" s="113">
        <f>'将来負担比率（分子）の構造'!K$45</f>
        <v>591</v>
      </c>
      <c r="I62" s="113"/>
      <c r="J62" s="113"/>
      <c r="K62" s="113">
        <f>'将来負担比率（分子）の構造'!L$45</f>
        <v>446</v>
      </c>
      <c r="L62" s="113"/>
      <c r="M62" s="113"/>
      <c r="N62" s="113">
        <f>'将来負担比率（分子）の構造'!M$45</f>
        <v>386</v>
      </c>
      <c r="O62" s="113"/>
      <c r="P62" s="113"/>
    </row>
    <row r="63" spans="1:16" x14ac:dyDescent="0.15">
      <c r="A63" s="113" t="s">
        <v>28</v>
      </c>
      <c r="B63" s="113">
        <f>'将来負担比率（分子）の構造'!I$44</f>
        <v>52</v>
      </c>
      <c r="C63" s="113"/>
      <c r="D63" s="113"/>
      <c r="E63" s="113">
        <f>'将来負担比率（分子）の構造'!J$44</f>
        <v>66</v>
      </c>
      <c r="F63" s="113"/>
      <c r="G63" s="113"/>
      <c r="H63" s="113">
        <f>'将来負担比率（分子）の構造'!K$44</f>
        <v>66</v>
      </c>
      <c r="I63" s="113"/>
      <c r="J63" s="113"/>
      <c r="K63" s="113">
        <f>'将来負担比率（分子）の構造'!L$44</f>
        <v>64</v>
      </c>
      <c r="L63" s="113"/>
      <c r="M63" s="113"/>
      <c r="N63" s="113">
        <f>'将来負担比率（分子）の構造'!M$44</f>
        <v>62</v>
      </c>
      <c r="O63" s="113"/>
      <c r="P63" s="113"/>
    </row>
    <row r="64" spans="1:16" x14ac:dyDescent="0.15">
      <c r="A64" s="113" t="s">
        <v>27</v>
      </c>
      <c r="B64" s="113">
        <f>'将来負担比率（分子）の構造'!I$43</f>
        <v>3086</v>
      </c>
      <c r="C64" s="113"/>
      <c r="D64" s="113"/>
      <c r="E64" s="113">
        <f>'将来負担比率（分子）の構造'!J$43</f>
        <v>2977</v>
      </c>
      <c r="F64" s="113"/>
      <c r="G64" s="113"/>
      <c r="H64" s="113">
        <f>'将来負担比率（分子）の構造'!K$43</f>
        <v>2986</v>
      </c>
      <c r="I64" s="113"/>
      <c r="J64" s="113"/>
      <c r="K64" s="113">
        <f>'将来負担比率（分子）の構造'!L$43</f>
        <v>3078</v>
      </c>
      <c r="L64" s="113"/>
      <c r="M64" s="113"/>
      <c r="N64" s="113">
        <f>'将来負担比率（分子）の構造'!M$43</f>
        <v>3177</v>
      </c>
      <c r="O64" s="113"/>
      <c r="P64" s="113"/>
    </row>
    <row r="65" spans="1:16" x14ac:dyDescent="0.15">
      <c r="A65" s="113" t="s">
        <v>26</v>
      </c>
      <c r="B65" s="113" t="str">
        <f>'将来負担比率（分子）の構造'!I$42</f>
        <v>-</v>
      </c>
      <c r="C65" s="113"/>
      <c r="D65" s="113"/>
      <c r="E65" s="113" t="str">
        <f>'将来負担比率（分子）の構造'!J$42</f>
        <v>-</v>
      </c>
      <c r="F65" s="113"/>
      <c r="G65" s="113"/>
      <c r="H65" s="113" t="str">
        <f>'将来負担比率（分子）の構造'!K$42</f>
        <v>-</v>
      </c>
      <c r="I65" s="113"/>
      <c r="J65" s="113"/>
      <c r="K65" s="113" t="str">
        <f>'将来負担比率（分子）の構造'!L$42</f>
        <v>-</v>
      </c>
      <c r="L65" s="113"/>
      <c r="M65" s="113"/>
      <c r="N65" s="113" t="str">
        <f>'将来負担比率（分子）の構造'!M$42</f>
        <v>-</v>
      </c>
      <c r="O65" s="113"/>
      <c r="P65" s="113"/>
    </row>
    <row r="66" spans="1:16" x14ac:dyDescent="0.15">
      <c r="A66" s="113" t="s">
        <v>25</v>
      </c>
      <c r="B66" s="113">
        <f>'将来負担比率（分子）の構造'!I$41</f>
        <v>6871</v>
      </c>
      <c r="C66" s="113"/>
      <c r="D66" s="113"/>
      <c r="E66" s="113">
        <f>'将来負担比率（分子）の構造'!J$41</f>
        <v>7106</v>
      </c>
      <c r="F66" s="113"/>
      <c r="G66" s="113"/>
      <c r="H66" s="113">
        <f>'将来負担比率（分子）の構造'!K$41</f>
        <v>8216</v>
      </c>
      <c r="I66" s="113"/>
      <c r="J66" s="113"/>
      <c r="K66" s="113">
        <f>'将来負担比率（分子）の構造'!L$41</f>
        <v>8483</v>
      </c>
      <c r="L66" s="113"/>
      <c r="M66" s="113"/>
      <c r="N66" s="113">
        <f>'将来負担比率（分子）の構造'!M$41</f>
        <v>8670</v>
      </c>
      <c r="O66" s="113"/>
      <c r="P66" s="113"/>
    </row>
    <row r="67" spans="1:16" x14ac:dyDescent="0.15">
      <c r="A67" s="113" t="s">
        <v>63</v>
      </c>
      <c r="B67" s="113" t="e">
        <f>NA()</f>
        <v>#N/A</v>
      </c>
      <c r="C67" s="113">
        <f>IF(ISNUMBER('将来負担比率（分子）の構造'!I$53), IF('将来負担比率（分子）の構造'!I$53 &lt; 0, 0, '将来負担比率（分子）の構造'!I$53), NA())</f>
        <v>1871</v>
      </c>
      <c r="D67" s="113" t="e">
        <f>NA()</f>
        <v>#N/A</v>
      </c>
      <c r="E67" s="113" t="e">
        <f>NA()</f>
        <v>#N/A</v>
      </c>
      <c r="F67" s="113">
        <f>IF(ISNUMBER('将来負担比率（分子）の構造'!J$53), IF('将来負担比率（分子）の構造'!J$53 &lt; 0, 0, '将来負担比率（分子）の構造'!J$53), NA())</f>
        <v>1780</v>
      </c>
      <c r="G67" s="113" t="e">
        <f>NA()</f>
        <v>#N/A</v>
      </c>
      <c r="H67" s="113" t="e">
        <f>NA()</f>
        <v>#N/A</v>
      </c>
      <c r="I67" s="113">
        <f>IF(ISNUMBER('将来負担比率（分子）の構造'!K$53), IF('将来負担比率（分子）の構造'!K$53 &lt; 0, 0, '将来負担比率（分子）の構造'!K$53), NA())</f>
        <v>2456</v>
      </c>
      <c r="J67" s="113" t="e">
        <f>NA()</f>
        <v>#N/A</v>
      </c>
      <c r="K67" s="113" t="e">
        <f>NA()</f>
        <v>#N/A</v>
      </c>
      <c r="L67" s="113">
        <f>IF(ISNUMBER('将来負担比率（分子）の構造'!L$53), IF('将来負担比率（分子）の構造'!L$53 &lt; 0, 0, '将来負担比率（分子）の構造'!L$53), NA())</f>
        <v>2345</v>
      </c>
      <c r="M67" s="113" t="e">
        <f>NA()</f>
        <v>#N/A</v>
      </c>
      <c r="N67" s="113" t="e">
        <f>NA()</f>
        <v>#N/A</v>
      </c>
      <c r="O67" s="113">
        <f>IF(ISNUMBER('将来負担比率（分子）の構造'!M$53), IF('将来負担比率（分子）の構造'!M$53 &lt; 0, 0, '将来負担比率（分子）の構造'!M$53), NA())</f>
        <v>2819</v>
      </c>
      <c r="P67" s="113"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18" customWidth="1"/>
    <col min="144" max="16384" width="0" style="118" hidden="1"/>
  </cols>
  <sheetData>
    <row r="1" spans="2:143" ht="22.5" customHeight="1" thickBot="1" x14ac:dyDescent="0.2">
      <c r="B1" s="115"/>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732" t="s">
        <v>191</v>
      </c>
      <c r="DI1" s="733"/>
      <c r="DJ1" s="733"/>
      <c r="DK1" s="733"/>
      <c r="DL1" s="733"/>
      <c r="DM1" s="733"/>
      <c r="DN1" s="734"/>
      <c r="DP1" s="732" t="s">
        <v>192</v>
      </c>
      <c r="DQ1" s="733"/>
      <c r="DR1" s="733"/>
      <c r="DS1" s="733"/>
      <c r="DT1" s="733"/>
      <c r="DU1" s="733"/>
      <c r="DV1" s="733"/>
      <c r="DW1" s="733"/>
      <c r="DX1" s="733"/>
      <c r="DY1" s="733"/>
      <c r="DZ1" s="733"/>
      <c r="EA1" s="733"/>
      <c r="EB1" s="733"/>
      <c r="EC1" s="734"/>
      <c r="ED1" s="116"/>
      <c r="EE1" s="116"/>
      <c r="EF1" s="116"/>
      <c r="EG1" s="116"/>
      <c r="EH1" s="116"/>
      <c r="EI1" s="116"/>
      <c r="EJ1" s="116"/>
      <c r="EK1" s="116"/>
      <c r="EL1" s="116"/>
      <c r="EM1" s="116"/>
    </row>
    <row r="2" spans="2:143" ht="22.5" customHeight="1" x14ac:dyDescent="0.15">
      <c r="B2" s="119" t="s">
        <v>193</v>
      </c>
      <c r="R2" s="120"/>
      <c r="S2" s="120"/>
      <c r="T2" s="120"/>
      <c r="U2" s="120"/>
      <c r="V2" s="120"/>
      <c r="W2" s="120"/>
      <c r="X2" s="120"/>
      <c r="Y2" s="120"/>
      <c r="Z2" s="120"/>
      <c r="AA2" s="120"/>
      <c r="AB2" s="120"/>
      <c r="AC2" s="120"/>
      <c r="AE2" s="121"/>
      <c r="AF2" s="121"/>
      <c r="AG2" s="121"/>
      <c r="AH2" s="121"/>
      <c r="AI2" s="121"/>
      <c r="AJ2" s="120"/>
      <c r="AK2" s="120"/>
      <c r="AL2" s="120"/>
      <c r="AM2" s="120"/>
      <c r="AN2" s="120"/>
      <c r="AO2" s="120"/>
      <c r="AP2" s="120"/>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row>
    <row r="3" spans="2:143" ht="11.25" customHeight="1" x14ac:dyDescent="0.15">
      <c r="B3" s="679" t="s">
        <v>194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195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724" t="s">
        <v>196</v>
      </c>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6"/>
    </row>
    <row r="4" spans="2:143" ht="11.25" customHeight="1" x14ac:dyDescent="0.15">
      <c r="B4" s="679" t="s">
        <v>1</v>
      </c>
      <c r="C4" s="680"/>
      <c r="D4" s="680"/>
      <c r="E4" s="680"/>
      <c r="F4" s="680"/>
      <c r="G4" s="680"/>
      <c r="H4" s="680"/>
      <c r="I4" s="680"/>
      <c r="J4" s="680"/>
      <c r="K4" s="680"/>
      <c r="L4" s="680"/>
      <c r="M4" s="680"/>
      <c r="N4" s="680"/>
      <c r="O4" s="680"/>
      <c r="P4" s="680"/>
      <c r="Q4" s="681"/>
      <c r="R4" s="679" t="s">
        <v>197</v>
      </c>
      <c r="S4" s="680"/>
      <c r="T4" s="680"/>
      <c r="U4" s="680"/>
      <c r="V4" s="680"/>
      <c r="W4" s="680"/>
      <c r="X4" s="680"/>
      <c r="Y4" s="681"/>
      <c r="Z4" s="679" t="s">
        <v>198</v>
      </c>
      <c r="AA4" s="680"/>
      <c r="AB4" s="680"/>
      <c r="AC4" s="681"/>
      <c r="AD4" s="679" t="s">
        <v>199</v>
      </c>
      <c r="AE4" s="680"/>
      <c r="AF4" s="680"/>
      <c r="AG4" s="680"/>
      <c r="AH4" s="680"/>
      <c r="AI4" s="680"/>
      <c r="AJ4" s="680"/>
      <c r="AK4" s="681"/>
      <c r="AL4" s="679" t="s">
        <v>198</v>
      </c>
      <c r="AM4" s="680"/>
      <c r="AN4" s="680"/>
      <c r="AO4" s="681"/>
      <c r="AP4" s="735" t="s">
        <v>200</v>
      </c>
      <c r="AQ4" s="735"/>
      <c r="AR4" s="735"/>
      <c r="AS4" s="735"/>
      <c r="AT4" s="735"/>
      <c r="AU4" s="735"/>
      <c r="AV4" s="735"/>
      <c r="AW4" s="735"/>
      <c r="AX4" s="735"/>
      <c r="AY4" s="735"/>
      <c r="AZ4" s="735"/>
      <c r="BA4" s="735"/>
      <c r="BB4" s="735"/>
      <c r="BC4" s="735"/>
      <c r="BD4" s="735"/>
      <c r="BE4" s="735"/>
      <c r="BF4" s="735"/>
      <c r="BG4" s="735" t="s">
        <v>201</v>
      </c>
      <c r="BH4" s="735"/>
      <c r="BI4" s="735"/>
      <c r="BJ4" s="735"/>
      <c r="BK4" s="735"/>
      <c r="BL4" s="735"/>
      <c r="BM4" s="735"/>
      <c r="BN4" s="735"/>
      <c r="BO4" s="735" t="s">
        <v>198</v>
      </c>
      <c r="BP4" s="735"/>
      <c r="BQ4" s="735"/>
      <c r="BR4" s="735"/>
      <c r="BS4" s="735" t="s">
        <v>202</v>
      </c>
      <c r="BT4" s="735"/>
      <c r="BU4" s="735"/>
      <c r="BV4" s="735"/>
      <c r="BW4" s="735"/>
      <c r="BX4" s="735"/>
      <c r="BY4" s="735"/>
      <c r="BZ4" s="735"/>
      <c r="CA4" s="735"/>
      <c r="CB4" s="735"/>
      <c r="CD4" s="724" t="s">
        <v>203</v>
      </c>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6"/>
    </row>
    <row r="5" spans="2:143" s="122" customFormat="1" ht="11.25" customHeight="1" x14ac:dyDescent="0.15">
      <c r="B5" s="706" t="s">
        <v>204</v>
      </c>
      <c r="C5" s="707"/>
      <c r="D5" s="707"/>
      <c r="E5" s="707"/>
      <c r="F5" s="707"/>
      <c r="G5" s="707"/>
      <c r="H5" s="707"/>
      <c r="I5" s="707"/>
      <c r="J5" s="707"/>
      <c r="K5" s="707"/>
      <c r="L5" s="707"/>
      <c r="M5" s="707"/>
      <c r="N5" s="707"/>
      <c r="O5" s="707"/>
      <c r="P5" s="707"/>
      <c r="Q5" s="708"/>
      <c r="R5" s="669">
        <v>206466</v>
      </c>
      <c r="S5" s="670"/>
      <c r="T5" s="670"/>
      <c r="U5" s="670"/>
      <c r="V5" s="670"/>
      <c r="W5" s="670"/>
      <c r="X5" s="670"/>
      <c r="Y5" s="717"/>
      <c r="Z5" s="730">
        <v>4.0999999999999996</v>
      </c>
      <c r="AA5" s="730"/>
      <c r="AB5" s="730"/>
      <c r="AC5" s="730"/>
      <c r="AD5" s="731">
        <v>206466</v>
      </c>
      <c r="AE5" s="731"/>
      <c r="AF5" s="731"/>
      <c r="AG5" s="731"/>
      <c r="AH5" s="731"/>
      <c r="AI5" s="731"/>
      <c r="AJ5" s="731"/>
      <c r="AK5" s="731"/>
      <c r="AL5" s="718">
        <v>9.1999999999999993</v>
      </c>
      <c r="AM5" s="687"/>
      <c r="AN5" s="687"/>
      <c r="AO5" s="719"/>
      <c r="AP5" s="706" t="s">
        <v>205</v>
      </c>
      <c r="AQ5" s="707"/>
      <c r="AR5" s="707"/>
      <c r="AS5" s="707"/>
      <c r="AT5" s="707"/>
      <c r="AU5" s="707"/>
      <c r="AV5" s="707"/>
      <c r="AW5" s="707"/>
      <c r="AX5" s="707"/>
      <c r="AY5" s="707"/>
      <c r="AZ5" s="707"/>
      <c r="BA5" s="707"/>
      <c r="BB5" s="707"/>
      <c r="BC5" s="707"/>
      <c r="BD5" s="707"/>
      <c r="BE5" s="707"/>
      <c r="BF5" s="708"/>
      <c r="BG5" s="619">
        <v>204847</v>
      </c>
      <c r="BH5" s="620"/>
      <c r="BI5" s="620"/>
      <c r="BJ5" s="620"/>
      <c r="BK5" s="620"/>
      <c r="BL5" s="620"/>
      <c r="BM5" s="620"/>
      <c r="BN5" s="621"/>
      <c r="BO5" s="672">
        <v>99.2</v>
      </c>
      <c r="BP5" s="672"/>
      <c r="BQ5" s="672"/>
      <c r="BR5" s="672"/>
      <c r="BS5" s="673" t="s">
        <v>206</v>
      </c>
      <c r="BT5" s="673"/>
      <c r="BU5" s="673"/>
      <c r="BV5" s="673"/>
      <c r="BW5" s="673"/>
      <c r="BX5" s="673"/>
      <c r="BY5" s="673"/>
      <c r="BZ5" s="673"/>
      <c r="CA5" s="673"/>
      <c r="CB5" s="709"/>
      <c r="CD5" s="724" t="s">
        <v>200</v>
      </c>
      <c r="CE5" s="725"/>
      <c r="CF5" s="725"/>
      <c r="CG5" s="725"/>
      <c r="CH5" s="725"/>
      <c r="CI5" s="725"/>
      <c r="CJ5" s="725"/>
      <c r="CK5" s="725"/>
      <c r="CL5" s="725"/>
      <c r="CM5" s="725"/>
      <c r="CN5" s="725"/>
      <c r="CO5" s="725"/>
      <c r="CP5" s="725"/>
      <c r="CQ5" s="726"/>
      <c r="CR5" s="724" t="s">
        <v>207</v>
      </c>
      <c r="CS5" s="725"/>
      <c r="CT5" s="725"/>
      <c r="CU5" s="725"/>
      <c r="CV5" s="725"/>
      <c r="CW5" s="725"/>
      <c r="CX5" s="725"/>
      <c r="CY5" s="726"/>
      <c r="CZ5" s="724" t="s">
        <v>198</v>
      </c>
      <c r="DA5" s="725"/>
      <c r="DB5" s="725"/>
      <c r="DC5" s="726"/>
      <c r="DD5" s="724" t="s">
        <v>208</v>
      </c>
      <c r="DE5" s="725"/>
      <c r="DF5" s="725"/>
      <c r="DG5" s="725"/>
      <c r="DH5" s="725"/>
      <c r="DI5" s="725"/>
      <c r="DJ5" s="725"/>
      <c r="DK5" s="725"/>
      <c r="DL5" s="725"/>
      <c r="DM5" s="725"/>
      <c r="DN5" s="725"/>
      <c r="DO5" s="725"/>
      <c r="DP5" s="726"/>
      <c r="DQ5" s="724" t="s">
        <v>209</v>
      </c>
      <c r="DR5" s="725"/>
      <c r="DS5" s="725"/>
      <c r="DT5" s="725"/>
      <c r="DU5" s="725"/>
      <c r="DV5" s="725"/>
      <c r="DW5" s="725"/>
      <c r="DX5" s="725"/>
      <c r="DY5" s="725"/>
      <c r="DZ5" s="725"/>
      <c r="EA5" s="725"/>
      <c r="EB5" s="725"/>
      <c r="EC5" s="726"/>
    </row>
    <row r="6" spans="2:143" ht="11.25" customHeight="1" x14ac:dyDescent="0.15">
      <c r="B6" s="616" t="s">
        <v>210</v>
      </c>
      <c r="C6" s="617"/>
      <c r="D6" s="617"/>
      <c r="E6" s="617"/>
      <c r="F6" s="617"/>
      <c r="G6" s="617"/>
      <c r="H6" s="617"/>
      <c r="I6" s="617"/>
      <c r="J6" s="617"/>
      <c r="K6" s="617"/>
      <c r="L6" s="617"/>
      <c r="M6" s="617"/>
      <c r="N6" s="617"/>
      <c r="O6" s="617"/>
      <c r="P6" s="617"/>
      <c r="Q6" s="618"/>
      <c r="R6" s="619">
        <v>20708</v>
      </c>
      <c r="S6" s="620"/>
      <c r="T6" s="620"/>
      <c r="U6" s="620"/>
      <c r="V6" s="620"/>
      <c r="W6" s="620"/>
      <c r="X6" s="620"/>
      <c r="Y6" s="621"/>
      <c r="Z6" s="672">
        <v>0.4</v>
      </c>
      <c r="AA6" s="672"/>
      <c r="AB6" s="672"/>
      <c r="AC6" s="672"/>
      <c r="AD6" s="673">
        <v>20708</v>
      </c>
      <c r="AE6" s="673"/>
      <c r="AF6" s="673"/>
      <c r="AG6" s="673"/>
      <c r="AH6" s="673"/>
      <c r="AI6" s="673"/>
      <c r="AJ6" s="673"/>
      <c r="AK6" s="673"/>
      <c r="AL6" s="642">
        <v>0.9</v>
      </c>
      <c r="AM6" s="674"/>
      <c r="AN6" s="674"/>
      <c r="AO6" s="675"/>
      <c r="AP6" s="616" t="s">
        <v>211</v>
      </c>
      <c r="AQ6" s="617"/>
      <c r="AR6" s="617"/>
      <c r="AS6" s="617"/>
      <c r="AT6" s="617"/>
      <c r="AU6" s="617"/>
      <c r="AV6" s="617"/>
      <c r="AW6" s="617"/>
      <c r="AX6" s="617"/>
      <c r="AY6" s="617"/>
      <c r="AZ6" s="617"/>
      <c r="BA6" s="617"/>
      <c r="BB6" s="617"/>
      <c r="BC6" s="617"/>
      <c r="BD6" s="617"/>
      <c r="BE6" s="617"/>
      <c r="BF6" s="618"/>
      <c r="BG6" s="619">
        <v>204847</v>
      </c>
      <c r="BH6" s="620"/>
      <c r="BI6" s="620"/>
      <c r="BJ6" s="620"/>
      <c r="BK6" s="620"/>
      <c r="BL6" s="620"/>
      <c r="BM6" s="620"/>
      <c r="BN6" s="621"/>
      <c r="BO6" s="672">
        <v>99.2</v>
      </c>
      <c r="BP6" s="672"/>
      <c r="BQ6" s="672"/>
      <c r="BR6" s="672"/>
      <c r="BS6" s="673" t="s">
        <v>206</v>
      </c>
      <c r="BT6" s="673"/>
      <c r="BU6" s="673"/>
      <c r="BV6" s="673"/>
      <c r="BW6" s="673"/>
      <c r="BX6" s="673"/>
      <c r="BY6" s="673"/>
      <c r="BZ6" s="673"/>
      <c r="CA6" s="673"/>
      <c r="CB6" s="709"/>
      <c r="CD6" s="676" t="s">
        <v>212</v>
      </c>
      <c r="CE6" s="677"/>
      <c r="CF6" s="677"/>
      <c r="CG6" s="677"/>
      <c r="CH6" s="677"/>
      <c r="CI6" s="677"/>
      <c r="CJ6" s="677"/>
      <c r="CK6" s="677"/>
      <c r="CL6" s="677"/>
      <c r="CM6" s="677"/>
      <c r="CN6" s="677"/>
      <c r="CO6" s="677"/>
      <c r="CP6" s="677"/>
      <c r="CQ6" s="678"/>
      <c r="CR6" s="619">
        <v>50939</v>
      </c>
      <c r="CS6" s="620"/>
      <c r="CT6" s="620"/>
      <c r="CU6" s="620"/>
      <c r="CV6" s="620"/>
      <c r="CW6" s="620"/>
      <c r="CX6" s="620"/>
      <c r="CY6" s="621"/>
      <c r="CZ6" s="672">
        <v>1</v>
      </c>
      <c r="DA6" s="672"/>
      <c r="DB6" s="672"/>
      <c r="DC6" s="672"/>
      <c r="DD6" s="625" t="s">
        <v>206</v>
      </c>
      <c r="DE6" s="620"/>
      <c r="DF6" s="620"/>
      <c r="DG6" s="620"/>
      <c r="DH6" s="620"/>
      <c r="DI6" s="620"/>
      <c r="DJ6" s="620"/>
      <c r="DK6" s="620"/>
      <c r="DL6" s="620"/>
      <c r="DM6" s="620"/>
      <c r="DN6" s="620"/>
      <c r="DO6" s="620"/>
      <c r="DP6" s="621"/>
      <c r="DQ6" s="625">
        <v>50939</v>
      </c>
      <c r="DR6" s="620"/>
      <c r="DS6" s="620"/>
      <c r="DT6" s="620"/>
      <c r="DU6" s="620"/>
      <c r="DV6" s="620"/>
      <c r="DW6" s="620"/>
      <c r="DX6" s="620"/>
      <c r="DY6" s="620"/>
      <c r="DZ6" s="620"/>
      <c r="EA6" s="620"/>
      <c r="EB6" s="620"/>
      <c r="EC6" s="655"/>
    </row>
    <row r="7" spans="2:143" ht="11.25" customHeight="1" x14ac:dyDescent="0.15">
      <c r="B7" s="616" t="s">
        <v>213</v>
      </c>
      <c r="C7" s="617"/>
      <c r="D7" s="617"/>
      <c r="E7" s="617"/>
      <c r="F7" s="617"/>
      <c r="G7" s="617"/>
      <c r="H7" s="617"/>
      <c r="I7" s="617"/>
      <c r="J7" s="617"/>
      <c r="K7" s="617"/>
      <c r="L7" s="617"/>
      <c r="M7" s="617"/>
      <c r="N7" s="617"/>
      <c r="O7" s="617"/>
      <c r="P7" s="617"/>
      <c r="Q7" s="618"/>
      <c r="R7" s="619">
        <v>387</v>
      </c>
      <c r="S7" s="620"/>
      <c r="T7" s="620"/>
      <c r="U7" s="620"/>
      <c r="V7" s="620"/>
      <c r="W7" s="620"/>
      <c r="X7" s="620"/>
      <c r="Y7" s="621"/>
      <c r="Z7" s="672">
        <v>0</v>
      </c>
      <c r="AA7" s="672"/>
      <c r="AB7" s="672"/>
      <c r="AC7" s="672"/>
      <c r="AD7" s="673">
        <v>387</v>
      </c>
      <c r="AE7" s="673"/>
      <c r="AF7" s="673"/>
      <c r="AG7" s="673"/>
      <c r="AH7" s="673"/>
      <c r="AI7" s="673"/>
      <c r="AJ7" s="673"/>
      <c r="AK7" s="673"/>
      <c r="AL7" s="642">
        <v>0</v>
      </c>
      <c r="AM7" s="674"/>
      <c r="AN7" s="674"/>
      <c r="AO7" s="675"/>
      <c r="AP7" s="616" t="s">
        <v>214</v>
      </c>
      <c r="AQ7" s="617"/>
      <c r="AR7" s="617"/>
      <c r="AS7" s="617"/>
      <c r="AT7" s="617"/>
      <c r="AU7" s="617"/>
      <c r="AV7" s="617"/>
      <c r="AW7" s="617"/>
      <c r="AX7" s="617"/>
      <c r="AY7" s="617"/>
      <c r="AZ7" s="617"/>
      <c r="BA7" s="617"/>
      <c r="BB7" s="617"/>
      <c r="BC7" s="617"/>
      <c r="BD7" s="617"/>
      <c r="BE7" s="617"/>
      <c r="BF7" s="618"/>
      <c r="BG7" s="619">
        <v>104721</v>
      </c>
      <c r="BH7" s="620"/>
      <c r="BI7" s="620"/>
      <c r="BJ7" s="620"/>
      <c r="BK7" s="620"/>
      <c r="BL7" s="620"/>
      <c r="BM7" s="620"/>
      <c r="BN7" s="621"/>
      <c r="BO7" s="672">
        <v>50.7</v>
      </c>
      <c r="BP7" s="672"/>
      <c r="BQ7" s="672"/>
      <c r="BR7" s="672"/>
      <c r="BS7" s="673" t="s">
        <v>206</v>
      </c>
      <c r="BT7" s="673"/>
      <c r="BU7" s="673"/>
      <c r="BV7" s="673"/>
      <c r="BW7" s="673"/>
      <c r="BX7" s="673"/>
      <c r="BY7" s="673"/>
      <c r="BZ7" s="673"/>
      <c r="CA7" s="673"/>
      <c r="CB7" s="709"/>
      <c r="CD7" s="656" t="s">
        <v>215</v>
      </c>
      <c r="CE7" s="653"/>
      <c r="CF7" s="653"/>
      <c r="CG7" s="653"/>
      <c r="CH7" s="653"/>
      <c r="CI7" s="653"/>
      <c r="CJ7" s="653"/>
      <c r="CK7" s="653"/>
      <c r="CL7" s="653"/>
      <c r="CM7" s="653"/>
      <c r="CN7" s="653"/>
      <c r="CO7" s="653"/>
      <c r="CP7" s="653"/>
      <c r="CQ7" s="654"/>
      <c r="CR7" s="619">
        <v>794181</v>
      </c>
      <c r="CS7" s="620"/>
      <c r="CT7" s="620"/>
      <c r="CU7" s="620"/>
      <c r="CV7" s="620"/>
      <c r="CW7" s="620"/>
      <c r="CX7" s="620"/>
      <c r="CY7" s="621"/>
      <c r="CZ7" s="672">
        <v>16.2</v>
      </c>
      <c r="DA7" s="672"/>
      <c r="DB7" s="672"/>
      <c r="DC7" s="672"/>
      <c r="DD7" s="625">
        <v>92528</v>
      </c>
      <c r="DE7" s="620"/>
      <c r="DF7" s="620"/>
      <c r="DG7" s="620"/>
      <c r="DH7" s="620"/>
      <c r="DI7" s="620"/>
      <c r="DJ7" s="620"/>
      <c r="DK7" s="620"/>
      <c r="DL7" s="620"/>
      <c r="DM7" s="620"/>
      <c r="DN7" s="620"/>
      <c r="DO7" s="620"/>
      <c r="DP7" s="621"/>
      <c r="DQ7" s="625">
        <v>599014</v>
      </c>
      <c r="DR7" s="620"/>
      <c r="DS7" s="620"/>
      <c r="DT7" s="620"/>
      <c r="DU7" s="620"/>
      <c r="DV7" s="620"/>
      <c r="DW7" s="620"/>
      <c r="DX7" s="620"/>
      <c r="DY7" s="620"/>
      <c r="DZ7" s="620"/>
      <c r="EA7" s="620"/>
      <c r="EB7" s="620"/>
      <c r="EC7" s="655"/>
    </row>
    <row r="8" spans="2:143" ht="11.25" customHeight="1" x14ac:dyDescent="0.15">
      <c r="B8" s="616" t="s">
        <v>216</v>
      </c>
      <c r="C8" s="617"/>
      <c r="D8" s="617"/>
      <c r="E8" s="617"/>
      <c r="F8" s="617"/>
      <c r="G8" s="617"/>
      <c r="H8" s="617"/>
      <c r="I8" s="617"/>
      <c r="J8" s="617"/>
      <c r="K8" s="617"/>
      <c r="L8" s="617"/>
      <c r="M8" s="617"/>
      <c r="N8" s="617"/>
      <c r="O8" s="617"/>
      <c r="P8" s="617"/>
      <c r="Q8" s="618"/>
      <c r="R8" s="619">
        <v>599</v>
      </c>
      <c r="S8" s="620"/>
      <c r="T8" s="620"/>
      <c r="U8" s="620"/>
      <c r="V8" s="620"/>
      <c r="W8" s="620"/>
      <c r="X8" s="620"/>
      <c r="Y8" s="621"/>
      <c r="Z8" s="672">
        <v>0</v>
      </c>
      <c r="AA8" s="672"/>
      <c r="AB8" s="672"/>
      <c r="AC8" s="672"/>
      <c r="AD8" s="673">
        <v>599</v>
      </c>
      <c r="AE8" s="673"/>
      <c r="AF8" s="673"/>
      <c r="AG8" s="673"/>
      <c r="AH8" s="673"/>
      <c r="AI8" s="673"/>
      <c r="AJ8" s="673"/>
      <c r="AK8" s="673"/>
      <c r="AL8" s="642">
        <v>0</v>
      </c>
      <c r="AM8" s="674"/>
      <c r="AN8" s="674"/>
      <c r="AO8" s="675"/>
      <c r="AP8" s="616" t="s">
        <v>217</v>
      </c>
      <c r="AQ8" s="617"/>
      <c r="AR8" s="617"/>
      <c r="AS8" s="617"/>
      <c r="AT8" s="617"/>
      <c r="AU8" s="617"/>
      <c r="AV8" s="617"/>
      <c r="AW8" s="617"/>
      <c r="AX8" s="617"/>
      <c r="AY8" s="617"/>
      <c r="AZ8" s="617"/>
      <c r="BA8" s="617"/>
      <c r="BB8" s="617"/>
      <c r="BC8" s="617"/>
      <c r="BD8" s="617"/>
      <c r="BE8" s="617"/>
      <c r="BF8" s="618"/>
      <c r="BG8" s="619">
        <v>3857</v>
      </c>
      <c r="BH8" s="620"/>
      <c r="BI8" s="620"/>
      <c r="BJ8" s="620"/>
      <c r="BK8" s="620"/>
      <c r="BL8" s="620"/>
      <c r="BM8" s="620"/>
      <c r="BN8" s="621"/>
      <c r="BO8" s="672">
        <v>1.9</v>
      </c>
      <c r="BP8" s="672"/>
      <c r="BQ8" s="672"/>
      <c r="BR8" s="672"/>
      <c r="BS8" s="625" t="s">
        <v>111</v>
      </c>
      <c r="BT8" s="620"/>
      <c r="BU8" s="620"/>
      <c r="BV8" s="620"/>
      <c r="BW8" s="620"/>
      <c r="BX8" s="620"/>
      <c r="BY8" s="620"/>
      <c r="BZ8" s="620"/>
      <c r="CA8" s="620"/>
      <c r="CB8" s="655"/>
      <c r="CD8" s="656" t="s">
        <v>218</v>
      </c>
      <c r="CE8" s="653"/>
      <c r="CF8" s="653"/>
      <c r="CG8" s="653"/>
      <c r="CH8" s="653"/>
      <c r="CI8" s="653"/>
      <c r="CJ8" s="653"/>
      <c r="CK8" s="653"/>
      <c r="CL8" s="653"/>
      <c r="CM8" s="653"/>
      <c r="CN8" s="653"/>
      <c r="CO8" s="653"/>
      <c r="CP8" s="653"/>
      <c r="CQ8" s="654"/>
      <c r="CR8" s="619">
        <v>574747</v>
      </c>
      <c r="CS8" s="620"/>
      <c r="CT8" s="620"/>
      <c r="CU8" s="620"/>
      <c r="CV8" s="620"/>
      <c r="CW8" s="620"/>
      <c r="CX8" s="620"/>
      <c r="CY8" s="621"/>
      <c r="CZ8" s="672">
        <v>11.8</v>
      </c>
      <c r="DA8" s="672"/>
      <c r="DB8" s="672"/>
      <c r="DC8" s="672"/>
      <c r="DD8" s="625">
        <v>8912</v>
      </c>
      <c r="DE8" s="620"/>
      <c r="DF8" s="620"/>
      <c r="DG8" s="620"/>
      <c r="DH8" s="620"/>
      <c r="DI8" s="620"/>
      <c r="DJ8" s="620"/>
      <c r="DK8" s="620"/>
      <c r="DL8" s="620"/>
      <c r="DM8" s="620"/>
      <c r="DN8" s="620"/>
      <c r="DO8" s="620"/>
      <c r="DP8" s="621"/>
      <c r="DQ8" s="625">
        <v>318397</v>
      </c>
      <c r="DR8" s="620"/>
      <c r="DS8" s="620"/>
      <c r="DT8" s="620"/>
      <c r="DU8" s="620"/>
      <c r="DV8" s="620"/>
      <c r="DW8" s="620"/>
      <c r="DX8" s="620"/>
      <c r="DY8" s="620"/>
      <c r="DZ8" s="620"/>
      <c r="EA8" s="620"/>
      <c r="EB8" s="620"/>
      <c r="EC8" s="655"/>
    </row>
    <row r="9" spans="2:143" ht="11.25" customHeight="1" x14ac:dyDescent="0.15">
      <c r="B9" s="616" t="s">
        <v>219</v>
      </c>
      <c r="C9" s="617"/>
      <c r="D9" s="617"/>
      <c r="E9" s="617"/>
      <c r="F9" s="617"/>
      <c r="G9" s="617"/>
      <c r="H9" s="617"/>
      <c r="I9" s="617"/>
      <c r="J9" s="617"/>
      <c r="K9" s="617"/>
      <c r="L9" s="617"/>
      <c r="M9" s="617"/>
      <c r="N9" s="617"/>
      <c r="O9" s="617"/>
      <c r="P9" s="617"/>
      <c r="Q9" s="618"/>
      <c r="R9" s="619">
        <v>392</v>
      </c>
      <c r="S9" s="620"/>
      <c r="T9" s="620"/>
      <c r="U9" s="620"/>
      <c r="V9" s="620"/>
      <c r="W9" s="620"/>
      <c r="X9" s="620"/>
      <c r="Y9" s="621"/>
      <c r="Z9" s="672">
        <v>0</v>
      </c>
      <c r="AA9" s="672"/>
      <c r="AB9" s="672"/>
      <c r="AC9" s="672"/>
      <c r="AD9" s="673">
        <v>392</v>
      </c>
      <c r="AE9" s="673"/>
      <c r="AF9" s="673"/>
      <c r="AG9" s="673"/>
      <c r="AH9" s="673"/>
      <c r="AI9" s="673"/>
      <c r="AJ9" s="673"/>
      <c r="AK9" s="673"/>
      <c r="AL9" s="642">
        <v>0</v>
      </c>
      <c r="AM9" s="674"/>
      <c r="AN9" s="674"/>
      <c r="AO9" s="675"/>
      <c r="AP9" s="616" t="s">
        <v>220</v>
      </c>
      <c r="AQ9" s="617"/>
      <c r="AR9" s="617"/>
      <c r="AS9" s="617"/>
      <c r="AT9" s="617"/>
      <c r="AU9" s="617"/>
      <c r="AV9" s="617"/>
      <c r="AW9" s="617"/>
      <c r="AX9" s="617"/>
      <c r="AY9" s="617"/>
      <c r="AZ9" s="617"/>
      <c r="BA9" s="617"/>
      <c r="BB9" s="617"/>
      <c r="BC9" s="617"/>
      <c r="BD9" s="617"/>
      <c r="BE9" s="617"/>
      <c r="BF9" s="618"/>
      <c r="BG9" s="619">
        <v>88064</v>
      </c>
      <c r="BH9" s="620"/>
      <c r="BI9" s="620"/>
      <c r="BJ9" s="620"/>
      <c r="BK9" s="620"/>
      <c r="BL9" s="620"/>
      <c r="BM9" s="620"/>
      <c r="BN9" s="621"/>
      <c r="BO9" s="672">
        <v>42.7</v>
      </c>
      <c r="BP9" s="672"/>
      <c r="BQ9" s="672"/>
      <c r="BR9" s="672"/>
      <c r="BS9" s="625" t="s">
        <v>111</v>
      </c>
      <c r="BT9" s="620"/>
      <c r="BU9" s="620"/>
      <c r="BV9" s="620"/>
      <c r="BW9" s="620"/>
      <c r="BX9" s="620"/>
      <c r="BY9" s="620"/>
      <c r="BZ9" s="620"/>
      <c r="CA9" s="620"/>
      <c r="CB9" s="655"/>
      <c r="CD9" s="656" t="s">
        <v>221</v>
      </c>
      <c r="CE9" s="653"/>
      <c r="CF9" s="653"/>
      <c r="CG9" s="653"/>
      <c r="CH9" s="653"/>
      <c r="CI9" s="653"/>
      <c r="CJ9" s="653"/>
      <c r="CK9" s="653"/>
      <c r="CL9" s="653"/>
      <c r="CM9" s="653"/>
      <c r="CN9" s="653"/>
      <c r="CO9" s="653"/>
      <c r="CP9" s="653"/>
      <c r="CQ9" s="654"/>
      <c r="CR9" s="619">
        <v>380898</v>
      </c>
      <c r="CS9" s="620"/>
      <c r="CT9" s="620"/>
      <c r="CU9" s="620"/>
      <c r="CV9" s="620"/>
      <c r="CW9" s="620"/>
      <c r="CX9" s="620"/>
      <c r="CY9" s="621"/>
      <c r="CZ9" s="672">
        <v>7.8</v>
      </c>
      <c r="DA9" s="672"/>
      <c r="DB9" s="672"/>
      <c r="DC9" s="672"/>
      <c r="DD9" s="625">
        <v>45684</v>
      </c>
      <c r="DE9" s="620"/>
      <c r="DF9" s="620"/>
      <c r="DG9" s="620"/>
      <c r="DH9" s="620"/>
      <c r="DI9" s="620"/>
      <c r="DJ9" s="620"/>
      <c r="DK9" s="620"/>
      <c r="DL9" s="620"/>
      <c r="DM9" s="620"/>
      <c r="DN9" s="620"/>
      <c r="DO9" s="620"/>
      <c r="DP9" s="621"/>
      <c r="DQ9" s="625">
        <v>294418</v>
      </c>
      <c r="DR9" s="620"/>
      <c r="DS9" s="620"/>
      <c r="DT9" s="620"/>
      <c r="DU9" s="620"/>
      <c r="DV9" s="620"/>
      <c r="DW9" s="620"/>
      <c r="DX9" s="620"/>
      <c r="DY9" s="620"/>
      <c r="DZ9" s="620"/>
      <c r="EA9" s="620"/>
      <c r="EB9" s="620"/>
      <c r="EC9" s="655"/>
    </row>
    <row r="10" spans="2:143" ht="11.25" customHeight="1" x14ac:dyDescent="0.15">
      <c r="B10" s="616" t="s">
        <v>222</v>
      </c>
      <c r="C10" s="617"/>
      <c r="D10" s="617"/>
      <c r="E10" s="617"/>
      <c r="F10" s="617"/>
      <c r="G10" s="617"/>
      <c r="H10" s="617"/>
      <c r="I10" s="617"/>
      <c r="J10" s="617"/>
      <c r="K10" s="617"/>
      <c r="L10" s="617"/>
      <c r="M10" s="617"/>
      <c r="N10" s="617"/>
      <c r="O10" s="617"/>
      <c r="P10" s="617"/>
      <c r="Q10" s="618"/>
      <c r="R10" s="619">
        <v>38607</v>
      </c>
      <c r="S10" s="620"/>
      <c r="T10" s="620"/>
      <c r="U10" s="620"/>
      <c r="V10" s="620"/>
      <c r="W10" s="620"/>
      <c r="X10" s="620"/>
      <c r="Y10" s="621"/>
      <c r="Z10" s="672">
        <v>0.8</v>
      </c>
      <c r="AA10" s="672"/>
      <c r="AB10" s="672"/>
      <c r="AC10" s="672"/>
      <c r="AD10" s="673">
        <v>38607</v>
      </c>
      <c r="AE10" s="673"/>
      <c r="AF10" s="673"/>
      <c r="AG10" s="673"/>
      <c r="AH10" s="673"/>
      <c r="AI10" s="673"/>
      <c r="AJ10" s="673"/>
      <c r="AK10" s="673"/>
      <c r="AL10" s="642">
        <v>1.7</v>
      </c>
      <c r="AM10" s="674"/>
      <c r="AN10" s="674"/>
      <c r="AO10" s="675"/>
      <c r="AP10" s="616" t="s">
        <v>223</v>
      </c>
      <c r="AQ10" s="617"/>
      <c r="AR10" s="617"/>
      <c r="AS10" s="617"/>
      <c r="AT10" s="617"/>
      <c r="AU10" s="617"/>
      <c r="AV10" s="617"/>
      <c r="AW10" s="617"/>
      <c r="AX10" s="617"/>
      <c r="AY10" s="617"/>
      <c r="AZ10" s="617"/>
      <c r="BA10" s="617"/>
      <c r="BB10" s="617"/>
      <c r="BC10" s="617"/>
      <c r="BD10" s="617"/>
      <c r="BE10" s="617"/>
      <c r="BF10" s="618"/>
      <c r="BG10" s="619">
        <v>5907</v>
      </c>
      <c r="BH10" s="620"/>
      <c r="BI10" s="620"/>
      <c r="BJ10" s="620"/>
      <c r="BK10" s="620"/>
      <c r="BL10" s="620"/>
      <c r="BM10" s="620"/>
      <c r="BN10" s="621"/>
      <c r="BO10" s="672">
        <v>2.9</v>
      </c>
      <c r="BP10" s="672"/>
      <c r="BQ10" s="672"/>
      <c r="BR10" s="672"/>
      <c r="BS10" s="625" t="s">
        <v>111</v>
      </c>
      <c r="BT10" s="620"/>
      <c r="BU10" s="620"/>
      <c r="BV10" s="620"/>
      <c r="BW10" s="620"/>
      <c r="BX10" s="620"/>
      <c r="BY10" s="620"/>
      <c r="BZ10" s="620"/>
      <c r="CA10" s="620"/>
      <c r="CB10" s="655"/>
      <c r="CD10" s="656" t="s">
        <v>224</v>
      </c>
      <c r="CE10" s="653"/>
      <c r="CF10" s="653"/>
      <c r="CG10" s="653"/>
      <c r="CH10" s="653"/>
      <c r="CI10" s="653"/>
      <c r="CJ10" s="653"/>
      <c r="CK10" s="653"/>
      <c r="CL10" s="653"/>
      <c r="CM10" s="653"/>
      <c r="CN10" s="653"/>
      <c r="CO10" s="653"/>
      <c r="CP10" s="653"/>
      <c r="CQ10" s="654"/>
      <c r="CR10" s="619" t="s">
        <v>111</v>
      </c>
      <c r="CS10" s="620"/>
      <c r="CT10" s="620"/>
      <c r="CU10" s="620"/>
      <c r="CV10" s="620"/>
      <c r="CW10" s="620"/>
      <c r="CX10" s="620"/>
      <c r="CY10" s="621"/>
      <c r="CZ10" s="672" t="s">
        <v>111</v>
      </c>
      <c r="DA10" s="672"/>
      <c r="DB10" s="672"/>
      <c r="DC10" s="672"/>
      <c r="DD10" s="625" t="s">
        <v>111</v>
      </c>
      <c r="DE10" s="620"/>
      <c r="DF10" s="620"/>
      <c r="DG10" s="620"/>
      <c r="DH10" s="620"/>
      <c r="DI10" s="620"/>
      <c r="DJ10" s="620"/>
      <c r="DK10" s="620"/>
      <c r="DL10" s="620"/>
      <c r="DM10" s="620"/>
      <c r="DN10" s="620"/>
      <c r="DO10" s="620"/>
      <c r="DP10" s="621"/>
      <c r="DQ10" s="625" t="s">
        <v>111</v>
      </c>
      <c r="DR10" s="620"/>
      <c r="DS10" s="620"/>
      <c r="DT10" s="620"/>
      <c r="DU10" s="620"/>
      <c r="DV10" s="620"/>
      <c r="DW10" s="620"/>
      <c r="DX10" s="620"/>
      <c r="DY10" s="620"/>
      <c r="DZ10" s="620"/>
      <c r="EA10" s="620"/>
      <c r="EB10" s="620"/>
      <c r="EC10" s="655"/>
    </row>
    <row r="11" spans="2:143" ht="11.25" customHeight="1" x14ac:dyDescent="0.15">
      <c r="B11" s="616" t="s">
        <v>225</v>
      </c>
      <c r="C11" s="617"/>
      <c r="D11" s="617"/>
      <c r="E11" s="617"/>
      <c r="F11" s="617"/>
      <c r="G11" s="617"/>
      <c r="H11" s="617"/>
      <c r="I11" s="617"/>
      <c r="J11" s="617"/>
      <c r="K11" s="617"/>
      <c r="L11" s="617"/>
      <c r="M11" s="617"/>
      <c r="N11" s="617"/>
      <c r="O11" s="617"/>
      <c r="P11" s="617"/>
      <c r="Q11" s="618"/>
      <c r="R11" s="619" t="s">
        <v>111</v>
      </c>
      <c r="S11" s="620"/>
      <c r="T11" s="620"/>
      <c r="U11" s="620"/>
      <c r="V11" s="620"/>
      <c r="W11" s="620"/>
      <c r="X11" s="620"/>
      <c r="Y11" s="621"/>
      <c r="Z11" s="672" t="s">
        <v>111</v>
      </c>
      <c r="AA11" s="672"/>
      <c r="AB11" s="672"/>
      <c r="AC11" s="672"/>
      <c r="AD11" s="673" t="s">
        <v>111</v>
      </c>
      <c r="AE11" s="673"/>
      <c r="AF11" s="673"/>
      <c r="AG11" s="673"/>
      <c r="AH11" s="673"/>
      <c r="AI11" s="673"/>
      <c r="AJ11" s="673"/>
      <c r="AK11" s="673"/>
      <c r="AL11" s="642" t="s">
        <v>111</v>
      </c>
      <c r="AM11" s="674"/>
      <c r="AN11" s="674"/>
      <c r="AO11" s="675"/>
      <c r="AP11" s="616" t="s">
        <v>226</v>
      </c>
      <c r="AQ11" s="617"/>
      <c r="AR11" s="617"/>
      <c r="AS11" s="617"/>
      <c r="AT11" s="617"/>
      <c r="AU11" s="617"/>
      <c r="AV11" s="617"/>
      <c r="AW11" s="617"/>
      <c r="AX11" s="617"/>
      <c r="AY11" s="617"/>
      <c r="AZ11" s="617"/>
      <c r="BA11" s="617"/>
      <c r="BB11" s="617"/>
      <c r="BC11" s="617"/>
      <c r="BD11" s="617"/>
      <c r="BE11" s="617"/>
      <c r="BF11" s="618"/>
      <c r="BG11" s="619">
        <v>6893</v>
      </c>
      <c r="BH11" s="620"/>
      <c r="BI11" s="620"/>
      <c r="BJ11" s="620"/>
      <c r="BK11" s="620"/>
      <c r="BL11" s="620"/>
      <c r="BM11" s="620"/>
      <c r="BN11" s="621"/>
      <c r="BO11" s="672">
        <v>3.3</v>
      </c>
      <c r="BP11" s="672"/>
      <c r="BQ11" s="672"/>
      <c r="BR11" s="672"/>
      <c r="BS11" s="625" t="s">
        <v>111</v>
      </c>
      <c r="BT11" s="620"/>
      <c r="BU11" s="620"/>
      <c r="BV11" s="620"/>
      <c r="BW11" s="620"/>
      <c r="BX11" s="620"/>
      <c r="BY11" s="620"/>
      <c r="BZ11" s="620"/>
      <c r="CA11" s="620"/>
      <c r="CB11" s="655"/>
      <c r="CD11" s="656" t="s">
        <v>227</v>
      </c>
      <c r="CE11" s="653"/>
      <c r="CF11" s="653"/>
      <c r="CG11" s="653"/>
      <c r="CH11" s="653"/>
      <c r="CI11" s="653"/>
      <c r="CJ11" s="653"/>
      <c r="CK11" s="653"/>
      <c r="CL11" s="653"/>
      <c r="CM11" s="653"/>
      <c r="CN11" s="653"/>
      <c r="CO11" s="653"/>
      <c r="CP11" s="653"/>
      <c r="CQ11" s="654"/>
      <c r="CR11" s="619">
        <v>552028</v>
      </c>
      <c r="CS11" s="620"/>
      <c r="CT11" s="620"/>
      <c r="CU11" s="620"/>
      <c r="CV11" s="620"/>
      <c r="CW11" s="620"/>
      <c r="CX11" s="620"/>
      <c r="CY11" s="621"/>
      <c r="CZ11" s="672">
        <v>11.3</v>
      </c>
      <c r="DA11" s="672"/>
      <c r="DB11" s="672"/>
      <c r="DC11" s="672"/>
      <c r="DD11" s="625">
        <v>345473</v>
      </c>
      <c r="DE11" s="620"/>
      <c r="DF11" s="620"/>
      <c r="DG11" s="620"/>
      <c r="DH11" s="620"/>
      <c r="DI11" s="620"/>
      <c r="DJ11" s="620"/>
      <c r="DK11" s="620"/>
      <c r="DL11" s="620"/>
      <c r="DM11" s="620"/>
      <c r="DN11" s="620"/>
      <c r="DO11" s="620"/>
      <c r="DP11" s="621"/>
      <c r="DQ11" s="625">
        <v>150961</v>
      </c>
      <c r="DR11" s="620"/>
      <c r="DS11" s="620"/>
      <c r="DT11" s="620"/>
      <c r="DU11" s="620"/>
      <c r="DV11" s="620"/>
      <c r="DW11" s="620"/>
      <c r="DX11" s="620"/>
      <c r="DY11" s="620"/>
      <c r="DZ11" s="620"/>
      <c r="EA11" s="620"/>
      <c r="EB11" s="620"/>
      <c r="EC11" s="655"/>
    </row>
    <row r="12" spans="2:143" ht="11.25" customHeight="1" x14ac:dyDescent="0.15">
      <c r="B12" s="616" t="s">
        <v>228</v>
      </c>
      <c r="C12" s="617"/>
      <c r="D12" s="617"/>
      <c r="E12" s="617"/>
      <c r="F12" s="617"/>
      <c r="G12" s="617"/>
      <c r="H12" s="617"/>
      <c r="I12" s="617"/>
      <c r="J12" s="617"/>
      <c r="K12" s="617"/>
      <c r="L12" s="617"/>
      <c r="M12" s="617"/>
      <c r="N12" s="617"/>
      <c r="O12" s="617"/>
      <c r="P12" s="617"/>
      <c r="Q12" s="618"/>
      <c r="R12" s="619" t="s">
        <v>111</v>
      </c>
      <c r="S12" s="620"/>
      <c r="T12" s="620"/>
      <c r="U12" s="620"/>
      <c r="V12" s="620"/>
      <c r="W12" s="620"/>
      <c r="X12" s="620"/>
      <c r="Y12" s="621"/>
      <c r="Z12" s="672" t="s">
        <v>111</v>
      </c>
      <c r="AA12" s="672"/>
      <c r="AB12" s="672"/>
      <c r="AC12" s="672"/>
      <c r="AD12" s="673" t="s">
        <v>111</v>
      </c>
      <c r="AE12" s="673"/>
      <c r="AF12" s="673"/>
      <c r="AG12" s="673"/>
      <c r="AH12" s="673"/>
      <c r="AI12" s="673"/>
      <c r="AJ12" s="673"/>
      <c r="AK12" s="673"/>
      <c r="AL12" s="642" t="s">
        <v>111</v>
      </c>
      <c r="AM12" s="674"/>
      <c r="AN12" s="674"/>
      <c r="AO12" s="675"/>
      <c r="AP12" s="616" t="s">
        <v>229</v>
      </c>
      <c r="AQ12" s="617"/>
      <c r="AR12" s="617"/>
      <c r="AS12" s="617"/>
      <c r="AT12" s="617"/>
      <c r="AU12" s="617"/>
      <c r="AV12" s="617"/>
      <c r="AW12" s="617"/>
      <c r="AX12" s="617"/>
      <c r="AY12" s="617"/>
      <c r="AZ12" s="617"/>
      <c r="BA12" s="617"/>
      <c r="BB12" s="617"/>
      <c r="BC12" s="617"/>
      <c r="BD12" s="617"/>
      <c r="BE12" s="617"/>
      <c r="BF12" s="618"/>
      <c r="BG12" s="619">
        <v>72003</v>
      </c>
      <c r="BH12" s="620"/>
      <c r="BI12" s="620"/>
      <c r="BJ12" s="620"/>
      <c r="BK12" s="620"/>
      <c r="BL12" s="620"/>
      <c r="BM12" s="620"/>
      <c r="BN12" s="621"/>
      <c r="BO12" s="672">
        <v>34.9</v>
      </c>
      <c r="BP12" s="672"/>
      <c r="BQ12" s="672"/>
      <c r="BR12" s="672"/>
      <c r="BS12" s="625" t="s">
        <v>111</v>
      </c>
      <c r="BT12" s="620"/>
      <c r="BU12" s="620"/>
      <c r="BV12" s="620"/>
      <c r="BW12" s="620"/>
      <c r="BX12" s="620"/>
      <c r="BY12" s="620"/>
      <c r="BZ12" s="620"/>
      <c r="CA12" s="620"/>
      <c r="CB12" s="655"/>
      <c r="CD12" s="656" t="s">
        <v>230</v>
      </c>
      <c r="CE12" s="653"/>
      <c r="CF12" s="653"/>
      <c r="CG12" s="653"/>
      <c r="CH12" s="653"/>
      <c r="CI12" s="653"/>
      <c r="CJ12" s="653"/>
      <c r="CK12" s="653"/>
      <c r="CL12" s="653"/>
      <c r="CM12" s="653"/>
      <c r="CN12" s="653"/>
      <c r="CO12" s="653"/>
      <c r="CP12" s="653"/>
      <c r="CQ12" s="654"/>
      <c r="CR12" s="619">
        <v>591608</v>
      </c>
      <c r="CS12" s="620"/>
      <c r="CT12" s="620"/>
      <c r="CU12" s="620"/>
      <c r="CV12" s="620"/>
      <c r="CW12" s="620"/>
      <c r="CX12" s="620"/>
      <c r="CY12" s="621"/>
      <c r="CZ12" s="672">
        <v>12.1</v>
      </c>
      <c r="DA12" s="672"/>
      <c r="DB12" s="672"/>
      <c r="DC12" s="672"/>
      <c r="DD12" s="625">
        <v>323891</v>
      </c>
      <c r="DE12" s="620"/>
      <c r="DF12" s="620"/>
      <c r="DG12" s="620"/>
      <c r="DH12" s="620"/>
      <c r="DI12" s="620"/>
      <c r="DJ12" s="620"/>
      <c r="DK12" s="620"/>
      <c r="DL12" s="620"/>
      <c r="DM12" s="620"/>
      <c r="DN12" s="620"/>
      <c r="DO12" s="620"/>
      <c r="DP12" s="621"/>
      <c r="DQ12" s="625">
        <v>65532</v>
      </c>
      <c r="DR12" s="620"/>
      <c r="DS12" s="620"/>
      <c r="DT12" s="620"/>
      <c r="DU12" s="620"/>
      <c r="DV12" s="620"/>
      <c r="DW12" s="620"/>
      <c r="DX12" s="620"/>
      <c r="DY12" s="620"/>
      <c r="DZ12" s="620"/>
      <c r="EA12" s="620"/>
      <c r="EB12" s="620"/>
      <c r="EC12" s="655"/>
    </row>
    <row r="13" spans="2:143" ht="11.25" customHeight="1" x14ac:dyDescent="0.15">
      <c r="B13" s="616" t="s">
        <v>231</v>
      </c>
      <c r="C13" s="617"/>
      <c r="D13" s="617"/>
      <c r="E13" s="617"/>
      <c r="F13" s="617"/>
      <c r="G13" s="617"/>
      <c r="H13" s="617"/>
      <c r="I13" s="617"/>
      <c r="J13" s="617"/>
      <c r="K13" s="617"/>
      <c r="L13" s="617"/>
      <c r="M13" s="617"/>
      <c r="N13" s="617"/>
      <c r="O13" s="617"/>
      <c r="P13" s="617"/>
      <c r="Q13" s="618"/>
      <c r="R13" s="619">
        <v>2434</v>
      </c>
      <c r="S13" s="620"/>
      <c r="T13" s="620"/>
      <c r="U13" s="620"/>
      <c r="V13" s="620"/>
      <c r="W13" s="620"/>
      <c r="X13" s="620"/>
      <c r="Y13" s="621"/>
      <c r="Z13" s="672">
        <v>0</v>
      </c>
      <c r="AA13" s="672"/>
      <c r="AB13" s="672"/>
      <c r="AC13" s="672"/>
      <c r="AD13" s="673">
        <v>2434</v>
      </c>
      <c r="AE13" s="673"/>
      <c r="AF13" s="673"/>
      <c r="AG13" s="673"/>
      <c r="AH13" s="673"/>
      <c r="AI13" s="673"/>
      <c r="AJ13" s="673"/>
      <c r="AK13" s="673"/>
      <c r="AL13" s="642">
        <v>0.1</v>
      </c>
      <c r="AM13" s="674"/>
      <c r="AN13" s="674"/>
      <c r="AO13" s="675"/>
      <c r="AP13" s="616" t="s">
        <v>232</v>
      </c>
      <c r="AQ13" s="617"/>
      <c r="AR13" s="617"/>
      <c r="AS13" s="617"/>
      <c r="AT13" s="617"/>
      <c r="AU13" s="617"/>
      <c r="AV13" s="617"/>
      <c r="AW13" s="617"/>
      <c r="AX13" s="617"/>
      <c r="AY13" s="617"/>
      <c r="AZ13" s="617"/>
      <c r="BA13" s="617"/>
      <c r="BB13" s="617"/>
      <c r="BC13" s="617"/>
      <c r="BD13" s="617"/>
      <c r="BE13" s="617"/>
      <c r="BF13" s="618"/>
      <c r="BG13" s="619">
        <v>71601</v>
      </c>
      <c r="BH13" s="620"/>
      <c r="BI13" s="620"/>
      <c r="BJ13" s="620"/>
      <c r="BK13" s="620"/>
      <c r="BL13" s="620"/>
      <c r="BM13" s="620"/>
      <c r="BN13" s="621"/>
      <c r="BO13" s="672">
        <v>34.700000000000003</v>
      </c>
      <c r="BP13" s="672"/>
      <c r="BQ13" s="672"/>
      <c r="BR13" s="672"/>
      <c r="BS13" s="625" t="s">
        <v>111</v>
      </c>
      <c r="BT13" s="620"/>
      <c r="BU13" s="620"/>
      <c r="BV13" s="620"/>
      <c r="BW13" s="620"/>
      <c r="BX13" s="620"/>
      <c r="BY13" s="620"/>
      <c r="BZ13" s="620"/>
      <c r="CA13" s="620"/>
      <c r="CB13" s="655"/>
      <c r="CD13" s="656" t="s">
        <v>233</v>
      </c>
      <c r="CE13" s="653"/>
      <c r="CF13" s="653"/>
      <c r="CG13" s="653"/>
      <c r="CH13" s="653"/>
      <c r="CI13" s="653"/>
      <c r="CJ13" s="653"/>
      <c r="CK13" s="653"/>
      <c r="CL13" s="653"/>
      <c r="CM13" s="653"/>
      <c r="CN13" s="653"/>
      <c r="CO13" s="653"/>
      <c r="CP13" s="653"/>
      <c r="CQ13" s="654"/>
      <c r="CR13" s="619">
        <v>570063</v>
      </c>
      <c r="CS13" s="620"/>
      <c r="CT13" s="620"/>
      <c r="CU13" s="620"/>
      <c r="CV13" s="620"/>
      <c r="CW13" s="620"/>
      <c r="CX13" s="620"/>
      <c r="CY13" s="621"/>
      <c r="CZ13" s="672">
        <v>11.7</v>
      </c>
      <c r="DA13" s="672"/>
      <c r="DB13" s="672"/>
      <c r="DC13" s="672"/>
      <c r="DD13" s="625">
        <v>422920</v>
      </c>
      <c r="DE13" s="620"/>
      <c r="DF13" s="620"/>
      <c r="DG13" s="620"/>
      <c r="DH13" s="620"/>
      <c r="DI13" s="620"/>
      <c r="DJ13" s="620"/>
      <c r="DK13" s="620"/>
      <c r="DL13" s="620"/>
      <c r="DM13" s="620"/>
      <c r="DN13" s="620"/>
      <c r="DO13" s="620"/>
      <c r="DP13" s="621"/>
      <c r="DQ13" s="625">
        <v>183593</v>
      </c>
      <c r="DR13" s="620"/>
      <c r="DS13" s="620"/>
      <c r="DT13" s="620"/>
      <c r="DU13" s="620"/>
      <c r="DV13" s="620"/>
      <c r="DW13" s="620"/>
      <c r="DX13" s="620"/>
      <c r="DY13" s="620"/>
      <c r="DZ13" s="620"/>
      <c r="EA13" s="620"/>
      <c r="EB13" s="620"/>
      <c r="EC13" s="655"/>
    </row>
    <row r="14" spans="2:143" ht="11.25" customHeight="1" x14ac:dyDescent="0.15">
      <c r="B14" s="616" t="s">
        <v>234</v>
      </c>
      <c r="C14" s="617"/>
      <c r="D14" s="617"/>
      <c r="E14" s="617"/>
      <c r="F14" s="617"/>
      <c r="G14" s="617"/>
      <c r="H14" s="617"/>
      <c r="I14" s="617"/>
      <c r="J14" s="617"/>
      <c r="K14" s="617"/>
      <c r="L14" s="617"/>
      <c r="M14" s="617"/>
      <c r="N14" s="617"/>
      <c r="O14" s="617"/>
      <c r="P14" s="617"/>
      <c r="Q14" s="618"/>
      <c r="R14" s="619" t="s">
        <v>111</v>
      </c>
      <c r="S14" s="620"/>
      <c r="T14" s="620"/>
      <c r="U14" s="620"/>
      <c r="V14" s="620"/>
      <c r="W14" s="620"/>
      <c r="X14" s="620"/>
      <c r="Y14" s="621"/>
      <c r="Z14" s="672" t="s">
        <v>111</v>
      </c>
      <c r="AA14" s="672"/>
      <c r="AB14" s="672"/>
      <c r="AC14" s="672"/>
      <c r="AD14" s="673" t="s">
        <v>111</v>
      </c>
      <c r="AE14" s="673"/>
      <c r="AF14" s="673"/>
      <c r="AG14" s="673"/>
      <c r="AH14" s="673"/>
      <c r="AI14" s="673"/>
      <c r="AJ14" s="673"/>
      <c r="AK14" s="673"/>
      <c r="AL14" s="642" t="s">
        <v>111</v>
      </c>
      <c r="AM14" s="674"/>
      <c r="AN14" s="674"/>
      <c r="AO14" s="675"/>
      <c r="AP14" s="616" t="s">
        <v>235</v>
      </c>
      <c r="AQ14" s="617"/>
      <c r="AR14" s="617"/>
      <c r="AS14" s="617"/>
      <c r="AT14" s="617"/>
      <c r="AU14" s="617"/>
      <c r="AV14" s="617"/>
      <c r="AW14" s="617"/>
      <c r="AX14" s="617"/>
      <c r="AY14" s="617"/>
      <c r="AZ14" s="617"/>
      <c r="BA14" s="617"/>
      <c r="BB14" s="617"/>
      <c r="BC14" s="617"/>
      <c r="BD14" s="617"/>
      <c r="BE14" s="617"/>
      <c r="BF14" s="618"/>
      <c r="BG14" s="619">
        <v>9980</v>
      </c>
      <c r="BH14" s="620"/>
      <c r="BI14" s="620"/>
      <c r="BJ14" s="620"/>
      <c r="BK14" s="620"/>
      <c r="BL14" s="620"/>
      <c r="BM14" s="620"/>
      <c r="BN14" s="621"/>
      <c r="BO14" s="672">
        <v>4.8</v>
      </c>
      <c r="BP14" s="672"/>
      <c r="BQ14" s="672"/>
      <c r="BR14" s="672"/>
      <c r="BS14" s="625" t="s">
        <v>111</v>
      </c>
      <c r="BT14" s="620"/>
      <c r="BU14" s="620"/>
      <c r="BV14" s="620"/>
      <c r="BW14" s="620"/>
      <c r="BX14" s="620"/>
      <c r="BY14" s="620"/>
      <c r="BZ14" s="620"/>
      <c r="CA14" s="620"/>
      <c r="CB14" s="655"/>
      <c r="CD14" s="656" t="s">
        <v>236</v>
      </c>
      <c r="CE14" s="653"/>
      <c r="CF14" s="653"/>
      <c r="CG14" s="653"/>
      <c r="CH14" s="653"/>
      <c r="CI14" s="653"/>
      <c r="CJ14" s="653"/>
      <c r="CK14" s="653"/>
      <c r="CL14" s="653"/>
      <c r="CM14" s="653"/>
      <c r="CN14" s="653"/>
      <c r="CO14" s="653"/>
      <c r="CP14" s="653"/>
      <c r="CQ14" s="654"/>
      <c r="CR14" s="619">
        <v>109086</v>
      </c>
      <c r="CS14" s="620"/>
      <c r="CT14" s="620"/>
      <c r="CU14" s="620"/>
      <c r="CV14" s="620"/>
      <c r="CW14" s="620"/>
      <c r="CX14" s="620"/>
      <c r="CY14" s="621"/>
      <c r="CZ14" s="672">
        <v>2.2000000000000002</v>
      </c>
      <c r="DA14" s="672"/>
      <c r="DB14" s="672"/>
      <c r="DC14" s="672"/>
      <c r="DD14" s="625">
        <v>9974</v>
      </c>
      <c r="DE14" s="620"/>
      <c r="DF14" s="620"/>
      <c r="DG14" s="620"/>
      <c r="DH14" s="620"/>
      <c r="DI14" s="620"/>
      <c r="DJ14" s="620"/>
      <c r="DK14" s="620"/>
      <c r="DL14" s="620"/>
      <c r="DM14" s="620"/>
      <c r="DN14" s="620"/>
      <c r="DO14" s="620"/>
      <c r="DP14" s="621"/>
      <c r="DQ14" s="625">
        <v>95331</v>
      </c>
      <c r="DR14" s="620"/>
      <c r="DS14" s="620"/>
      <c r="DT14" s="620"/>
      <c r="DU14" s="620"/>
      <c r="DV14" s="620"/>
      <c r="DW14" s="620"/>
      <c r="DX14" s="620"/>
      <c r="DY14" s="620"/>
      <c r="DZ14" s="620"/>
      <c r="EA14" s="620"/>
      <c r="EB14" s="620"/>
      <c r="EC14" s="655"/>
    </row>
    <row r="15" spans="2:143" ht="11.25" customHeight="1" x14ac:dyDescent="0.15">
      <c r="B15" s="616" t="s">
        <v>237</v>
      </c>
      <c r="C15" s="617"/>
      <c r="D15" s="617"/>
      <c r="E15" s="617"/>
      <c r="F15" s="617"/>
      <c r="G15" s="617"/>
      <c r="H15" s="617"/>
      <c r="I15" s="617"/>
      <c r="J15" s="617"/>
      <c r="K15" s="617"/>
      <c r="L15" s="617"/>
      <c r="M15" s="617"/>
      <c r="N15" s="617"/>
      <c r="O15" s="617"/>
      <c r="P15" s="617"/>
      <c r="Q15" s="618"/>
      <c r="R15" s="619">
        <v>36</v>
      </c>
      <c r="S15" s="620"/>
      <c r="T15" s="620"/>
      <c r="U15" s="620"/>
      <c r="V15" s="620"/>
      <c r="W15" s="620"/>
      <c r="X15" s="620"/>
      <c r="Y15" s="621"/>
      <c r="Z15" s="672">
        <v>0</v>
      </c>
      <c r="AA15" s="672"/>
      <c r="AB15" s="672"/>
      <c r="AC15" s="672"/>
      <c r="AD15" s="673">
        <v>36</v>
      </c>
      <c r="AE15" s="673"/>
      <c r="AF15" s="673"/>
      <c r="AG15" s="673"/>
      <c r="AH15" s="673"/>
      <c r="AI15" s="673"/>
      <c r="AJ15" s="673"/>
      <c r="AK15" s="673"/>
      <c r="AL15" s="642">
        <v>0</v>
      </c>
      <c r="AM15" s="674"/>
      <c r="AN15" s="674"/>
      <c r="AO15" s="675"/>
      <c r="AP15" s="616" t="s">
        <v>238</v>
      </c>
      <c r="AQ15" s="617"/>
      <c r="AR15" s="617"/>
      <c r="AS15" s="617"/>
      <c r="AT15" s="617"/>
      <c r="AU15" s="617"/>
      <c r="AV15" s="617"/>
      <c r="AW15" s="617"/>
      <c r="AX15" s="617"/>
      <c r="AY15" s="617"/>
      <c r="AZ15" s="617"/>
      <c r="BA15" s="617"/>
      <c r="BB15" s="617"/>
      <c r="BC15" s="617"/>
      <c r="BD15" s="617"/>
      <c r="BE15" s="617"/>
      <c r="BF15" s="618"/>
      <c r="BG15" s="619">
        <v>18143</v>
      </c>
      <c r="BH15" s="620"/>
      <c r="BI15" s="620"/>
      <c r="BJ15" s="620"/>
      <c r="BK15" s="620"/>
      <c r="BL15" s="620"/>
      <c r="BM15" s="620"/>
      <c r="BN15" s="621"/>
      <c r="BO15" s="672">
        <v>8.8000000000000007</v>
      </c>
      <c r="BP15" s="672"/>
      <c r="BQ15" s="672"/>
      <c r="BR15" s="672"/>
      <c r="BS15" s="625" t="s">
        <v>111</v>
      </c>
      <c r="BT15" s="620"/>
      <c r="BU15" s="620"/>
      <c r="BV15" s="620"/>
      <c r="BW15" s="620"/>
      <c r="BX15" s="620"/>
      <c r="BY15" s="620"/>
      <c r="BZ15" s="620"/>
      <c r="CA15" s="620"/>
      <c r="CB15" s="655"/>
      <c r="CD15" s="656" t="s">
        <v>239</v>
      </c>
      <c r="CE15" s="653"/>
      <c r="CF15" s="653"/>
      <c r="CG15" s="653"/>
      <c r="CH15" s="653"/>
      <c r="CI15" s="653"/>
      <c r="CJ15" s="653"/>
      <c r="CK15" s="653"/>
      <c r="CL15" s="653"/>
      <c r="CM15" s="653"/>
      <c r="CN15" s="653"/>
      <c r="CO15" s="653"/>
      <c r="CP15" s="653"/>
      <c r="CQ15" s="654"/>
      <c r="CR15" s="619">
        <v>372383</v>
      </c>
      <c r="CS15" s="620"/>
      <c r="CT15" s="620"/>
      <c r="CU15" s="620"/>
      <c r="CV15" s="620"/>
      <c r="CW15" s="620"/>
      <c r="CX15" s="620"/>
      <c r="CY15" s="621"/>
      <c r="CZ15" s="672">
        <v>7.6</v>
      </c>
      <c r="DA15" s="672"/>
      <c r="DB15" s="672"/>
      <c r="DC15" s="672"/>
      <c r="DD15" s="625">
        <v>57484</v>
      </c>
      <c r="DE15" s="620"/>
      <c r="DF15" s="620"/>
      <c r="DG15" s="620"/>
      <c r="DH15" s="620"/>
      <c r="DI15" s="620"/>
      <c r="DJ15" s="620"/>
      <c r="DK15" s="620"/>
      <c r="DL15" s="620"/>
      <c r="DM15" s="620"/>
      <c r="DN15" s="620"/>
      <c r="DO15" s="620"/>
      <c r="DP15" s="621"/>
      <c r="DQ15" s="625">
        <v>206048</v>
      </c>
      <c r="DR15" s="620"/>
      <c r="DS15" s="620"/>
      <c r="DT15" s="620"/>
      <c r="DU15" s="620"/>
      <c r="DV15" s="620"/>
      <c r="DW15" s="620"/>
      <c r="DX15" s="620"/>
      <c r="DY15" s="620"/>
      <c r="DZ15" s="620"/>
      <c r="EA15" s="620"/>
      <c r="EB15" s="620"/>
      <c r="EC15" s="655"/>
    </row>
    <row r="16" spans="2:143" ht="11.25" customHeight="1" x14ac:dyDescent="0.15">
      <c r="B16" s="616" t="s">
        <v>240</v>
      </c>
      <c r="C16" s="617"/>
      <c r="D16" s="617"/>
      <c r="E16" s="617"/>
      <c r="F16" s="617"/>
      <c r="G16" s="617"/>
      <c r="H16" s="617"/>
      <c r="I16" s="617"/>
      <c r="J16" s="617"/>
      <c r="K16" s="617"/>
      <c r="L16" s="617"/>
      <c r="M16" s="617"/>
      <c r="N16" s="617"/>
      <c r="O16" s="617"/>
      <c r="P16" s="617"/>
      <c r="Q16" s="618"/>
      <c r="R16" s="619">
        <v>2409040</v>
      </c>
      <c r="S16" s="620"/>
      <c r="T16" s="620"/>
      <c r="U16" s="620"/>
      <c r="V16" s="620"/>
      <c r="W16" s="620"/>
      <c r="X16" s="620"/>
      <c r="Y16" s="621"/>
      <c r="Z16" s="672">
        <v>47.8</v>
      </c>
      <c r="AA16" s="672"/>
      <c r="AB16" s="672"/>
      <c r="AC16" s="672"/>
      <c r="AD16" s="673">
        <v>1961641</v>
      </c>
      <c r="AE16" s="673"/>
      <c r="AF16" s="673"/>
      <c r="AG16" s="673"/>
      <c r="AH16" s="673"/>
      <c r="AI16" s="673"/>
      <c r="AJ16" s="673"/>
      <c r="AK16" s="673"/>
      <c r="AL16" s="642">
        <v>87.6</v>
      </c>
      <c r="AM16" s="674"/>
      <c r="AN16" s="674"/>
      <c r="AO16" s="675"/>
      <c r="AP16" s="616" t="s">
        <v>241</v>
      </c>
      <c r="AQ16" s="617"/>
      <c r="AR16" s="617"/>
      <c r="AS16" s="617"/>
      <c r="AT16" s="617"/>
      <c r="AU16" s="617"/>
      <c r="AV16" s="617"/>
      <c r="AW16" s="617"/>
      <c r="AX16" s="617"/>
      <c r="AY16" s="617"/>
      <c r="AZ16" s="617"/>
      <c r="BA16" s="617"/>
      <c r="BB16" s="617"/>
      <c r="BC16" s="617"/>
      <c r="BD16" s="617"/>
      <c r="BE16" s="617"/>
      <c r="BF16" s="618"/>
      <c r="BG16" s="619" t="s">
        <v>111</v>
      </c>
      <c r="BH16" s="620"/>
      <c r="BI16" s="620"/>
      <c r="BJ16" s="620"/>
      <c r="BK16" s="620"/>
      <c r="BL16" s="620"/>
      <c r="BM16" s="620"/>
      <c r="BN16" s="621"/>
      <c r="BO16" s="672" t="s">
        <v>111</v>
      </c>
      <c r="BP16" s="672"/>
      <c r="BQ16" s="672"/>
      <c r="BR16" s="672"/>
      <c r="BS16" s="625" t="s">
        <v>111</v>
      </c>
      <c r="BT16" s="620"/>
      <c r="BU16" s="620"/>
      <c r="BV16" s="620"/>
      <c r="BW16" s="620"/>
      <c r="BX16" s="620"/>
      <c r="BY16" s="620"/>
      <c r="BZ16" s="620"/>
      <c r="CA16" s="620"/>
      <c r="CB16" s="655"/>
      <c r="CD16" s="656" t="s">
        <v>242</v>
      </c>
      <c r="CE16" s="653"/>
      <c r="CF16" s="653"/>
      <c r="CG16" s="653"/>
      <c r="CH16" s="653"/>
      <c r="CI16" s="653"/>
      <c r="CJ16" s="653"/>
      <c r="CK16" s="653"/>
      <c r="CL16" s="653"/>
      <c r="CM16" s="653"/>
      <c r="CN16" s="653"/>
      <c r="CO16" s="653"/>
      <c r="CP16" s="653"/>
      <c r="CQ16" s="654"/>
      <c r="CR16" s="619" t="s">
        <v>111</v>
      </c>
      <c r="CS16" s="620"/>
      <c r="CT16" s="620"/>
      <c r="CU16" s="620"/>
      <c r="CV16" s="620"/>
      <c r="CW16" s="620"/>
      <c r="CX16" s="620"/>
      <c r="CY16" s="621"/>
      <c r="CZ16" s="672" t="s">
        <v>111</v>
      </c>
      <c r="DA16" s="672"/>
      <c r="DB16" s="672"/>
      <c r="DC16" s="672"/>
      <c r="DD16" s="625" t="s">
        <v>111</v>
      </c>
      <c r="DE16" s="620"/>
      <c r="DF16" s="620"/>
      <c r="DG16" s="620"/>
      <c r="DH16" s="620"/>
      <c r="DI16" s="620"/>
      <c r="DJ16" s="620"/>
      <c r="DK16" s="620"/>
      <c r="DL16" s="620"/>
      <c r="DM16" s="620"/>
      <c r="DN16" s="620"/>
      <c r="DO16" s="620"/>
      <c r="DP16" s="621"/>
      <c r="DQ16" s="625" t="s">
        <v>111</v>
      </c>
      <c r="DR16" s="620"/>
      <c r="DS16" s="620"/>
      <c r="DT16" s="620"/>
      <c r="DU16" s="620"/>
      <c r="DV16" s="620"/>
      <c r="DW16" s="620"/>
      <c r="DX16" s="620"/>
      <c r="DY16" s="620"/>
      <c r="DZ16" s="620"/>
      <c r="EA16" s="620"/>
      <c r="EB16" s="620"/>
      <c r="EC16" s="655"/>
    </row>
    <row r="17" spans="2:133" ht="11.25" customHeight="1" x14ac:dyDescent="0.15">
      <c r="B17" s="616" t="s">
        <v>243</v>
      </c>
      <c r="C17" s="617"/>
      <c r="D17" s="617"/>
      <c r="E17" s="617"/>
      <c r="F17" s="617"/>
      <c r="G17" s="617"/>
      <c r="H17" s="617"/>
      <c r="I17" s="617"/>
      <c r="J17" s="617"/>
      <c r="K17" s="617"/>
      <c r="L17" s="617"/>
      <c r="M17" s="617"/>
      <c r="N17" s="617"/>
      <c r="O17" s="617"/>
      <c r="P17" s="617"/>
      <c r="Q17" s="618"/>
      <c r="R17" s="619">
        <v>1961641</v>
      </c>
      <c r="S17" s="620"/>
      <c r="T17" s="620"/>
      <c r="U17" s="620"/>
      <c r="V17" s="620"/>
      <c r="W17" s="620"/>
      <c r="X17" s="620"/>
      <c r="Y17" s="621"/>
      <c r="Z17" s="672">
        <v>38.9</v>
      </c>
      <c r="AA17" s="672"/>
      <c r="AB17" s="672"/>
      <c r="AC17" s="672"/>
      <c r="AD17" s="673">
        <v>1961641</v>
      </c>
      <c r="AE17" s="673"/>
      <c r="AF17" s="673"/>
      <c r="AG17" s="673"/>
      <c r="AH17" s="673"/>
      <c r="AI17" s="673"/>
      <c r="AJ17" s="673"/>
      <c r="AK17" s="673"/>
      <c r="AL17" s="642">
        <v>87.6</v>
      </c>
      <c r="AM17" s="674"/>
      <c r="AN17" s="674"/>
      <c r="AO17" s="675"/>
      <c r="AP17" s="616" t="s">
        <v>244</v>
      </c>
      <c r="AQ17" s="617"/>
      <c r="AR17" s="617"/>
      <c r="AS17" s="617"/>
      <c r="AT17" s="617"/>
      <c r="AU17" s="617"/>
      <c r="AV17" s="617"/>
      <c r="AW17" s="617"/>
      <c r="AX17" s="617"/>
      <c r="AY17" s="617"/>
      <c r="AZ17" s="617"/>
      <c r="BA17" s="617"/>
      <c r="BB17" s="617"/>
      <c r="BC17" s="617"/>
      <c r="BD17" s="617"/>
      <c r="BE17" s="617"/>
      <c r="BF17" s="618"/>
      <c r="BG17" s="619" t="s">
        <v>111</v>
      </c>
      <c r="BH17" s="620"/>
      <c r="BI17" s="620"/>
      <c r="BJ17" s="620"/>
      <c r="BK17" s="620"/>
      <c r="BL17" s="620"/>
      <c r="BM17" s="620"/>
      <c r="BN17" s="621"/>
      <c r="BO17" s="672" t="s">
        <v>111</v>
      </c>
      <c r="BP17" s="672"/>
      <c r="BQ17" s="672"/>
      <c r="BR17" s="672"/>
      <c r="BS17" s="625" t="s">
        <v>111</v>
      </c>
      <c r="BT17" s="620"/>
      <c r="BU17" s="620"/>
      <c r="BV17" s="620"/>
      <c r="BW17" s="620"/>
      <c r="BX17" s="620"/>
      <c r="BY17" s="620"/>
      <c r="BZ17" s="620"/>
      <c r="CA17" s="620"/>
      <c r="CB17" s="655"/>
      <c r="CD17" s="656" t="s">
        <v>245</v>
      </c>
      <c r="CE17" s="653"/>
      <c r="CF17" s="653"/>
      <c r="CG17" s="653"/>
      <c r="CH17" s="653"/>
      <c r="CI17" s="653"/>
      <c r="CJ17" s="653"/>
      <c r="CK17" s="653"/>
      <c r="CL17" s="653"/>
      <c r="CM17" s="653"/>
      <c r="CN17" s="653"/>
      <c r="CO17" s="653"/>
      <c r="CP17" s="653"/>
      <c r="CQ17" s="654"/>
      <c r="CR17" s="619">
        <v>891628</v>
      </c>
      <c r="CS17" s="620"/>
      <c r="CT17" s="620"/>
      <c r="CU17" s="620"/>
      <c r="CV17" s="620"/>
      <c r="CW17" s="620"/>
      <c r="CX17" s="620"/>
      <c r="CY17" s="621"/>
      <c r="CZ17" s="672">
        <v>18.2</v>
      </c>
      <c r="DA17" s="672"/>
      <c r="DB17" s="672"/>
      <c r="DC17" s="672"/>
      <c r="DD17" s="625" t="s">
        <v>111</v>
      </c>
      <c r="DE17" s="620"/>
      <c r="DF17" s="620"/>
      <c r="DG17" s="620"/>
      <c r="DH17" s="620"/>
      <c r="DI17" s="620"/>
      <c r="DJ17" s="620"/>
      <c r="DK17" s="620"/>
      <c r="DL17" s="620"/>
      <c r="DM17" s="620"/>
      <c r="DN17" s="620"/>
      <c r="DO17" s="620"/>
      <c r="DP17" s="621"/>
      <c r="DQ17" s="625">
        <v>819119</v>
      </c>
      <c r="DR17" s="620"/>
      <c r="DS17" s="620"/>
      <c r="DT17" s="620"/>
      <c r="DU17" s="620"/>
      <c r="DV17" s="620"/>
      <c r="DW17" s="620"/>
      <c r="DX17" s="620"/>
      <c r="DY17" s="620"/>
      <c r="DZ17" s="620"/>
      <c r="EA17" s="620"/>
      <c r="EB17" s="620"/>
      <c r="EC17" s="655"/>
    </row>
    <row r="18" spans="2:133" ht="11.25" customHeight="1" x14ac:dyDescent="0.15">
      <c r="B18" s="616" t="s">
        <v>246</v>
      </c>
      <c r="C18" s="617"/>
      <c r="D18" s="617"/>
      <c r="E18" s="617"/>
      <c r="F18" s="617"/>
      <c r="G18" s="617"/>
      <c r="H18" s="617"/>
      <c r="I18" s="617"/>
      <c r="J18" s="617"/>
      <c r="K18" s="617"/>
      <c r="L18" s="617"/>
      <c r="M18" s="617"/>
      <c r="N18" s="617"/>
      <c r="O18" s="617"/>
      <c r="P18" s="617"/>
      <c r="Q18" s="618"/>
      <c r="R18" s="619">
        <v>447399</v>
      </c>
      <c r="S18" s="620"/>
      <c r="T18" s="620"/>
      <c r="U18" s="620"/>
      <c r="V18" s="620"/>
      <c r="W18" s="620"/>
      <c r="X18" s="620"/>
      <c r="Y18" s="621"/>
      <c r="Z18" s="672">
        <v>8.9</v>
      </c>
      <c r="AA18" s="672"/>
      <c r="AB18" s="672"/>
      <c r="AC18" s="672"/>
      <c r="AD18" s="673" t="s">
        <v>111</v>
      </c>
      <c r="AE18" s="673"/>
      <c r="AF18" s="673"/>
      <c r="AG18" s="673"/>
      <c r="AH18" s="673"/>
      <c r="AI18" s="673"/>
      <c r="AJ18" s="673"/>
      <c r="AK18" s="673"/>
      <c r="AL18" s="642" t="s">
        <v>111</v>
      </c>
      <c r="AM18" s="674"/>
      <c r="AN18" s="674"/>
      <c r="AO18" s="675"/>
      <c r="AP18" s="616" t="s">
        <v>247</v>
      </c>
      <c r="AQ18" s="617"/>
      <c r="AR18" s="617"/>
      <c r="AS18" s="617"/>
      <c r="AT18" s="617"/>
      <c r="AU18" s="617"/>
      <c r="AV18" s="617"/>
      <c r="AW18" s="617"/>
      <c r="AX18" s="617"/>
      <c r="AY18" s="617"/>
      <c r="AZ18" s="617"/>
      <c r="BA18" s="617"/>
      <c r="BB18" s="617"/>
      <c r="BC18" s="617"/>
      <c r="BD18" s="617"/>
      <c r="BE18" s="617"/>
      <c r="BF18" s="618"/>
      <c r="BG18" s="619" t="s">
        <v>111</v>
      </c>
      <c r="BH18" s="620"/>
      <c r="BI18" s="620"/>
      <c r="BJ18" s="620"/>
      <c r="BK18" s="620"/>
      <c r="BL18" s="620"/>
      <c r="BM18" s="620"/>
      <c r="BN18" s="621"/>
      <c r="BO18" s="672" t="s">
        <v>111</v>
      </c>
      <c r="BP18" s="672"/>
      <c r="BQ18" s="672"/>
      <c r="BR18" s="672"/>
      <c r="BS18" s="625" t="s">
        <v>111</v>
      </c>
      <c r="BT18" s="620"/>
      <c r="BU18" s="620"/>
      <c r="BV18" s="620"/>
      <c r="BW18" s="620"/>
      <c r="BX18" s="620"/>
      <c r="BY18" s="620"/>
      <c r="BZ18" s="620"/>
      <c r="CA18" s="620"/>
      <c r="CB18" s="655"/>
      <c r="CD18" s="656" t="s">
        <v>248</v>
      </c>
      <c r="CE18" s="653"/>
      <c r="CF18" s="653"/>
      <c r="CG18" s="653"/>
      <c r="CH18" s="653"/>
      <c r="CI18" s="653"/>
      <c r="CJ18" s="653"/>
      <c r="CK18" s="653"/>
      <c r="CL18" s="653"/>
      <c r="CM18" s="653"/>
      <c r="CN18" s="653"/>
      <c r="CO18" s="653"/>
      <c r="CP18" s="653"/>
      <c r="CQ18" s="654"/>
      <c r="CR18" s="619" t="s">
        <v>111</v>
      </c>
      <c r="CS18" s="620"/>
      <c r="CT18" s="620"/>
      <c r="CU18" s="620"/>
      <c r="CV18" s="620"/>
      <c r="CW18" s="620"/>
      <c r="CX18" s="620"/>
      <c r="CY18" s="621"/>
      <c r="CZ18" s="672" t="s">
        <v>111</v>
      </c>
      <c r="DA18" s="672"/>
      <c r="DB18" s="672"/>
      <c r="DC18" s="672"/>
      <c r="DD18" s="625" t="s">
        <v>111</v>
      </c>
      <c r="DE18" s="620"/>
      <c r="DF18" s="620"/>
      <c r="DG18" s="620"/>
      <c r="DH18" s="620"/>
      <c r="DI18" s="620"/>
      <c r="DJ18" s="620"/>
      <c r="DK18" s="620"/>
      <c r="DL18" s="620"/>
      <c r="DM18" s="620"/>
      <c r="DN18" s="620"/>
      <c r="DO18" s="620"/>
      <c r="DP18" s="621"/>
      <c r="DQ18" s="625" t="s">
        <v>111</v>
      </c>
      <c r="DR18" s="620"/>
      <c r="DS18" s="620"/>
      <c r="DT18" s="620"/>
      <c r="DU18" s="620"/>
      <c r="DV18" s="620"/>
      <c r="DW18" s="620"/>
      <c r="DX18" s="620"/>
      <c r="DY18" s="620"/>
      <c r="DZ18" s="620"/>
      <c r="EA18" s="620"/>
      <c r="EB18" s="620"/>
      <c r="EC18" s="655"/>
    </row>
    <row r="19" spans="2:133" ht="11.25" customHeight="1" x14ac:dyDescent="0.15">
      <c r="B19" s="616" t="s">
        <v>249</v>
      </c>
      <c r="C19" s="617"/>
      <c r="D19" s="617"/>
      <c r="E19" s="617"/>
      <c r="F19" s="617"/>
      <c r="G19" s="617"/>
      <c r="H19" s="617"/>
      <c r="I19" s="617"/>
      <c r="J19" s="617"/>
      <c r="K19" s="617"/>
      <c r="L19" s="617"/>
      <c r="M19" s="617"/>
      <c r="N19" s="617"/>
      <c r="O19" s="617"/>
      <c r="P19" s="617"/>
      <c r="Q19" s="618"/>
      <c r="R19" s="619" t="s">
        <v>111</v>
      </c>
      <c r="S19" s="620"/>
      <c r="T19" s="620"/>
      <c r="U19" s="620"/>
      <c r="V19" s="620"/>
      <c r="W19" s="620"/>
      <c r="X19" s="620"/>
      <c r="Y19" s="621"/>
      <c r="Z19" s="672" t="s">
        <v>111</v>
      </c>
      <c r="AA19" s="672"/>
      <c r="AB19" s="672"/>
      <c r="AC19" s="672"/>
      <c r="AD19" s="673" t="s">
        <v>111</v>
      </c>
      <c r="AE19" s="673"/>
      <c r="AF19" s="673"/>
      <c r="AG19" s="673"/>
      <c r="AH19" s="673"/>
      <c r="AI19" s="673"/>
      <c r="AJ19" s="673"/>
      <c r="AK19" s="673"/>
      <c r="AL19" s="642" t="s">
        <v>111</v>
      </c>
      <c r="AM19" s="674"/>
      <c r="AN19" s="674"/>
      <c r="AO19" s="675"/>
      <c r="AP19" s="616" t="s">
        <v>250</v>
      </c>
      <c r="AQ19" s="617"/>
      <c r="AR19" s="617"/>
      <c r="AS19" s="617"/>
      <c r="AT19" s="617"/>
      <c r="AU19" s="617"/>
      <c r="AV19" s="617"/>
      <c r="AW19" s="617"/>
      <c r="AX19" s="617"/>
      <c r="AY19" s="617"/>
      <c r="AZ19" s="617"/>
      <c r="BA19" s="617"/>
      <c r="BB19" s="617"/>
      <c r="BC19" s="617"/>
      <c r="BD19" s="617"/>
      <c r="BE19" s="617"/>
      <c r="BF19" s="618"/>
      <c r="BG19" s="619">
        <v>1619</v>
      </c>
      <c r="BH19" s="620"/>
      <c r="BI19" s="620"/>
      <c r="BJ19" s="620"/>
      <c r="BK19" s="620"/>
      <c r="BL19" s="620"/>
      <c r="BM19" s="620"/>
      <c r="BN19" s="621"/>
      <c r="BO19" s="672">
        <v>0.8</v>
      </c>
      <c r="BP19" s="672"/>
      <c r="BQ19" s="672"/>
      <c r="BR19" s="672"/>
      <c r="BS19" s="625" t="s">
        <v>111</v>
      </c>
      <c r="BT19" s="620"/>
      <c r="BU19" s="620"/>
      <c r="BV19" s="620"/>
      <c r="BW19" s="620"/>
      <c r="BX19" s="620"/>
      <c r="BY19" s="620"/>
      <c r="BZ19" s="620"/>
      <c r="CA19" s="620"/>
      <c r="CB19" s="655"/>
      <c r="CD19" s="656" t="s">
        <v>251</v>
      </c>
      <c r="CE19" s="653"/>
      <c r="CF19" s="653"/>
      <c r="CG19" s="653"/>
      <c r="CH19" s="653"/>
      <c r="CI19" s="653"/>
      <c r="CJ19" s="653"/>
      <c r="CK19" s="653"/>
      <c r="CL19" s="653"/>
      <c r="CM19" s="653"/>
      <c r="CN19" s="653"/>
      <c r="CO19" s="653"/>
      <c r="CP19" s="653"/>
      <c r="CQ19" s="654"/>
      <c r="CR19" s="619" t="s">
        <v>111</v>
      </c>
      <c r="CS19" s="620"/>
      <c r="CT19" s="620"/>
      <c r="CU19" s="620"/>
      <c r="CV19" s="620"/>
      <c r="CW19" s="620"/>
      <c r="CX19" s="620"/>
      <c r="CY19" s="621"/>
      <c r="CZ19" s="672" t="s">
        <v>111</v>
      </c>
      <c r="DA19" s="672"/>
      <c r="DB19" s="672"/>
      <c r="DC19" s="672"/>
      <c r="DD19" s="625" t="s">
        <v>111</v>
      </c>
      <c r="DE19" s="620"/>
      <c r="DF19" s="620"/>
      <c r="DG19" s="620"/>
      <c r="DH19" s="620"/>
      <c r="DI19" s="620"/>
      <c r="DJ19" s="620"/>
      <c r="DK19" s="620"/>
      <c r="DL19" s="620"/>
      <c r="DM19" s="620"/>
      <c r="DN19" s="620"/>
      <c r="DO19" s="620"/>
      <c r="DP19" s="621"/>
      <c r="DQ19" s="625" t="s">
        <v>111</v>
      </c>
      <c r="DR19" s="620"/>
      <c r="DS19" s="620"/>
      <c r="DT19" s="620"/>
      <c r="DU19" s="620"/>
      <c r="DV19" s="620"/>
      <c r="DW19" s="620"/>
      <c r="DX19" s="620"/>
      <c r="DY19" s="620"/>
      <c r="DZ19" s="620"/>
      <c r="EA19" s="620"/>
      <c r="EB19" s="620"/>
      <c r="EC19" s="655"/>
    </row>
    <row r="20" spans="2:133" ht="11.25" customHeight="1" x14ac:dyDescent="0.15">
      <c r="B20" s="616" t="s">
        <v>252</v>
      </c>
      <c r="C20" s="617"/>
      <c r="D20" s="617"/>
      <c r="E20" s="617"/>
      <c r="F20" s="617"/>
      <c r="G20" s="617"/>
      <c r="H20" s="617"/>
      <c r="I20" s="617"/>
      <c r="J20" s="617"/>
      <c r="K20" s="617"/>
      <c r="L20" s="617"/>
      <c r="M20" s="617"/>
      <c r="N20" s="617"/>
      <c r="O20" s="617"/>
      <c r="P20" s="617"/>
      <c r="Q20" s="618"/>
      <c r="R20" s="619">
        <v>2678669</v>
      </c>
      <c r="S20" s="620"/>
      <c r="T20" s="620"/>
      <c r="U20" s="620"/>
      <c r="V20" s="620"/>
      <c r="W20" s="620"/>
      <c r="X20" s="620"/>
      <c r="Y20" s="621"/>
      <c r="Z20" s="672">
        <v>53.1</v>
      </c>
      <c r="AA20" s="672"/>
      <c r="AB20" s="672"/>
      <c r="AC20" s="672"/>
      <c r="AD20" s="673">
        <v>2231270</v>
      </c>
      <c r="AE20" s="673"/>
      <c r="AF20" s="673"/>
      <c r="AG20" s="673"/>
      <c r="AH20" s="673"/>
      <c r="AI20" s="673"/>
      <c r="AJ20" s="673"/>
      <c r="AK20" s="673"/>
      <c r="AL20" s="642">
        <v>99.7</v>
      </c>
      <c r="AM20" s="674"/>
      <c r="AN20" s="674"/>
      <c r="AO20" s="675"/>
      <c r="AP20" s="616" t="s">
        <v>253</v>
      </c>
      <c r="AQ20" s="617"/>
      <c r="AR20" s="617"/>
      <c r="AS20" s="617"/>
      <c r="AT20" s="617"/>
      <c r="AU20" s="617"/>
      <c r="AV20" s="617"/>
      <c r="AW20" s="617"/>
      <c r="AX20" s="617"/>
      <c r="AY20" s="617"/>
      <c r="AZ20" s="617"/>
      <c r="BA20" s="617"/>
      <c r="BB20" s="617"/>
      <c r="BC20" s="617"/>
      <c r="BD20" s="617"/>
      <c r="BE20" s="617"/>
      <c r="BF20" s="618"/>
      <c r="BG20" s="619">
        <v>1619</v>
      </c>
      <c r="BH20" s="620"/>
      <c r="BI20" s="620"/>
      <c r="BJ20" s="620"/>
      <c r="BK20" s="620"/>
      <c r="BL20" s="620"/>
      <c r="BM20" s="620"/>
      <c r="BN20" s="621"/>
      <c r="BO20" s="672">
        <v>0.8</v>
      </c>
      <c r="BP20" s="672"/>
      <c r="BQ20" s="672"/>
      <c r="BR20" s="672"/>
      <c r="BS20" s="625" t="s">
        <v>111</v>
      </c>
      <c r="BT20" s="620"/>
      <c r="BU20" s="620"/>
      <c r="BV20" s="620"/>
      <c r="BW20" s="620"/>
      <c r="BX20" s="620"/>
      <c r="BY20" s="620"/>
      <c r="BZ20" s="620"/>
      <c r="CA20" s="620"/>
      <c r="CB20" s="655"/>
      <c r="CD20" s="656" t="s">
        <v>254</v>
      </c>
      <c r="CE20" s="653"/>
      <c r="CF20" s="653"/>
      <c r="CG20" s="653"/>
      <c r="CH20" s="653"/>
      <c r="CI20" s="653"/>
      <c r="CJ20" s="653"/>
      <c r="CK20" s="653"/>
      <c r="CL20" s="653"/>
      <c r="CM20" s="653"/>
      <c r="CN20" s="653"/>
      <c r="CO20" s="653"/>
      <c r="CP20" s="653"/>
      <c r="CQ20" s="654"/>
      <c r="CR20" s="619">
        <v>4887561</v>
      </c>
      <c r="CS20" s="620"/>
      <c r="CT20" s="620"/>
      <c r="CU20" s="620"/>
      <c r="CV20" s="620"/>
      <c r="CW20" s="620"/>
      <c r="CX20" s="620"/>
      <c r="CY20" s="621"/>
      <c r="CZ20" s="672">
        <v>100</v>
      </c>
      <c r="DA20" s="672"/>
      <c r="DB20" s="672"/>
      <c r="DC20" s="672"/>
      <c r="DD20" s="625">
        <v>1306866</v>
      </c>
      <c r="DE20" s="620"/>
      <c r="DF20" s="620"/>
      <c r="DG20" s="620"/>
      <c r="DH20" s="620"/>
      <c r="DI20" s="620"/>
      <c r="DJ20" s="620"/>
      <c r="DK20" s="620"/>
      <c r="DL20" s="620"/>
      <c r="DM20" s="620"/>
      <c r="DN20" s="620"/>
      <c r="DO20" s="620"/>
      <c r="DP20" s="621"/>
      <c r="DQ20" s="625">
        <v>2783352</v>
      </c>
      <c r="DR20" s="620"/>
      <c r="DS20" s="620"/>
      <c r="DT20" s="620"/>
      <c r="DU20" s="620"/>
      <c r="DV20" s="620"/>
      <c r="DW20" s="620"/>
      <c r="DX20" s="620"/>
      <c r="DY20" s="620"/>
      <c r="DZ20" s="620"/>
      <c r="EA20" s="620"/>
      <c r="EB20" s="620"/>
      <c r="EC20" s="655"/>
    </row>
    <row r="21" spans="2:133" ht="11.25" customHeight="1" x14ac:dyDescent="0.15">
      <c r="B21" s="616" t="s">
        <v>255</v>
      </c>
      <c r="C21" s="617"/>
      <c r="D21" s="617"/>
      <c r="E21" s="617"/>
      <c r="F21" s="617"/>
      <c r="G21" s="617"/>
      <c r="H21" s="617"/>
      <c r="I21" s="617"/>
      <c r="J21" s="617"/>
      <c r="K21" s="617"/>
      <c r="L21" s="617"/>
      <c r="M21" s="617"/>
      <c r="N21" s="617"/>
      <c r="O21" s="617"/>
      <c r="P21" s="617"/>
      <c r="Q21" s="618"/>
      <c r="R21" s="619" t="s">
        <v>111</v>
      </c>
      <c r="S21" s="620"/>
      <c r="T21" s="620"/>
      <c r="U21" s="620"/>
      <c r="V21" s="620"/>
      <c r="W21" s="620"/>
      <c r="X21" s="620"/>
      <c r="Y21" s="621"/>
      <c r="Z21" s="672" t="s">
        <v>111</v>
      </c>
      <c r="AA21" s="672"/>
      <c r="AB21" s="672"/>
      <c r="AC21" s="672"/>
      <c r="AD21" s="673" t="s">
        <v>111</v>
      </c>
      <c r="AE21" s="673"/>
      <c r="AF21" s="673"/>
      <c r="AG21" s="673"/>
      <c r="AH21" s="673"/>
      <c r="AI21" s="673"/>
      <c r="AJ21" s="673"/>
      <c r="AK21" s="673"/>
      <c r="AL21" s="642" t="s">
        <v>111</v>
      </c>
      <c r="AM21" s="674"/>
      <c r="AN21" s="674"/>
      <c r="AO21" s="675"/>
      <c r="AP21" s="710" t="s">
        <v>256</v>
      </c>
      <c r="AQ21" s="720"/>
      <c r="AR21" s="720"/>
      <c r="AS21" s="720"/>
      <c r="AT21" s="720"/>
      <c r="AU21" s="720"/>
      <c r="AV21" s="720"/>
      <c r="AW21" s="720"/>
      <c r="AX21" s="720"/>
      <c r="AY21" s="720"/>
      <c r="AZ21" s="720"/>
      <c r="BA21" s="720"/>
      <c r="BB21" s="720"/>
      <c r="BC21" s="720"/>
      <c r="BD21" s="720"/>
      <c r="BE21" s="720"/>
      <c r="BF21" s="712"/>
      <c r="BG21" s="619">
        <v>1619</v>
      </c>
      <c r="BH21" s="620"/>
      <c r="BI21" s="620"/>
      <c r="BJ21" s="620"/>
      <c r="BK21" s="620"/>
      <c r="BL21" s="620"/>
      <c r="BM21" s="620"/>
      <c r="BN21" s="621"/>
      <c r="BO21" s="672">
        <v>0.8</v>
      </c>
      <c r="BP21" s="672"/>
      <c r="BQ21" s="672"/>
      <c r="BR21" s="672"/>
      <c r="BS21" s="625" t="s">
        <v>111</v>
      </c>
      <c r="BT21" s="620"/>
      <c r="BU21" s="620"/>
      <c r="BV21" s="620"/>
      <c r="BW21" s="620"/>
      <c r="BX21" s="620"/>
      <c r="BY21" s="620"/>
      <c r="BZ21" s="620"/>
      <c r="CA21" s="620"/>
      <c r="CB21" s="655"/>
      <c r="CD21" s="657"/>
      <c r="CE21" s="658"/>
      <c r="CF21" s="658"/>
      <c r="CG21" s="658"/>
      <c r="CH21" s="658"/>
      <c r="CI21" s="658"/>
      <c r="CJ21" s="658"/>
      <c r="CK21" s="658"/>
      <c r="CL21" s="658"/>
      <c r="CM21" s="658"/>
      <c r="CN21" s="658"/>
      <c r="CO21" s="658"/>
      <c r="CP21" s="658"/>
      <c r="CQ21" s="659"/>
      <c r="CR21" s="619"/>
      <c r="CS21" s="620"/>
      <c r="CT21" s="620"/>
      <c r="CU21" s="620"/>
      <c r="CV21" s="620"/>
      <c r="CW21" s="620"/>
      <c r="CX21" s="620"/>
      <c r="CY21" s="621"/>
      <c r="CZ21" s="672"/>
      <c r="DA21" s="672"/>
      <c r="DB21" s="672"/>
      <c r="DC21" s="672"/>
      <c r="DD21" s="625"/>
      <c r="DE21" s="620"/>
      <c r="DF21" s="620"/>
      <c r="DG21" s="620"/>
      <c r="DH21" s="620"/>
      <c r="DI21" s="620"/>
      <c r="DJ21" s="620"/>
      <c r="DK21" s="620"/>
      <c r="DL21" s="620"/>
      <c r="DM21" s="620"/>
      <c r="DN21" s="620"/>
      <c r="DO21" s="620"/>
      <c r="DP21" s="621"/>
      <c r="DQ21" s="625"/>
      <c r="DR21" s="620"/>
      <c r="DS21" s="620"/>
      <c r="DT21" s="620"/>
      <c r="DU21" s="620"/>
      <c r="DV21" s="620"/>
      <c r="DW21" s="620"/>
      <c r="DX21" s="620"/>
      <c r="DY21" s="620"/>
      <c r="DZ21" s="620"/>
      <c r="EA21" s="620"/>
      <c r="EB21" s="620"/>
      <c r="EC21" s="655"/>
    </row>
    <row r="22" spans="2:133" ht="11.25" customHeight="1" x14ac:dyDescent="0.15">
      <c r="B22" s="616" t="s">
        <v>257</v>
      </c>
      <c r="C22" s="617"/>
      <c r="D22" s="617"/>
      <c r="E22" s="617"/>
      <c r="F22" s="617"/>
      <c r="G22" s="617"/>
      <c r="H22" s="617"/>
      <c r="I22" s="617"/>
      <c r="J22" s="617"/>
      <c r="K22" s="617"/>
      <c r="L22" s="617"/>
      <c r="M22" s="617"/>
      <c r="N22" s="617"/>
      <c r="O22" s="617"/>
      <c r="P22" s="617"/>
      <c r="Q22" s="618"/>
      <c r="R22" s="619">
        <v>54189</v>
      </c>
      <c r="S22" s="620"/>
      <c r="T22" s="620"/>
      <c r="U22" s="620"/>
      <c r="V22" s="620"/>
      <c r="W22" s="620"/>
      <c r="X22" s="620"/>
      <c r="Y22" s="621"/>
      <c r="Z22" s="672">
        <v>1.1000000000000001</v>
      </c>
      <c r="AA22" s="672"/>
      <c r="AB22" s="672"/>
      <c r="AC22" s="672"/>
      <c r="AD22" s="673" t="s">
        <v>111</v>
      </c>
      <c r="AE22" s="673"/>
      <c r="AF22" s="673"/>
      <c r="AG22" s="673"/>
      <c r="AH22" s="673"/>
      <c r="AI22" s="673"/>
      <c r="AJ22" s="673"/>
      <c r="AK22" s="673"/>
      <c r="AL22" s="642" t="s">
        <v>111</v>
      </c>
      <c r="AM22" s="674"/>
      <c r="AN22" s="674"/>
      <c r="AO22" s="675"/>
      <c r="AP22" s="710" t="s">
        <v>258</v>
      </c>
      <c r="AQ22" s="720"/>
      <c r="AR22" s="720"/>
      <c r="AS22" s="720"/>
      <c r="AT22" s="720"/>
      <c r="AU22" s="720"/>
      <c r="AV22" s="720"/>
      <c r="AW22" s="720"/>
      <c r="AX22" s="720"/>
      <c r="AY22" s="720"/>
      <c r="AZ22" s="720"/>
      <c r="BA22" s="720"/>
      <c r="BB22" s="720"/>
      <c r="BC22" s="720"/>
      <c r="BD22" s="720"/>
      <c r="BE22" s="720"/>
      <c r="BF22" s="712"/>
      <c r="BG22" s="619" t="s">
        <v>111</v>
      </c>
      <c r="BH22" s="620"/>
      <c r="BI22" s="620"/>
      <c r="BJ22" s="620"/>
      <c r="BK22" s="620"/>
      <c r="BL22" s="620"/>
      <c r="BM22" s="620"/>
      <c r="BN22" s="621"/>
      <c r="BO22" s="672" t="s">
        <v>111</v>
      </c>
      <c r="BP22" s="672"/>
      <c r="BQ22" s="672"/>
      <c r="BR22" s="672"/>
      <c r="BS22" s="625" t="s">
        <v>111</v>
      </c>
      <c r="BT22" s="620"/>
      <c r="BU22" s="620"/>
      <c r="BV22" s="620"/>
      <c r="BW22" s="620"/>
      <c r="BX22" s="620"/>
      <c r="BY22" s="620"/>
      <c r="BZ22" s="620"/>
      <c r="CA22" s="620"/>
      <c r="CB22" s="655"/>
      <c r="CD22" s="724" t="s">
        <v>259</v>
      </c>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6"/>
    </row>
    <row r="23" spans="2:133" ht="11.25" customHeight="1" x14ac:dyDescent="0.15">
      <c r="B23" s="616" t="s">
        <v>260</v>
      </c>
      <c r="C23" s="617"/>
      <c r="D23" s="617"/>
      <c r="E23" s="617"/>
      <c r="F23" s="617"/>
      <c r="G23" s="617"/>
      <c r="H23" s="617"/>
      <c r="I23" s="617"/>
      <c r="J23" s="617"/>
      <c r="K23" s="617"/>
      <c r="L23" s="617"/>
      <c r="M23" s="617"/>
      <c r="N23" s="617"/>
      <c r="O23" s="617"/>
      <c r="P23" s="617"/>
      <c r="Q23" s="618"/>
      <c r="R23" s="619">
        <v>99703</v>
      </c>
      <c r="S23" s="620"/>
      <c r="T23" s="620"/>
      <c r="U23" s="620"/>
      <c r="V23" s="620"/>
      <c r="W23" s="620"/>
      <c r="X23" s="620"/>
      <c r="Y23" s="621"/>
      <c r="Z23" s="672">
        <v>2</v>
      </c>
      <c r="AA23" s="672"/>
      <c r="AB23" s="672"/>
      <c r="AC23" s="672"/>
      <c r="AD23" s="673">
        <v>4800</v>
      </c>
      <c r="AE23" s="673"/>
      <c r="AF23" s="673"/>
      <c r="AG23" s="673"/>
      <c r="AH23" s="673"/>
      <c r="AI23" s="673"/>
      <c r="AJ23" s="673"/>
      <c r="AK23" s="673"/>
      <c r="AL23" s="642">
        <v>0.2</v>
      </c>
      <c r="AM23" s="674"/>
      <c r="AN23" s="674"/>
      <c r="AO23" s="675"/>
      <c r="AP23" s="710" t="s">
        <v>261</v>
      </c>
      <c r="AQ23" s="720"/>
      <c r="AR23" s="720"/>
      <c r="AS23" s="720"/>
      <c r="AT23" s="720"/>
      <c r="AU23" s="720"/>
      <c r="AV23" s="720"/>
      <c r="AW23" s="720"/>
      <c r="AX23" s="720"/>
      <c r="AY23" s="720"/>
      <c r="AZ23" s="720"/>
      <c r="BA23" s="720"/>
      <c r="BB23" s="720"/>
      <c r="BC23" s="720"/>
      <c r="BD23" s="720"/>
      <c r="BE23" s="720"/>
      <c r="BF23" s="712"/>
      <c r="BG23" s="619" t="s">
        <v>111</v>
      </c>
      <c r="BH23" s="620"/>
      <c r="BI23" s="620"/>
      <c r="BJ23" s="620"/>
      <c r="BK23" s="620"/>
      <c r="BL23" s="620"/>
      <c r="BM23" s="620"/>
      <c r="BN23" s="621"/>
      <c r="BO23" s="672" t="s">
        <v>111</v>
      </c>
      <c r="BP23" s="672"/>
      <c r="BQ23" s="672"/>
      <c r="BR23" s="672"/>
      <c r="BS23" s="625" t="s">
        <v>111</v>
      </c>
      <c r="BT23" s="620"/>
      <c r="BU23" s="620"/>
      <c r="BV23" s="620"/>
      <c r="BW23" s="620"/>
      <c r="BX23" s="620"/>
      <c r="BY23" s="620"/>
      <c r="BZ23" s="620"/>
      <c r="CA23" s="620"/>
      <c r="CB23" s="655"/>
      <c r="CD23" s="724" t="s">
        <v>200</v>
      </c>
      <c r="CE23" s="725"/>
      <c r="CF23" s="725"/>
      <c r="CG23" s="725"/>
      <c r="CH23" s="725"/>
      <c r="CI23" s="725"/>
      <c r="CJ23" s="725"/>
      <c r="CK23" s="725"/>
      <c r="CL23" s="725"/>
      <c r="CM23" s="725"/>
      <c r="CN23" s="725"/>
      <c r="CO23" s="725"/>
      <c r="CP23" s="725"/>
      <c r="CQ23" s="726"/>
      <c r="CR23" s="724" t="s">
        <v>262</v>
      </c>
      <c r="CS23" s="725"/>
      <c r="CT23" s="725"/>
      <c r="CU23" s="725"/>
      <c r="CV23" s="725"/>
      <c r="CW23" s="725"/>
      <c r="CX23" s="725"/>
      <c r="CY23" s="726"/>
      <c r="CZ23" s="724" t="s">
        <v>263</v>
      </c>
      <c r="DA23" s="725"/>
      <c r="DB23" s="725"/>
      <c r="DC23" s="726"/>
      <c r="DD23" s="724" t="s">
        <v>264</v>
      </c>
      <c r="DE23" s="725"/>
      <c r="DF23" s="725"/>
      <c r="DG23" s="725"/>
      <c r="DH23" s="725"/>
      <c r="DI23" s="725"/>
      <c r="DJ23" s="725"/>
      <c r="DK23" s="726"/>
      <c r="DL23" s="727" t="s">
        <v>265</v>
      </c>
      <c r="DM23" s="728"/>
      <c r="DN23" s="728"/>
      <c r="DO23" s="728"/>
      <c r="DP23" s="728"/>
      <c r="DQ23" s="728"/>
      <c r="DR23" s="728"/>
      <c r="DS23" s="728"/>
      <c r="DT23" s="728"/>
      <c r="DU23" s="728"/>
      <c r="DV23" s="729"/>
      <c r="DW23" s="724" t="s">
        <v>266</v>
      </c>
      <c r="DX23" s="725"/>
      <c r="DY23" s="725"/>
      <c r="DZ23" s="725"/>
      <c r="EA23" s="725"/>
      <c r="EB23" s="725"/>
      <c r="EC23" s="726"/>
    </row>
    <row r="24" spans="2:133" ht="11.25" customHeight="1" x14ac:dyDescent="0.15">
      <c r="B24" s="616" t="s">
        <v>267</v>
      </c>
      <c r="C24" s="617"/>
      <c r="D24" s="617"/>
      <c r="E24" s="617"/>
      <c r="F24" s="617"/>
      <c r="G24" s="617"/>
      <c r="H24" s="617"/>
      <c r="I24" s="617"/>
      <c r="J24" s="617"/>
      <c r="K24" s="617"/>
      <c r="L24" s="617"/>
      <c r="M24" s="617"/>
      <c r="N24" s="617"/>
      <c r="O24" s="617"/>
      <c r="P24" s="617"/>
      <c r="Q24" s="618"/>
      <c r="R24" s="619">
        <v>12592</v>
      </c>
      <c r="S24" s="620"/>
      <c r="T24" s="620"/>
      <c r="U24" s="620"/>
      <c r="V24" s="620"/>
      <c r="W24" s="620"/>
      <c r="X24" s="620"/>
      <c r="Y24" s="621"/>
      <c r="Z24" s="672">
        <v>0.2</v>
      </c>
      <c r="AA24" s="672"/>
      <c r="AB24" s="672"/>
      <c r="AC24" s="672"/>
      <c r="AD24" s="673" t="s">
        <v>111</v>
      </c>
      <c r="AE24" s="673"/>
      <c r="AF24" s="673"/>
      <c r="AG24" s="673"/>
      <c r="AH24" s="673"/>
      <c r="AI24" s="673"/>
      <c r="AJ24" s="673"/>
      <c r="AK24" s="673"/>
      <c r="AL24" s="642" t="s">
        <v>111</v>
      </c>
      <c r="AM24" s="674"/>
      <c r="AN24" s="674"/>
      <c r="AO24" s="675"/>
      <c r="AP24" s="710" t="s">
        <v>268</v>
      </c>
      <c r="AQ24" s="720"/>
      <c r="AR24" s="720"/>
      <c r="AS24" s="720"/>
      <c r="AT24" s="720"/>
      <c r="AU24" s="720"/>
      <c r="AV24" s="720"/>
      <c r="AW24" s="720"/>
      <c r="AX24" s="720"/>
      <c r="AY24" s="720"/>
      <c r="AZ24" s="720"/>
      <c r="BA24" s="720"/>
      <c r="BB24" s="720"/>
      <c r="BC24" s="720"/>
      <c r="BD24" s="720"/>
      <c r="BE24" s="720"/>
      <c r="BF24" s="712"/>
      <c r="BG24" s="619" t="s">
        <v>111</v>
      </c>
      <c r="BH24" s="620"/>
      <c r="BI24" s="620"/>
      <c r="BJ24" s="620"/>
      <c r="BK24" s="620"/>
      <c r="BL24" s="620"/>
      <c r="BM24" s="620"/>
      <c r="BN24" s="621"/>
      <c r="BO24" s="672" t="s">
        <v>111</v>
      </c>
      <c r="BP24" s="672"/>
      <c r="BQ24" s="672"/>
      <c r="BR24" s="672"/>
      <c r="BS24" s="625" t="s">
        <v>111</v>
      </c>
      <c r="BT24" s="620"/>
      <c r="BU24" s="620"/>
      <c r="BV24" s="620"/>
      <c r="BW24" s="620"/>
      <c r="BX24" s="620"/>
      <c r="BY24" s="620"/>
      <c r="BZ24" s="620"/>
      <c r="CA24" s="620"/>
      <c r="CB24" s="655"/>
      <c r="CD24" s="676" t="s">
        <v>269</v>
      </c>
      <c r="CE24" s="677"/>
      <c r="CF24" s="677"/>
      <c r="CG24" s="677"/>
      <c r="CH24" s="677"/>
      <c r="CI24" s="677"/>
      <c r="CJ24" s="677"/>
      <c r="CK24" s="677"/>
      <c r="CL24" s="677"/>
      <c r="CM24" s="677"/>
      <c r="CN24" s="677"/>
      <c r="CO24" s="677"/>
      <c r="CP24" s="677"/>
      <c r="CQ24" s="678"/>
      <c r="CR24" s="669">
        <v>1695537</v>
      </c>
      <c r="CS24" s="670"/>
      <c r="CT24" s="670"/>
      <c r="CU24" s="670"/>
      <c r="CV24" s="670"/>
      <c r="CW24" s="670"/>
      <c r="CX24" s="670"/>
      <c r="CY24" s="717"/>
      <c r="CZ24" s="721">
        <v>34.700000000000003</v>
      </c>
      <c r="DA24" s="722"/>
      <c r="DB24" s="722"/>
      <c r="DC24" s="723"/>
      <c r="DD24" s="716">
        <v>1397221</v>
      </c>
      <c r="DE24" s="670"/>
      <c r="DF24" s="670"/>
      <c r="DG24" s="670"/>
      <c r="DH24" s="670"/>
      <c r="DI24" s="670"/>
      <c r="DJ24" s="670"/>
      <c r="DK24" s="717"/>
      <c r="DL24" s="716">
        <v>1383179</v>
      </c>
      <c r="DM24" s="670"/>
      <c r="DN24" s="670"/>
      <c r="DO24" s="670"/>
      <c r="DP24" s="670"/>
      <c r="DQ24" s="670"/>
      <c r="DR24" s="670"/>
      <c r="DS24" s="670"/>
      <c r="DT24" s="670"/>
      <c r="DU24" s="670"/>
      <c r="DV24" s="717"/>
      <c r="DW24" s="718">
        <v>59.6</v>
      </c>
      <c r="DX24" s="687"/>
      <c r="DY24" s="687"/>
      <c r="DZ24" s="687"/>
      <c r="EA24" s="687"/>
      <c r="EB24" s="687"/>
      <c r="EC24" s="719"/>
    </row>
    <row r="25" spans="2:133" ht="11.25" customHeight="1" x14ac:dyDescent="0.15">
      <c r="B25" s="616" t="s">
        <v>270</v>
      </c>
      <c r="C25" s="617"/>
      <c r="D25" s="617"/>
      <c r="E25" s="617"/>
      <c r="F25" s="617"/>
      <c r="G25" s="617"/>
      <c r="H25" s="617"/>
      <c r="I25" s="617"/>
      <c r="J25" s="617"/>
      <c r="K25" s="617"/>
      <c r="L25" s="617"/>
      <c r="M25" s="617"/>
      <c r="N25" s="617"/>
      <c r="O25" s="617"/>
      <c r="P25" s="617"/>
      <c r="Q25" s="618"/>
      <c r="R25" s="619">
        <v>572485</v>
      </c>
      <c r="S25" s="620"/>
      <c r="T25" s="620"/>
      <c r="U25" s="620"/>
      <c r="V25" s="620"/>
      <c r="W25" s="620"/>
      <c r="X25" s="620"/>
      <c r="Y25" s="621"/>
      <c r="Z25" s="672">
        <v>11.3</v>
      </c>
      <c r="AA25" s="672"/>
      <c r="AB25" s="672"/>
      <c r="AC25" s="672"/>
      <c r="AD25" s="673" t="s">
        <v>111</v>
      </c>
      <c r="AE25" s="673"/>
      <c r="AF25" s="673"/>
      <c r="AG25" s="673"/>
      <c r="AH25" s="673"/>
      <c r="AI25" s="673"/>
      <c r="AJ25" s="673"/>
      <c r="AK25" s="673"/>
      <c r="AL25" s="642" t="s">
        <v>111</v>
      </c>
      <c r="AM25" s="674"/>
      <c r="AN25" s="674"/>
      <c r="AO25" s="675"/>
      <c r="AP25" s="710" t="s">
        <v>271</v>
      </c>
      <c r="AQ25" s="720"/>
      <c r="AR25" s="720"/>
      <c r="AS25" s="720"/>
      <c r="AT25" s="720"/>
      <c r="AU25" s="720"/>
      <c r="AV25" s="720"/>
      <c r="AW25" s="720"/>
      <c r="AX25" s="720"/>
      <c r="AY25" s="720"/>
      <c r="AZ25" s="720"/>
      <c r="BA25" s="720"/>
      <c r="BB25" s="720"/>
      <c r="BC25" s="720"/>
      <c r="BD25" s="720"/>
      <c r="BE25" s="720"/>
      <c r="BF25" s="712"/>
      <c r="BG25" s="619" t="s">
        <v>111</v>
      </c>
      <c r="BH25" s="620"/>
      <c r="BI25" s="620"/>
      <c r="BJ25" s="620"/>
      <c r="BK25" s="620"/>
      <c r="BL25" s="620"/>
      <c r="BM25" s="620"/>
      <c r="BN25" s="621"/>
      <c r="BO25" s="672" t="s">
        <v>111</v>
      </c>
      <c r="BP25" s="672"/>
      <c r="BQ25" s="672"/>
      <c r="BR25" s="672"/>
      <c r="BS25" s="625" t="s">
        <v>111</v>
      </c>
      <c r="BT25" s="620"/>
      <c r="BU25" s="620"/>
      <c r="BV25" s="620"/>
      <c r="BW25" s="620"/>
      <c r="BX25" s="620"/>
      <c r="BY25" s="620"/>
      <c r="BZ25" s="620"/>
      <c r="CA25" s="620"/>
      <c r="CB25" s="655"/>
      <c r="CD25" s="656" t="s">
        <v>272</v>
      </c>
      <c r="CE25" s="653"/>
      <c r="CF25" s="653"/>
      <c r="CG25" s="653"/>
      <c r="CH25" s="653"/>
      <c r="CI25" s="653"/>
      <c r="CJ25" s="653"/>
      <c r="CK25" s="653"/>
      <c r="CL25" s="653"/>
      <c r="CM25" s="653"/>
      <c r="CN25" s="653"/>
      <c r="CO25" s="653"/>
      <c r="CP25" s="653"/>
      <c r="CQ25" s="654"/>
      <c r="CR25" s="619">
        <v>505199</v>
      </c>
      <c r="CS25" s="638"/>
      <c r="CT25" s="638"/>
      <c r="CU25" s="638"/>
      <c r="CV25" s="638"/>
      <c r="CW25" s="638"/>
      <c r="CX25" s="638"/>
      <c r="CY25" s="639"/>
      <c r="CZ25" s="622">
        <v>10.3</v>
      </c>
      <c r="DA25" s="640"/>
      <c r="DB25" s="640"/>
      <c r="DC25" s="641"/>
      <c r="DD25" s="625">
        <v>495766</v>
      </c>
      <c r="DE25" s="638"/>
      <c r="DF25" s="638"/>
      <c r="DG25" s="638"/>
      <c r="DH25" s="638"/>
      <c r="DI25" s="638"/>
      <c r="DJ25" s="638"/>
      <c r="DK25" s="639"/>
      <c r="DL25" s="625">
        <v>487165</v>
      </c>
      <c r="DM25" s="638"/>
      <c r="DN25" s="638"/>
      <c r="DO25" s="638"/>
      <c r="DP25" s="638"/>
      <c r="DQ25" s="638"/>
      <c r="DR25" s="638"/>
      <c r="DS25" s="638"/>
      <c r="DT25" s="638"/>
      <c r="DU25" s="638"/>
      <c r="DV25" s="639"/>
      <c r="DW25" s="642">
        <v>21</v>
      </c>
      <c r="DX25" s="643"/>
      <c r="DY25" s="643"/>
      <c r="DZ25" s="643"/>
      <c r="EA25" s="643"/>
      <c r="EB25" s="643"/>
      <c r="EC25" s="644"/>
    </row>
    <row r="26" spans="2:133" ht="11.25" customHeight="1" x14ac:dyDescent="0.15">
      <c r="B26" s="713" t="s">
        <v>273</v>
      </c>
      <c r="C26" s="714"/>
      <c r="D26" s="714"/>
      <c r="E26" s="714"/>
      <c r="F26" s="714"/>
      <c r="G26" s="714"/>
      <c r="H26" s="714"/>
      <c r="I26" s="714"/>
      <c r="J26" s="714"/>
      <c r="K26" s="714"/>
      <c r="L26" s="714"/>
      <c r="M26" s="714"/>
      <c r="N26" s="714"/>
      <c r="O26" s="714"/>
      <c r="P26" s="714"/>
      <c r="Q26" s="715"/>
      <c r="R26" s="619" t="s">
        <v>111</v>
      </c>
      <c r="S26" s="620"/>
      <c r="T26" s="620"/>
      <c r="U26" s="620"/>
      <c r="V26" s="620"/>
      <c r="W26" s="620"/>
      <c r="X26" s="620"/>
      <c r="Y26" s="621"/>
      <c r="Z26" s="672" t="s">
        <v>111</v>
      </c>
      <c r="AA26" s="672"/>
      <c r="AB26" s="672"/>
      <c r="AC26" s="672"/>
      <c r="AD26" s="673" t="s">
        <v>111</v>
      </c>
      <c r="AE26" s="673"/>
      <c r="AF26" s="673"/>
      <c r="AG26" s="673"/>
      <c r="AH26" s="673"/>
      <c r="AI26" s="673"/>
      <c r="AJ26" s="673"/>
      <c r="AK26" s="673"/>
      <c r="AL26" s="642" t="s">
        <v>111</v>
      </c>
      <c r="AM26" s="674"/>
      <c r="AN26" s="674"/>
      <c r="AO26" s="675"/>
      <c r="AP26" s="710" t="s">
        <v>274</v>
      </c>
      <c r="AQ26" s="711"/>
      <c r="AR26" s="711"/>
      <c r="AS26" s="711"/>
      <c r="AT26" s="711"/>
      <c r="AU26" s="711"/>
      <c r="AV26" s="711"/>
      <c r="AW26" s="711"/>
      <c r="AX26" s="711"/>
      <c r="AY26" s="711"/>
      <c r="AZ26" s="711"/>
      <c r="BA26" s="711"/>
      <c r="BB26" s="711"/>
      <c r="BC26" s="711"/>
      <c r="BD26" s="711"/>
      <c r="BE26" s="711"/>
      <c r="BF26" s="712"/>
      <c r="BG26" s="619" t="s">
        <v>111</v>
      </c>
      <c r="BH26" s="620"/>
      <c r="BI26" s="620"/>
      <c r="BJ26" s="620"/>
      <c r="BK26" s="620"/>
      <c r="BL26" s="620"/>
      <c r="BM26" s="620"/>
      <c r="BN26" s="621"/>
      <c r="BO26" s="672" t="s">
        <v>111</v>
      </c>
      <c r="BP26" s="672"/>
      <c r="BQ26" s="672"/>
      <c r="BR26" s="672"/>
      <c r="BS26" s="625" t="s">
        <v>111</v>
      </c>
      <c r="BT26" s="620"/>
      <c r="BU26" s="620"/>
      <c r="BV26" s="620"/>
      <c r="BW26" s="620"/>
      <c r="BX26" s="620"/>
      <c r="BY26" s="620"/>
      <c r="BZ26" s="620"/>
      <c r="CA26" s="620"/>
      <c r="CB26" s="655"/>
      <c r="CD26" s="656" t="s">
        <v>275</v>
      </c>
      <c r="CE26" s="653"/>
      <c r="CF26" s="653"/>
      <c r="CG26" s="653"/>
      <c r="CH26" s="653"/>
      <c r="CI26" s="653"/>
      <c r="CJ26" s="653"/>
      <c r="CK26" s="653"/>
      <c r="CL26" s="653"/>
      <c r="CM26" s="653"/>
      <c r="CN26" s="653"/>
      <c r="CO26" s="653"/>
      <c r="CP26" s="653"/>
      <c r="CQ26" s="654"/>
      <c r="CR26" s="619">
        <v>314884</v>
      </c>
      <c r="CS26" s="620"/>
      <c r="CT26" s="620"/>
      <c r="CU26" s="620"/>
      <c r="CV26" s="620"/>
      <c r="CW26" s="620"/>
      <c r="CX26" s="620"/>
      <c r="CY26" s="621"/>
      <c r="CZ26" s="622">
        <v>6.4</v>
      </c>
      <c r="DA26" s="640"/>
      <c r="DB26" s="640"/>
      <c r="DC26" s="641"/>
      <c r="DD26" s="625">
        <v>313249</v>
      </c>
      <c r="DE26" s="620"/>
      <c r="DF26" s="620"/>
      <c r="DG26" s="620"/>
      <c r="DH26" s="620"/>
      <c r="DI26" s="620"/>
      <c r="DJ26" s="620"/>
      <c r="DK26" s="621"/>
      <c r="DL26" s="625" t="s">
        <v>206</v>
      </c>
      <c r="DM26" s="620"/>
      <c r="DN26" s="620"/>
      <c r="DO26" s="620"/>
      <c r="DP26" s="620"/>
      <c r="DQ26" s="620"/>
      <c r="DR26" s="620"/>
      <c r="DS26" s="620"/>
      <c r="DT26" s="620"/>
      <c r="DU26" s="620"/>
      <c r="DV26" s="621"/>
      <c r="DW26" s="642" t="s">
        <v>206</v>
      </c>
      <c r="DX26" s="643"/>
      <c r="DY26" s="643"/>
      <c r="DZ26" s="643"/>
      <c r="EA26" s="643"/>
      <c r="EB26" s="643"/>
      <c r="EC26" s="644"/>
    </row>
    <row r="27" spans="2:133" ht="11.25" customHeight="1" x14ac:dyDescent="0.15">
      <c r="B27" s="616" t="s">
        <v>276</v>
      </c>
      <c r="C27" s="617"/>
      <c r="D27" s="617"/>
      <c r="E27" s="617"/>
      <c r="F27" s="617"/>
      <c r="G27" s="617"/>
      <c r="H27" s="617"/>
      <c r="I27" s="617"/>
      <c r="J27" s="617"/>
      <c r="K27" s="617"/>
      <c r="L27" s="617"/>
      <c r="M27" s="617"/>
      <c r="N27" s="617"/>
      <c r="O27" s="617"/>
      <c r="P27" s="617"/>
      <c r="Q27" s="618"/>
      <c r="R27" s="619">
        <v>265680</v>
      </c>
      <c r="S27" s="620"/>
      <c r="T27" s="620"/>
      <c r="U27" s="620"/>
      <c r="V27" s="620"/>
      <c r="W27" s="620"/>
      <c r="X27" s="620"/>
      <c r="Y27" s="621"/>
      <c r="Z27" s="672">
        <v>5.3</v>
      </c>
      <c r="AA27" s="672"/>
      <c r="AB27" s="672"/>
      <c r="AC27" s="672"/>
      <c r="AD27" s="673" t="s">
        <v>111</v>
      </c>
      <c r="AE27" s="673"/>
      <c r="AF27" s="673"/>
      <c r="AG27" s="673"/>
      <c r="AH27" s="673"/>
      <c r="AI27" s="673"/>
      <c r="AJ27" s="673"/>
      <c r="AK27" s="673"/>
      <c r="AL27" s="642" t="s">
        <v>111</v>
      </c>
      <c r="AM27" s="674"/>
      <c r="AN27" s="674"/>
      <c r="AO27" s="675"/>
      <c r="AP27" s="616" t="s">
        <v>277</v>
      </c>
      <c r="AQ27" s="617"/>
      <c r="AR27" s="617"/>
      <c r="AS27" s="617"/>
      <c r="AT27" s="617"/>
      <c r="AU27" s="617"/>
      <c r="AV27" s="617"/>
      <c r="AW27" s="617"/>
      <c r="AX27" s="617"/>
      <c r="AY27" s="617"/>
      <c r="AZ27" s="617"/>
      <c r="BA27" s="617"/>
      <c r="BB27" s="617"/>
      <c r="BC27" s="617"/>
      <c r="BD27" s="617"/>
      <c r="BE27" s="617"/>
      <c r="BF27" s="618"/>
      <c r="BG27" s="619">
        <v>206466</v>
      </c>
      <c r="BH27" s="620"/>
      <c r="BI27" s="620"/>
      <c r="BJ27" s="620"/>
      <c r="BK27" s="620"/>
      <c r="BL27" s="620"/>
      <c r="BM27" s="620"/>
      <c r="BN27" s="621"/>
      <c r="BO27" s="672">
        <v>100</v>
      </c>
      <c r="BP27" s="672"/>
      <c r="BQ27" s="672"/>
      <c r="BR27" s="672"/>
      <c r="BS27" s="625" t="s">
        <v>111</v>
      </c>
      <c r="BT27" s="620"/>
      <c r="BU27" s="620"/>
      <c r="BV27" s="620"/>
      <c r="BW27" s="620"/>
      <c r="BX27" s="620"/>
      <c r="BY27" s="620"/>
      <c r="BZ27" s="620"/>
      <c r="CA27" s="620"/>
      <c r="CB27" s="655"/>
      <c r="CD27" s="656" t="s">
        <v>278</v>
      </c>
      <c r="CE27" s="653"/>
      <c r="CF27" s="653"/>
      <c r="CG27" s="653"/>
      <c r="CH27" s="653"/>
      <c r="CI27" s="653"/>
      <c r="CJ27" s="653"/>
      <c r="CK27" s="653"/>
      <c r="CL27" s="653"/>
      <c r="CM27" s="653"/>
      <c r="CN27" s="653"/>
      <c r="CO27" s="653"/>
      <c r="CP27" s="653"/>
      <c r="CQ27" s="654"/>
      <c r="CR27" s="619">
        <v>298710</v>
      </c>
      <c r="CS27" s="638"/>
      <c r="CT27" s="638"/>
      <c r="CU27" s="638"/>
      <c r="CV27" s="638"/>
      <c r="CW27" s="638"/>
      <c r="CX27" s="638"/>
      <c r="CY27" s="639"/>
      <c r="CZ27" s="622">
        <v>6.1</v>
      </c>
      <c r="DA27" s="640"/>
      <c r="DB27" s="640"/>
      <c r="DC27" s="641"/>
      <c r="DD27" s="625">
        <v>82336</v>
      </c>
      <c r="DE27" s="638"/>
      <c r="DF27" s="638"/>
      <c r="DG27" s="638"/>
      <c r="DH27" s="638"/>
      <c r="DI27" s="638"/>
      <c r="DJ27" s="638"/>
      <c r="DK27" s="639"/>
      <c r="DL27" s="625">
        <v>76895</v>
      </c>
      <c r="DM27" s="638"/>
      <c r="DN27" s="638"/>
      <c r="DO27" s="638"/>
      <c r="DP27" s="638"/>
      <c r="DQ27" s="638"/>
      <c r="DR27" s="638"/>
      <c r="DS27" s="638"/>
      <c r="DT27" s="638"/>
      <c r="DU27" s="638"/>
      <c r="DV27" s="639"/>
      <c r="DW27" s="642">
        <v>3.3</v>
      </c>
      <c r="DX27" s="643"/>
      <c r="DY27" s="643"/>
      <c r="DZ27" s="643"/>
      <c r="EA27" s="643"/>
      <c r="EB27" s="643"/>
      <c r="EC27" s="644"/>
    </row>
    <row r="28" spans="2:133" ht="11.25" customHeight="1" x14ac:dyDescent="0.15">
      <c r="B28" s="616" t="s">
        <v>279</v>
      </c>
      <c r="C28" s="617"/>
      <c r="D28" s="617"/>
      <c r="E28" s="617"/>
      <c r="F28" s="617"/>
      <c r="G28" s="617"/>
      <c r="H28" s="617"/>
      <c r="I28" s="617"/>
      <c r="J28" s="617"/>
      <c r="K28" s="617"/>
      <c r="L28" s="617"/>
      <c r="M28" s="617"/>
      <c r="N28" s="617"/>
      <c r="O28" s="617"/>
      <c r="P28" s="617"/>
      <c r="Q28" s="618"/>
      <c r="R28" s="619">
        <v>16810</v>
      </c>
      <c r="S28" s="620"/>
      <c r="T28" s="620"/>
      <c r="U28" s="620"/>
      <c r="V28" s="620"/>
      <c r="W28" s="620"/>
      <c r="X28" s="620"/>
      <c r="Y28" s="621"/>
      <c r="Z28" s="672">
        <v>0.3</v>
      </c>
      <c r="AA28" s="672"/>
      <c r="AB28" s="672"/>
      <c r="AC28" s="672"/>
      <c r="AD28" s="673">
        <v>2381</v>
      </c>
      <c r="AE28" s="673"/>
      <c r="AF28" s="673"/>
      <c r="AG28" s="673"/>
      <c r="AH28" s="673"/>
      <c r="AI28" s="673"/>
      <c r="AJ28" s="673"/>
      <c r="AK28" s="673"/>
      <c r="AL28" s="642">
        <v>0.1</v>
      </c>
      <c r="AM28" s="674"/>
      <c r="AN28" s="674"/>
      <c r="AO28" s="675"/>
      <c r="AP28" s="600"/>
      <c r="AQ28" s="601"/>
      <c r="AR28" s="601"/>
      <c r="AS28" s="601"/>
      <c r="AT28" s="601"/>
      <c r="AU28" s="601"/>
      <c r="AV28" s="601"/>
      <c r="AW28" s="601"/>
      <c r="AX28" s="601"/>
      <c r="AY28" s="601"/>
      <c r="AZ28" s="601"/>
      <c r="BA28" s="601"/>
      <c r="BB28" s="601"/>
      <c r="BC28" s="601"/>
      <c r="BD28" s="601"/>
      <c r="BE28" s="601"/>
      <c r="BF28" s="602"/>
      <c r="BG28" s="619"/>
      <c r="BH28" s="620"/>
      <c r="BI28" s="620"/>
      <c r="BJ28" s="620"/>
      <c r="BK28" s="620"/>
      <c r="BL28" s="620"/>
      <c r="BM28" s="620"/>
      <c r="BN28" s="621"/>
      <c r="BO28" s="672"/>
      <c r="BP28" s="672"/>
      <c r="BQ28" s="672"/>
      <c r="BR28" s="672"/>
      <c r="BS28" s="673"/>
      <c r="BT28" s="673"/>
      <c r="BU28" s="673"/>
      <c r="BV28" s="673"/>
      <c r="BW28" s="673"/>
      <c r="BX28" s="673"/>
      <c r="BY28" s="673"/>
      <c r="BZ28" s="673"/>
      <c r="CA28" s="673"/>
      <c r="CB28" s="709"/>
      <c r="CD28" s="656" t="s">
        <v>280</v>
      </c>
      <c r="CE28" s="653"/>
      <c r="CF28" s="653"/>
      <c r="CG28" s="653"/>
      <c r="CH28" s="653"/>
      <c r="CI28" s="653"/>
      <c r="CJ28" s="653"/>
      <c r="CK28" s="653"/>
      <c r="CL28" s="653"/>
      <c r="CM28" s="653"/>
      <c r="CN28" s="653"/>
      <c r="CO28" s="653"/>
      <c r="CP28" s="653"/>
      <c r="CQ28" s="654"/>
      <c r="CR28" s="619">
        <v>891628</v>
      </c>
      <c r="CS28" s="620"/>
      <c r="CT28" s="620"/>
      <c r="CU28" s="620"/>
      <c r="CV28" s="620"/>
      <c r="CW28" s="620"/>
      <c r="CX28" s="620"/>
      <c r="CY28" s="621"/>
      <c r="CZ28" s="622">
        <v>18.2</v>
      </c>
      <c r="DA28" s="640"/>
      <c r="DB28" s="640"/>
      <c r="DC28" s="641"/>
      <c r="DD28" s="625">
        <v>819119</v>
      </c>
      <c r="DE28" s="620"/>
      <c r="DF28" s="620"/>
      <c r="DG28" s="620"/>
      <c r="DH28" s="620"/>
      <c r="DI28" s="620"/>
      <c r="DJ28" s="620"/>
      <c r="DK28" s="621"/>
      <c r="DL28" s="625">
        <v>819119</v>
      </c>
      <c r="DM28" s="620"/>
      <c r="DN28" s="620"/>
      <c r="DO28" s="620"/>
      <c r="DP28" s="620"/>
      <c r="DQ28" s="620"/>
      <c r="DR28" s="620"/>
      <c r="DS28" s="620"/>
      <c r="DT28" s="620"/>
      <c r="DU28" s="620"/>
      <c r="DV28" s="621"/>
      <c r="DW28" s="642">
        <v>35.299999999999997</v>
      </c>
      <c r="DX28" s="643"/>
      <c r="DY28" s="643"/>
      <c r="DZ28" s="643"/>
      <c r="EA28" s="643"/>
      <c r="EB28" s="643"/>
      <c r="EC28" s="644"/>
    </row>
    <row r="29" spans="2:133" ht="11.25" customHeight="1" x14ac:dyDescent="0.15">
      <c r="B29" s="616" t="s">
        <v>281</v>
      </c>
      <c r="C29" s="617"/>
      <c r="D29" s="617"/>
      <c r="E29" s="617"/>
      <c r="F29" s="617"/>
      <c r="G29" s="617"/>
      <c r="H29" s="617"/>
      <c r="I29" s="617"/>
      <c r="J29" s="617"/>
      <c r="K29" s="617"/>
      <c r="L29" s="617"/>
      <c r="M29" s="617"/>
      <c r="N29" s="617"/>
      <c r="O29" s="617"/>
      <c r="P29" s="617"/>
      <c r="Q29" s="618"/>
      <c r="R29" s="619">
        <v>19079</v>
      </c>
      <c r="S29" s="620"/>
      <c r="T29" s="620"/>
      <c r="U29" s="620"/>
      <c r="V29" s="620"/>
      <c r="W29" s="620"/>
      <c r="X29" s="620"/>
      <c r="Y29" s="621"/>
      <c r="Z29" s="672">
        <v>0.4</v>
      </c>
      <c r="AA29" s="672"/>
      <c r="AB29" s="672"/>
      <c r="AC29" s="672"/>
      <c r="AD29" s="673" t="s">
        <v>111</v>
      </c>
      <c r="AE29" s="673"/>
      <c r="AF29" s="673"/>
      <c r="AG29" s="673"/>
      <c r="AH29" s="673"/>
      <c r="AI29" s="673"/>
      <c r="AJ29" s="673"/>
      <c r="AK29" s="673"/>
      <c r="AL29" s="642" t="s">
        <v>111</v>
      </c>
      <c r="AM29" s="674"/>
      <c r="AN29" s="674"/>
      <c r="AO29" s="675"/>
      <c r="AP29" s="679" t="s">
        <v>200</v>
      </c>
      <c r="AQ29" s="680"/>
      <c r="AR29" s="680"/>
      <c r="AS29" s="680"/>
      <c r="AT29" s="680"/>
      <c r="AU29" s="680"/>
      <c r="AV29" s="680"/>
      <c r="AW29" s="680"/>
      <c r="AX29" s="680"/>
      <c r="AY29" s="680"/>
      <c r="AZ29" s="680"/>
      <c r="BA29" s="680"/>
      <c r="BB29" s="680"/>
      <c r="BC29" s="680"/>
      <c r="BD29" s="680"/>
      <c r="BE29" s="680"/>
      <c r="BF29" s="681"/>
      <c r="BG29" s="679" t="s">
        <v>282</v>
      </c>
      <c r="BH29" s="695"/>
      <c r="BI29" s="695"/>
      <c r="BJ29" s="695"/>
      <c r="BK29" s="695"/>
      <c r="BL29" s="695"/>
      <c r="BM29" s="695"/>
      <c r="BN29" s="695"/>
      <c r="BO29" s="695"/>
      <c r="BP29" s="695"/>
      <c r="BQ29" s="696"/>
      <c r="BR29" s="679" t="s">
        <v>283</v>
      </c>
      <c r="BS29" s="695"/>
      <c r="BT29" s="695"/>
      <c r="BU29" s="695"/>
      <c r="BV29" s="695"/>
      <c r="BW29" s="695"/>
      <c r="BX29" s="695"/>
      <c r="BY29" s="695"/>
      <c r="BZ29" s="695"/>
      <c r="CA29" s="695"/>
      <c r="CB29" s="696"/>
      <c r="CD29" s="689" t="s">
        <v>284</v>
      </c>
      <c r="CE29" s="690"/>
      <c r="CF29" s="656" t="s">
        <v>58</v>
      </c>
      <c r="CG29" s="653"/>
      <c r="CH29" s="653"/>
      <c r="CI29" s="653"/>
      <c r="CJ29" s="653"/>
      <c r="CK29" s="653"/>
      <c r="CL29" s="653"/>
      <c r="CM29" s="653"/>
      <c r="CN29" s="653"/>
      <c r="CO29" s="653"/>
      <c r="CP29" s="653"/>
      <c r="CQ29" s="654"/>
      <c r="CR29" s="619">
        <v>890706</v>
      </c>
      <c r="CS29" s="638"/>
      <c r="CT29" s="638"/>
      <c r="CU29" s="638"/>
      <c r="CV29" s="638"/>
      <c r="CW29" s="638"/>
      <c r="CX29" s="638"/>
      <c r="CY29" s="639"/>
      <c r="CZ29" s="622">
        <v>18.2</v>
      </c>
      <c r="DA29" s="640"/>
      <c r="DB29" s="640"/>
      <c r="DC29" s="641"/>
      <c r="DD29" s="625">
        <v>818197</v>
      </c>
      <c r="DE29" s="638"/>
      <c r="DF29" s="638"/>
      <c r="DG29" s="638"/>
      <c r="DH29" s="638"/>
      <c r="DI29" s="638"/>
      <c r="DJ29" s="638"/>
      <c r="DK29" s="639"/>
      <c r="DL29" s="625">
        <v>818197</v>
      </c>
      <c r="DM29" s="638"/>
      <c r="DN29" s="638"/>
      <c r="DO29" s="638"/>
      <c r="DP29" s="638"/>
      <c r="DQ29" s="638"/>
      <c r="DR29" s="638"/>
      <c r="DS29" s="638"/>
      <c r="DT29" s="638"/>
      <c r="DU29" s="638"/>
      <c r="DV29" s="639"/>
      <c r="DW29" s="642">
        <v>35.299999999999997</v>
      </c>
      <c r="DX29" s="643"/>
      <c r="DY29" s="643"/>
      <c r="DZ29" s="643"/>
      <c r="EA29" s="643"/>
      <c r="EB29" s="643"/>
      <c r="EC29" s="644"/>
    </row>
    <row r="30" spans="2:133" ht="11.25" customHeight="1" x14ac:dyDescent="0.15">
      <c r="B30" s="616" t="s">
        <v>285</v>
      </c>
      <c r="C30" s="617"/>
      <c r="D30" s="617"/>
      <c r="E30" s="617"/>
      <c r="F30" s="617"/>
      <c r="G30" s="617"/>
      <c r="H30" s="617"/>
      <c r="I30" s="617"/>
      <c r="J30" s="617"/>
      <c r="K30" s="617"/>
      <c r="L30" s="617"/>
      <c r="M30" s="617"/>
      <c r="N30" s="617"/>
      <c r="O30" s="617"/>
      <c r="P30" s="617"/>
      <c r="Q30" s="618"/>
      <c r="R30" s="619">
        <v>24968</v>
      </c>
      <c r="S30" s="620"/>
      <c r="T30" s="620"/>
      <c r="U30" s="620"/>
      <c r="V30" s="620"/>
      <c r="W30" s="620"/>
      <c r="X30" s="620"/>
      <c r="Y30" s="621"/>
      <c r="Z30" s="672">
        <v>0.5</v>
      </c>
      <c r="AA30" s="672"/>
      <c r="AB30" s="672"/>
      <c r="AC30" s="672"/>
      <c r="AD30" s="673" t="s">
        <v>111</v>
      </c>
      <c r="AE30" s="673"/>
      <c r="AF30" s="673"/>
      <c r="AG30" s="673"/>
      <c r="AH30" s="673"/>
      <c r="AI30" s="673"/>
      <c r="AJ30" s="673"/>
      <c r="AK30" s="673"/>
      <c r="AL30" s="642" t="s">
        <v>111</v>
      </c>
      <c r="AM30" s="674"/>
      <c r="AN30" s="674"/>
      <c r="AO30" s="675"/>
      <c r="AP30" s="697" t="s">
        <v>286</v>
      </c>
      <c r="AQ30" s="698"/>
      <c r="AR30" s="698"/>
      <c r="AS30" s="698"/>
      <c r="AT30" s="703" t="s">
        <v>287</v>
      </c>
      <c r="AU30" s="123"/>
      <c r="AV30" s="123"/>
      <c r="AW30" s="123"/>
      <c r="AX30" s="706" t="s">
        <v>167</v>
      </c>
      <c r="AY30" s="707"/>
      <c r="AZ30" s="707"/>
      <c r="BA30" s="707"/>
      <c r="BB30" s="707"/>
      <c r="BC30" s="707"/>
      <c r="BD30" s="707"/>
      <c r="BE30" s="707"/>
      <c r="BF30" s="708"/>
      <c r="BG30" s="685">
        <v>99.6</v>
      </c>
      <c r="BH30" s="686"/>
      <c r="BI30" s="686"/>
      <c r="BJ30" s="686"/>
      <c r="BK30" s="686"/>
      <c r="BL30" s="686"/>
      <c r="BM30" s="687">
        <v>98.7</v>
      </c>
      <c r="BN30" s="686"/>
      <c r="BO30" s="686"/>
      <c r="BP30" s="686"/>
      <c r="BQ30" s="688"/>
      <c r="BR30" s="685">
        <v>99.8</v>
      </c>
      <c r="BS30" s="686"/>
      <c r="BT30" s="686"/>
      <c r="BU30" s="686"/>
      <c r="BV30" s="686"/>
      <c r="BW30" s="686"/>
      <c r="BX30" s="687">
        <v>98.6</v>
      </c>
      <c r="BY30" s="686"/>
      <c r="BZ30" s="686"/>
      <c r="CA30" s="686"/>
      <c r="CB30" s="688"/>
      <c r="CD30" s="691"/>
      <c r="CE30" s="692"/>
      <c r="CF30" s="656" t="s">
        <v>288</v>
      </c>
      <c r="CG30" s="653"/>
      <c r="CH30" s="653"/>
      <c r="CI30" s="653"/>
      <c r="CJ30" s="653"/>
      <c r="CK30" s="653"/>
      <c r="CL30" s="653"/>
      <c r="CM30" s="653"/>
      <c r="CN30" s="653"/>
      <c r="CO30" s="653"/>
      <c r="CP30" s="653"/>
      <c r="CQ30" s="654"/>
      <c r="CR30" s="619">
        <v>838856</v>
      </c>
      <c r="CS30" s="620"/>
      <c r="CT30" s="620"/>
      <c r="CU30" s="620"/>
      <c r="CV30" s="620"/>
      <c r="CW30" s="620"/>
      <c r="CX30" s="620"/>
      <c r="CY30" s="621"/>
      <c r="CZ30" s="622">
        <v>17.2</v>
      </c>
      <c r="DA30" s="640"/>
      <c r="DB30" s="640"/>
      <c r="DC30" s="641"/>
      <c r="DD30" s="625">
        <v>766347</v>
      </c>
      <c r="DE30" s="620"/>
      <c r="DF30" s="620"/>
      <c r="DG30" s="620"/>
      <c r="DH30" s="620"/>
      <c r="DI30" s="620"/>
      <c r="DJ30" s="620"/>
      <c r="DK30" s="621"/>
      <c r="DL30" s="625">
        <v>766347</v>
      </c>
      <c r="DM30" s="620"/>
      <c r="DN30" s="620"/>
      <c r="DO30" s="620"/>
      <c r="DP30" s="620"/>
      <c r="DQ30" s="620"/>
      <c r="DR30" s="620"/>
      <c r="DS30" s="620"/>
      <c r="DT30" s="620"/>
      <c r="DU30" s="620"/>
      <c r="DV30" s="621"/>
      <c r="DW30" s="642">
        <v>33</v>
      </c>
      <c r="DX30" s="643"/>
      <c r="DY30" s="643"/>
      <c r="DZ30" s="643"/>
      <c r="EA30" s="643"/>
      <c r="EB30" s="643"/>
      <c r="EC30" s="644"/>
    </row>
    <row r="31" spans="2:133" ht="11.25" customHeight="1" x14ac:dyDescent="0.15">
      <c r="B31" s="616" t="s">
        <v>289</v>
      </c>
      <c r="C31" s="617"/>
      <c r="D31" s="617"/>
      <c r="E31" s="617"/>
      <c r="F31" s="617"/>
      <c r="G31" s="617"/>
      <c r="H31" s="617"/>
      <c r="I31" s="617"/>
      <c r="J31" s="617"/>
      <c r="K31" s="617"/>
      <c r="L31" s="617"/>
      <c r="M31" s="617"/>
      <c r="N31" s="617"/>
      <c r="O31" s="617"/>
      <c r="P31" s="617"/>
      <c r="Q31" s="618"/>
      <c r="R31" s="619">
        <v>52981</v>
      </c>
      <c r="S31" s="620"/>
      <c r="T31" s="620"/>
      <c r="U31" s="620"/>
      <c r="V31" s="620"/>
      <c r="W31" s="620"/>
      <c r="X31" s="620"/>
      <c r="Y31" s="621"/>
      <c r="Z31" s="672">
        <v>1.1000000000000001</v>
      </c>
      <c r="AA31" s="672"/>
      <c r="AB31" s="672"/>
      <c r="AC31" s="672"/>
      <c r="AD31" s="673" t="s">
        <v>111</v>
      </c>
      <c r="AE31" s="673"/>
      <c r="AF31" s="673"/>
      <c r="AG31" s="673"/>
      <c r="AH31" s="673"/>
      <c r="AI31" s="673"/>
      <c r="AJ31" s="673"/>
      <c r="AK31" s="673"/>
      <c r="AL31" s="642" t="s">
        <v>111</v>
      </c>
      <c r="AM31" s="674"/>
      <c r="AN31" s="674"/>
      <c r="AO31" s="675"/>
      <c r="AP31" s="699"/>
      <c r="AQ31" s="700"/>
      <c r="AR31" s="700"/>
      <c r="AS31" s="700"/>
      <c r="AT31" s="704"/>
      <c r="AU31" s="122" t="s">
        <v>290</v>
      </c>
      <c r="AV31" s="122"/>
      <c r="AW31" s="122"/>
      <c r="AX31" s="616" t="s">
        <v>291</v>
      </c>
      <c r="AY31" s="617"/>
      <c r="AZ31" s="617"/>
      <c r="BA31" s="617"/>
      <c r="BB31" s="617"/>
      <c r="BC31" s="617"/>
      <c r="BD31" s="617"/>
      <c r="BE31" s="617"/>
      <c r="BF31" s="618"/>
      <c r="BG31" s="683">
        <v>99.5</v>
      </c>
      <c r="BH31" s="638"/>
      <c r="BI31" s="638"/>
      <c r="BJ31" s="638"/>
      <c r="BK31" s="638"/>
      <c r="BL31" s="638"/>
      <c r="BM31" s="674">
        <v>99.3</v>
      </c>
      <c r="BN31" s="684"/>
      <c r="BO31" s="684"/>
      <c r="BP31" s="684"/>
      <c r="BQ31" s="648"/>
      <c r="BR31" s="683">
        <v>100</v>
      </c>
      <c r="BS31" s="638"/>
      <c r="BT31" s="638"/>
      <c r="BU31" s="638"/>
      <c r="BV31" s="638"/>
      <c r="BW31" s="638"/>
      <c r="BX31" s="674">
        <v>99.7</v>
      </c>
      <c r="BY31" s="684"/>
      <c r="BZ31" s="684"/>
      <c r="CA31" s="684"/>
      <c r="CB31" s="648"/>
      <c r="CD31" s="691"/>
      <c r="CE31" s="692"/>
      <c r="CF31" s="656" t="s">
        <v>292</v>
      </c>
      <c r="CG31" s="653"/>
      <c r="CH31" s="653"/>
      <c r="CI31" s="653"/>
      <c r="CJ31" s="653"/>
      <c r="CK31" s="653"/>
      <c r="CL31" s="653"/>
      <c r="CM31" s="653"/>
      <c r="CN31" s="653"/>
      <c r="CO31" s="653"/>
      <c r="CP31" s="653"/>
      <c r="CQ31" s="654"/>
      <c r="CR31" s="619">
        <v>51850</v>
      </c>
      <c r="CS31" s="638"/>
      <c r="CT31" s="638"/>
      <c r="CU31" s="638"/>
      <c r="CV31" s="638"/>
      <c r="CW31" s="638"/>
      <c r="CX31" s="638"/>
      <c r="CY31" s="639"/>
      <c r="CZ31" s="622">
        <v>1.1000000000000001</v>
      </c>
      <c r="DA31" s="640"/>
      <c r="DB31" s="640"/>
      <c r="DC31" s="641"/>
      <c r="DD31" s="625">
        <v>51850</v>
      </c>
      <c r="DE31" s="638"/>
      <c r="DF31" s="638"/>
      <c r="DG31" s="638"/>
      <c r="DH31" s="638"/>
      <c r="DI31" s="638"/>
      <c r="DJ31" s="638"/>
      <c r="DK31" s="639"/>
      <c r="DL31" s="625">
        <v>51850</v>
      </c>
      <c r="DM31" s="638"/>
      <c r="DN31" s="638"/>
      <c r="DO31" s="638"/>
      <c r="DP31" s="638"/>
      <c r="DQ31" s="638"/>
      <c r="DR31" s="638"/>
      <c r="DS31" s="638"/>
      <c r="DT31" s="638"/>
      <c r="DU31" s="638"/>
      <c r="DV31" s="639"/>
      <c r="DW31" s="642">
        <v>2.2000000000000002</v>
      </c>
      <c r="DX31" s="643"/>
      <c r="DY31" s="643"/>
      <c r="DZ31" s="643"/>
      <c r="EA31" s="643"/>
      <c r="EB31" s="643"/>
      <c r="EC31" s="644"/>
    </row>
    <row r="32" spans="2:133" ht="11.25" customHeight="1" x14ac:dyDescent="0.15">
      <c r="B32" s="616" t="s">
        <v>293</v>
      </c>
      <c r="C32" s="617"/>
      <c r="D32" s="617"/>
      <c r="E32" s="617"/>
      <c r="F32" s="617"/>
      <c r="G32" s="617"/>
      <c r="H32" s="617"/>
      <c r="I32" s="617"/>
      <c r="J32" s="617"/>
      <c r="K32" s="617"/>
      <c r="L32" s="617"/>
      <c r="M32" s="617"/>
      <c r="N32" s="617"/>
      <c r="O32" s="617"/>
      <c r="P32" s="617"/>
      <c r="Q32" s="618"/>
      <c r="R32" s="619">
        <v>221192</v>
      </c>
      <c r="S32" s="620"/>
      <c r="T32" s="620"/>
      <c r="U32" s="620"/>
      <c r="V32" s="620"/>
      <c r="W32" s="620"/>
      <c r="X32" s="620"/>
      <c r="Y32" s="621"/>
      <c r="Z32" s="672">
        <v>4.4000000000000004</v>
      </c>
      <c r="AA32" s="672"/>
      <c r="AB32" s="672"/>
      <c r="AC32" s="672"/>
      <c r="AD32" s="673">
        <v>9</v>
      </c>
      <c r="AE32" s="673"/>
      <c r="AF32" s="673"/>
      <c r="AG32" s="673"/>
      <c r="AH32" s="673"/>
      <c r="AI32" s="673"/>
      <c r="AJ32" s="673"/>
      <c r="AK32" s="673"/>
      <c r="AL32" s="642">
        <v>0</v>
      </c>
      <c r="AM32" s="674"/>
      <c r="AN32" s="674"/>
      <c r="AO32" s="675"/>
      <c r="AP32" s="701"/>
      <c r="AQ32" s="702"/>
      <c r="AR32" s="702"/>
      <c r="AS32" s="702"/>
      <c r="AT32" s="705"/>
      <c r="AU32" s="124"/>
      <c r="AV32" s="124"/>
      <c r="AW32" s="124"/>
      <c r="AX32" s="600" t="s">
        <v>294</v>
      </c>
      <c r="AY32" s="601"/>
      <c r="AZ32" s="601"/>
      <c r="BA32" s="601"/>
      <c r="BB32" s="601"/>
      <c r="BC32" s="601"/>
      <c r="BD32" s="601"/>
      <c r="BE32" s="601"/>
      <c r="BF32" s="602"/>
      <c r="BG32" s="682">
        <v>99.6</v>
      </c>
      <c r="BH32" s="604"/>
      <c r="BI32" s="604"/>
      <c r="BJ32" s="604"/>
      <c r="BK32" s="604"/>
      <c r="BL32" s="604"/>
      <c r="BM32" s="667">
        <v>97.3</v>
      </c>
      <c r="BN32" s="604"/>
      <c r="BO32" s="604"/>
      <c r="BP32" s="604"/>
      <c r="BQ32" s="661"/>
      <c r="BR32" s="682">
        <v>99.5</v>
      </c>
      <c r="BS32" s="604"/>
      <c r="BT32" s="604"/>
      <c r="BU32" s="604"/>
      <c r="BV32" s="604"/>
      <c r="BW32" s="604"/>
      <c r="BX32" s="667">
        <v>96.6</v>
      </c>
      <c r="BY32" s="604"/>
      <c r="BZ32" s="604"/>
      <c r="CA32" s="604"/>
      <c r="CB32" s="661"/>
      <c r="CD32" s="693"/>
      <c r="CE32" s="694"/>
      <c r="CF32" s="656" t="s">
        <v>295</v>
      </c>
      <c r="CG32" s="653"/>
      <c r="CH32" s="653"/>
      <c r="CI32" s="653"/>
      <c r="CJ32" s="653"/>
      <c r="CK32" s="653"/>
      <c r="CL32" s="653"/>
      <c r="CM32" s="653"/>
      <c r="CN32" s="653"/>
      <c r="CO32" s="653"/>
      <c r="CP32" s="653"/>
      <c r="CQ32" s="654"/>
      <c r="CR32" s="619">
        <v>922</v>
      </c>
      <c r="CS32" s="620"/>
      <c r="CT32" s="620"/>
      <c r="CU32" s="620"/>
      <c r="CV32" s="620"/>
      <c r="CW32" s="620"/>
      <c r="CX32" s="620"/>
      <c r="CY32" s="621"/>
      <c r="CZ32" s="622">
        <v>0</v>
      </c>
      <c r="DA32" s="640"/>
      <c r="DB32" s="640"/>
      <c r="DC32" s="641"/>
      <c r="DD32" s="625">
        <v>922</v>
      </c>
      <c r="DE32" s="620"/>
      <c r="DF32" s="620"/>
      <c r="DG32" s="620"/>
      <c r="DH32" s="620"/>
      <c r="DI32" s="620"/>
      <c r="DJ32" s="620"/>
      <c r="DK32" s="621"/>
      <c r="DL32" s="625">
        <v>922</v>
      </c>
      <c r="DM32" s="620"/>
      <c r="DN32" s="620"/>
      <c r="DO32" s="620"/>
      <c r="DP32" s="620"/>
      <c r="DQ32" s="620"/>
      <c r="DR32" s="620"/>
      <c r="DS32" s="620"/>
      <c r="DT32" s="620"/>
      <c r="DU32" s="620"/>
      <c r="DV32" s="621"/>
      <c r="DW32" s="642">
        <v>0</v>
      </c>
      <c r="DX32" s="643"/>
      <c r="DY32" s="643"/>
      <c r="DZ32" s="643"/>
      <c r="EA32" s="643"/>
      <c r="EB32" s="643"/>
      <c r="EC32" s="644"/>
    </row>
    <row r="33" spans="2:133" ht="11.25" customHeight="1" x14ac:dyDescent="0.15">
      <c r="B33" s="616" t="s">
        <v>296</v>
      </c>
      <c r="C33" s="617"/>
      <c r="D33" s="617"/>
      <c r="E33" s="617"/>
      <c r="F33" s="617"/>
      <c r="G33" s="617"/>
      <c r="H33" s="617"/>
      <c r="I33" s="617"/>
      <c r="J33" s="617"/>
      <c r="K33" s="617"/>
      <c r="L33" s="617"/>
      <c r="M33" s="617"/>
      <c r="N33" s="617"/>
      <c r="O33" s="617"/>
      <c r="P33" s="617"/>
      <c r="Q33" s="618"/>
      <c r="R33" s="619">
        <v>1026738</v>
      </c>
      <c r="S33" s="620"/>
      <c r="T33" s="620"/>
      <c r="U33" s="620"/>
      <c r="V33" s="620"/>
      <c r="W33" s="620"/>
      <c r="X33" s="620"/>
      <c r="Y33" s="621"/>
      <c r="Z33" s="672">
        <v>20.399999999999999</v>
      </c>
      <c r="AA33" s="672"/>
      <c r="AB33" s="672"/>
      <c r="AC33" s="672"/>
      <c r="AD33" s="673" t="s">
        <v>111</v>
      </c>
      <c r="AE33" s="673"/>
      <c r="AF33" s="673"/>
      <c r="AG33" s="673"/>
      <c r="AH33" s="673"/>
      <c r="AI33" s="673"/>
      <c r="AJ33" s="673"/>
      <c r="AK33" s="673"/>
      <c r="AL33" s="642" t="s">
        <v>111</v>
      </c>
      <c r="AM33" s="674"/>
      <c r="AN33" s="674"/>
      <c r="AO33" s="675"/>
      <c r="AP33" s="125"/>
      <c r="AQ33" s="126"/>
      <c r="AR33" s="122"/>
      <c r="AS33" s="123"/>
      <c r="AT33" s="123"/>
      <c r="AU33" s="123"/>
      <c r="AV33" s="123"/>
      <c r="AW33" s="123"/>
      <c r="AX33" s="123"/>
      <c r="AY33" s="123"/>
      <c r="AZ33" s="123"/>
      <c r="BA33" s="123"/>
      <c r="BB33" s="123"/>
      <c r="BC33" s="123"/>
      <c r="BD33" s="123"/>
      <c r="BE33" s="123"/>
      <c r="BF33" s="123"/>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D33" s="656" t="s">
        <v>297</v>
      </c>
      <c r="CE33" s="653"/>
      <c r="CF33" s="653"/>
      <c r="CG33" s="653"/>
      <c r="CH33" s="653"/>
      <c r="CI33" s="653"/>
      <c r="CJ33" s="653"/>
      <c r="CK33" s="653"/>
      <c r="CL33" s="653"/>
      <c r="CM33" s="653"/>
      <c r="CN33" s="653"/>
      <c r="CO33" s="653"/>
      <c r="CP33" s="653"/>
      <c r="CQ33" s="654"/>
      <c r="CR33" s="619">
        <v>1885158</v>
      </c>
      <c r="CS33" s="638"/>
      <c r="CT33" s="638"/>
      <c r="CU33" s="638"/>
      <c r="CV33" s="638"/>
      <c r="CW33" s="638"/>
      <c r="CX33" s="638"/>
      <c r="CY33" s="639"/>
      <c r="CZ33" s="622">
        <v>38.6</v>
      </c>
      <c r="DA33" s="640"/>
      <c r="DB33" s="640"/>
      <c r="DC33" s="641"/>
      <c r="DD33" s="625">
        <v>1308504</v>
      </c>
      <c r="DE33" s="638"/>
      <c r="DF33" s="638"/>
      <c r="DG33" s="638"/>
      <c r="DH33" s="638"/>
      <c r="DI33" s="638"/>
      <c r="DJ33" s="638"/>
      <c r="DK33" s="639"/>
      <c r="DL33" s="625">
        <v>713285</v>
      </c>
      <c r="DM33" s="638"/>
      <c r="DN33" s="638"/>
      <c r="DO33" s="638"/>
      <c r="DP33" s="638"/>
      <c r="DQ33" s="638"/>
      <c r="DR33" s="638"/>
      <c r="DS33" s="638"/>
      <c r="DT33" s="638"/>
      <c r="DU33" s="638"/>
      <c r="DV33" s="639"/>
      <c r="DW33" s="642">
        <v>30.7</v>
      </c>
      <c r="DX33" s="643"/>
      <c r="DY33" s="643"/>
      <c r="DZ33" s="643"/>
      <c r="EA33" s="643"/>
      <c r="EB33" s="643"/>
      <c r="EC33" s="644"/>
    </row>
    <row r="34" spans="2:133" ht="11.25" customHeight="1" x14ac:dyDescent="0.15">
      <c r="B34" s="616" t="s">
        <v>298</v>
      </c>
      <c r="C34" s="617"/>
      <c r="D34" s="617"/>
      <c r="E34" s="617"/>
      <c r="F34" s="617"/>
      <c r="G34" s="617"/>
      <c r="H34" s="617"/>
      <c r="I34" s="617"/>
      <c r="J34" s="617"/>
      <c r="K34" s="617"/>
      <c r="L34" s="617"/>
      <c r="M34" s="617"/>
      <c r="N34" s="617"/>
      <c r="O34" s="617"/>
      <c r="P34" s="617"/>
      <c r="Q34" s="618"/>
      <c r="R34" s="619" t="s">
        <v>111</v>
      </c>
      <c r="S34" s="620"/>
      <c r="T34" s="620"/>
      <c r="U34" s="620"/>
      <c r="V34" s="620"/>
      <c r="W34" s="620"/>
      <c r="X34" s="620"/>
      <c r="Y34" s="621"/>
      <c r="Z34" s="672" t="s">
        <v>111</v>
      </c>
      <c r="AA34" s="672"/>
      <c r="AB34" s="672"/>
      <c r="AC34" s="672"/>
      <c r="AD34" s="673" t="s">
        <v>111</v>
      </c>
      <c r="AE34" s="673"/>
      <c r="AF34" s="673"/>
      <c r="AG34" s="673"/>
      <c r="AH34" s="673"/>
      <c r="AI34" s="673"/>
      <c r="AJ34" s="673"/>
      <c r="AK34" s="673"/>
      <c r="AL34" s="642" t="s">
        <v>111</v>
      </c>
      <c r="AM34" s="674"/>
      <c r="AN34" s="674"/>
      <c r="AO34" s="675"/>
      <c r="AP34" s="127"/>
      <c r="AQ34" s="679" t="s">
        <v>299</v>
      </c>
      <c r="AR34" s="680"/>
      <c r="AS34" s="680"/>
      <c r="AT34" s="680"/>
      <c r="AU34" s="680"/>
      <c r="AV34" s="680"/>
      <c r="AW34" s="680"/>
      <c r="AX34" s="680"/>
      <c r="AY34" s="680"/>
      <c r="AZ34" s="680"/>
      <c r="BA34" s="680"/>
      <c r="BB34" s="680"/>
      <c r="BC34" s="680"/>
      <c r="BD34" s="680"/>
      <c r="BE34" s="680"/>
      <c r="BF34" s="681"/>
      <c r="BG34" s="679" t="s">
        <v>300</v>
      </c>
      <c r="BH34" s="680"/>
      <c r="BI34" s="680"/>
      <c r="BJ34" s="680"/>
      <c r="BK34" s="680"/>
      <c r="BL34" s="680"/>
      <c r="BM34" s="680"/>
      <c r="BN34" s="680"/>
      <c r="BO34" s="680"/>
      <c r="BP34" s="680"/>
      <c r="BQ34" s="680"/>
      <c r="BR34" s="680"/>
      <c r="BS34" s="680"/>
      <c r="BT34" s="680"/>
      <c r="BU34" s="680"/>
      <c r="BV34" s="680"/>
      <c r="BW34" s="680"/>
      <c r="BX34" s="680"/>
      <c r="BY34" s="680"/>
      <c r="BZ34" s="680"/>
      <c r="CA34" s="680"/>
      <c r="CB34" s="681"/>
      <c r="CD34" s="656" t="s">
        <v>301</v>
      </c>
      <c r="CE34" s="653"/>
      <c r="CF34" s="653"/>
      <c r="CG34" s="653"/>
      <c r="CH34" s="653"/>
      <c r="CI34" s="653"/>
      <c r="CJ34" s="653"/>
      <c r="CK34" s="653"/>
      <c r="CL34" s="653"/>
      <c r="CM34" s="653"/>
      <c r="CN34" s="653"/>
      <c r="CO34" s="653"/>
      <c r="CP34" s="653"/>
      <c r="CQ34" s="654"/>
      <c r="CR34" s="619">
        <v>986616</v>
      </c>
      <c r="CS34" s="620"/>
      <c r="CT34" s="620"/>
      <c r="CU34" s="620"/>
      <c r="CV34" s="620"/>
      <c r="CW34" s="620"/>
      <c r="CX34" s="620"/>
      <c r="CY34" s="621"/>
      <c r="CZ34" s="622">
        <v>20.2</v>
      </c>
      <c r="DA34" s="640"/>
      <c r="DB34" s="640"/>
      <c r="DC34" s="641"/>
      <c r="DD34" s="625">
        <v>500356</v>
      </c>
      <c r="DE34" s="620"/>
      <c r="DF34" s="620"/>
      <c r="DG34" s="620"/>
      <c r="DH34" s="620"/>
      <c r="DI34" s="620"/>
      <c r="DJ34" s="620"/>
      <c r="DK34" s="621"/>
      <c r="DL34" s="625">
        <v>265478</v>
      </c>
      <c r="DM34" s="620"/>
      <c r="DN34" s="620"/>
      <c r="DO34" s="620"/>
      <c r="DP34" s="620"/>
      <c r="DQ34" s="620"/>
      <c r="DR34" s="620"/>
      <c r="DS34" s="620"/>
      <c r="DT34" s="620"/>
      <c r="DU34" s="620"/>
      <c r="DV34" s="621"/>
      <c r="DW34" s="642">
        <v>11.4</v>
      </c>
      <c r="DX34" s="643"/>
      <c r="DY34" s="643"/>
      <c r="DZ34" s="643"/>
      <c r="EA34" s="643"/>
      <c r="EB34" s="643"/>
      <c r="EC34" s="644"/>
    </row>
    <row r="35" spans="2:133" ht="11.25" customHeight="1" x14ac:dyDescent="0.15">
      <c r="B35" s="616" t="s">
        <v>302</v>
      </c>
      <c r="C35" s="617"/>
      <c r="D35" s="617"/>
      <c r="E35" s="617"/>
      <c r="F35" s="617"/>
      <c r="G35" s="617"/>
      <c r="H35" s="617"/>
      <c r="I35" s="617"/>
      <c r="J35" s="617"/>
      <c r="K35" s="617"/>
      <c r="L35" s="617"/>
      <c r="M35" s="617"/>
      <c r="N35" s="617"/>
      <c r="O35" s="617"/>
      <c r="P35" s="617"/>
      <c r="Q35" s="618"/>
      <c r="R35" s="619">
        <v>81438</v>
      </c>
      <c r="S35" s="620"/>
      <c r="T35" s="620"/>
      <c r="U35" s="620"/>
      <c r="V35" s="620"/>
      <c r="W35" s="620"/>
      <c r="X35" s="620"/>
      <c r="Y35" s="621"/>
      <c r="Z35" s="672">
        <v>1.6</v>
      </c>
      <c r="AA35" s="672"/>
      <c r="AB35" s="672"/>
      <c r="AC35" s="672"/>
      <c r="AD35" s="673" t="s">
        <v>111</v>
      </c>
      <c r="AE35" s="673"/>
      <c r="AF35" s="673"/>
      <c r="AG35" s="673"/>
      <c r="AH35" s="673"/>
      <c r="AI35" s="673"/>
      <c r="AJ35" s="673"/>
      <c r="AK35" s="673"/>
      <c r="AL35" s="642" t="s">
        <v>111</v>
      </c>
      <c r="AM35" s="674"/>
      <c r="AN35" s="674"/>
      <c r="AO35" s="675"/>
      <c r="AP35" s="127"/>
      <c r="AQ35" s="676" t="s">
        <v>303</v>
      </c>
      <c r="AR35" s="677"/>
      <c r="AS35" s="677"/>
      <c r="AT35" s="677"/>
      <c r="AU35" s="677"/>
      <c r="AV35" s="677"/>
      <c r="AW35" s="677"/>
      <c r="AX35" s="677"/>
      <c r="AY35" s="678"/>
      <c r="AZ35" s="669">
        <v>418724</v>
      </c>
      <c r="BA35" s="670"/>
      <c r="BB35" s="670"/>
      <c r="BC35" s="670"/>
      <c r="BD35" s="670"/>
      <c r="BE35" s="670"/>
      <c r="BF35" s="671"/>
      <c r="BG35" s="676" t="s">
        <v>304</v>
      </c>
      <c r="BH35" s="677"/>
      <c r="BI35" s="677"/>
      <c r="BJ35" s="677"/>
      <c r="BK35" s="677"/>
      <c r="BL35" s="677"/>
      <c r="BM35" s="677"/>
      <c r="BN35" s="677"/>
      <c r="BO35" s="677"/>
      <c r="BP35" s="677"/>
      <c r="BQ35" s="677"/>
      <c r="BR35" s="677"/>
      <c r="BS35" s="677"/>
      <c r="BT35" s="677"/>
      <c r="BU35" s="678"/>
      <c r="BV35" s="669">
        <v>3836</v>
      </c>
      <c r="BW35" s="670"/>
      <c r="BX35" s="670"/>
      <c r="BY35" s="670"/>
      <c r="BZ35" s="670"/>
      <c r="CA35" s="670"/>
      <c r="CB35" s="671"/>
      <c r="CD35" s="656" t="s">
        <v>305</v>
      </c>
      <c r="CE35" s="653"/>
      <c r="CF35" s="653"/>
      <c r="CG35" s="653"/>
      <c r="CH35" s="653"/>
      <c r="CI35" s="653"/>
      <c r="CJ35" s="653"/>
      <c r="CK35" s="653"/>
      <c r="CL35" s="653"/>
      <c r="CM35" s="653"/>
      <c r="CN35" s="653"/>
      <c r="CO35" s="653"/>
      <c r="CP35" s="653"/>
      <c r="CQ35" s="654"/>
      <c r="CR35" s="619">
        <v>3640</v>
      </c>
      <c r="CS35" s="638"/>
      <c r="CT35" s="638"/>
      <c r="CU35" s="638"/>
      <c r="CV35" s="638"/>
      <c r="CW35" s="638"/>
      <c r="CX35" s="638"/>
      <c r="CY35" s="639"/>
      <c r="CZ35" s="622">
        <v>0.1</v>
      </c>
      <c r="DA35" s="640"/>
      <c r="DB35" s="640"/>
      <c r="DC35" s="641"/>
      <c r="DD35" s="625">
        <v>3640</v>
      </c>
      <c r="DE35" s="638"/>
      <c r="DF35" s="638"/>
      <c r="DG35" s="638"/>
      <c r="DH35" s="638"/>
      <c r="DI35" s="638"/>
      <c r="DJ35" s="638"/>
      <c r="DK35" s="639"/>
      <c r="DL35" s="625">
        <v>3640</v>
      </c>
      <c r="DM35" s="638"/>
      <c r="DN35" s="638"/>
      <c r="DO35" s="638"/>
      <c r="DP35" s="638"/>
      <c r="DQ35" s="638"/>
      <c r="DR35" s="638"/>
      <c r="DS35" s="638"/>
      <c r="DT35" s="638"/>
      <c r="DU35" s="638"/>
      <c r="DV35" s="639"/>
      <c r="DW35" s="642">
        <v>0.2</v>
      </c>
      <c r="DX35" s="643"/>
      <c r="DY35" s="643"/>
      <c r="DZ35" s="643"/>
      <c r="EA35" s="643"/>
      <c r="EB35" s="643"/>
      <c r="EC35" s="644"/>
    </row>
    <row r="36" spans="2:133" ht="11.25" customHeight="1" x14ac:dyDescent="0.15">
      <c r="B36" s="600" t="s">
        <v>306</v>
      </c>
      <c r="C36" s="601"/>
      <c r="D36" s="601"/>
      <c r="E36" s="601"/>
      <c r="F36" s="601"/>
      <c r="G36" s="601"/>
      <c r="H36" s="601"/>
      <c r="I36" s="601"/>
      <c r="J36" s="601"/>
      <c r="K36" s="601"/>
      <c r="L36" s="601"/>
      <c r="M36" s="601"/>
      <c r="N36" s="601"/>
      <c r="O36" s="601"/>
      <c r="P36" s="601"/>
      <c r="Q36" s="602"/>
      <c r="R36" s="603">
        <v>5045086</v>
      </c>
      <c r="S36" s="660"/>
      <c r="T36" s="660"/>
      <c r="U36" s="660"/>
      <c r="V36" s="660"/>
      <c r="W36" s="660"/>
      <c r="X36" s="660"/>
      <c r="Y36" s="663"/>
      <c r="Z36" s="664">
        <v>100</v>
      </c>
      <c r="AA36" s="664"/>
      <c r="AB36" s="664"/>
      <c r="AC36" s="664"/>
      <c r="AD36" s="665">
        <v>2238460</v>
      </c>
      <c r="AE36" s="665"/>
      <c r="AF36" s="665"/>
      <c r="AG36" s="665"/>
      <c r="AH36" s="665"/>
      <c r="AI36" s="665"/>
      <c r="AJ36" s="665"/>
      <c r="AK36" s="665"/>
      <c r="AL36" s="666">
        <v>100</v>
      </c>
      <c r="AM36" s="667"/>
      <c r="AN36" s="667"/>
      <c r="AO36" s="668"/>
      <c r="AQ36" s="645" t="s">
        <v>307</v>
      </c>
      <c r="AR36" s="646"/>
      <c r="AS36" s="646"/>
      <c r="AT36" s="646"/>
      <c r="AU36" s="646"/>
      <c r="AV36" s="646"/>
      <c r="AW36" s="646"/>
      <c r="AX36" s="646"/>
      <c r="AY36" s="647"/>
      <c r="AZ36" s="619">
        <v>118452</v>
      </c>
      <c r="BA36" s="620"/>
      <c r="BB36" s="620"/>
      <c r="BC36" s="620"/>
      <c r="BD36" s="638"/>
      <c r="BE36" s="638"/>
      <c r="BF36" s="648"/>
      <c r="BG36" s="656" t="s">
        <v>308</v>
      </c>
      <c r="BH36" s="653"/>
      <c r="BI36" s="653"/>
      <c r="BJ36" s="653"/>
      <c r="BK36" s="653"/>
      <c r="BL36" s="653"/>
      <c r="BM36" s="653"/>
      <c r="BN36" s="653"/>
      <c r="BO36" s="653"/>
      <c r="BP36" s="653"/>
      <c r="BQ36" s="653"/>
      <c r="BR36" s="653"/>
      <c r="BS36" s="653"/>
      <c r="BT36" s="653"/>
      <c r="BU36" s="654"/>
      <c r="BV36" s="619">
        <v>11274</v>
      </c>
      <c r="BW36" s="620"/>
      <c r="BX36" s="620"/>
      <c r="BY36" s="620"/>
      <c r="BZ36" s="620"/>
      <c r="CA36" s="620"/>
      <c r="CB36" s="655"/>
      <c r="CD36" s="656" t="s">
        <v>309</v>
      </c>
      <c r="CE36" s="653"/>
      <c r="CF36" s="653"/>
      <c r="CG36" s="653"/>
      <c r="CH36" s="653"/>
      <c r="CI36" s="653"/>
      <c r="CJ36" s="653"/>
      <c r="CK36" s="653"/>
      <c r="CL36" s="653"/>
      <c r="CM36" s="653"/>
      <c r="CN36" s="653"/>
      <c r="CO36" s="653"/>
      <c r="CP36" s="653"/>
      <c r="CQ36" s="654"/>
      <c r="CR36" s="619">
        <v>392279</v>
      </c>
      <c r="CS36" s="620"/>
      <c r="CT36" s="620"/>
      <c r="CU36" s="620"/>
      <c r="CV36" s="620"/>
      <c r="CW36" s="620"/>
      <c r="CX36" s="620"/>
      <c r="CY36" s="621"/>
      <c r="CZ36" s="622">
        <v>8</v>
      </c>
      <c r="DA36" s="640"/>
      <c r="DB36" s="640"/>
      <c r="DC36" s="641"/>
      <c r="DD36" s="625">
        <v>339615</v>
      </c>
      <c r="DE36" s="620"/>
      <c r="DF36" s="620"/>
      <c r="DG36" s="620"/>
      <c r="DH36" s="620"/>
      <c r="DI36" s="620"/>
      <c r="DJ36" s="620"/>
      <c r="DK36" s="621"/>
      <c r="DL36" s="625">
        <v>230730</v>
      </c>
      <c r="DM36" s="620"/>
      <c r="DN36" s="620"/>
      <c r="DO36" s="620"/>
      <c r="DP36" s="620"/>
      <c r="DQ36" s="620"/>
      <c r="DR36" s="620"/>
      <c r="DS36" s="620"/>
      <c r="DT36" s="620"/>
      <c r="DU36" s="620"/>
      <c r="DV36" s="621"/>
      <c r="DW36" s="642">
        <v>9.9</v>
      </c>
      <c r="DX36" s="643"/>
      <c r="DY36" s="643"/>
      <c r="DZ36" s="643"/>
      <c r="EA36" s="643"/>
      <c r="EB36" s="643"/>
      <c r="EC36" s="644"/>
    </row>
    <row r="37" spans="2:133" ht="11.25" customHeight="1" x14ac:dyDescent="0.15">
      <c r="AQ37" s="645" t="s">
        <v>310</v>
      </c>
      <c r="AR37" s="646"/>
      <c r="AS37" s="646"/>
      <c r="AT37" s="646"/>
      <c r="AU37" s="646"/>
      <c r="AV37" s="646"/>
      <c r="AW37" s="646"/>
      <c r="AX37" s="646"/>
      <c r="AY37" s="647"/>
      <c r="AZ37" s="619">
        <v>90000</v>
      </c>
      <c r="BA37" s="620"/>
      <c r="BB37" s="620"/>
      <c r="BC37" s="620"/>
      <c r="BD37" s="638"/>
      <c r="BE37" s="638"/>
      <c r="BF37" s="648"/>
      <c r="BG37" s="656" t="s">
        <v>311</v>
      </c>
      <c r="BH37" s="653"/>
      <c r="BI37" s="653"/>
      <c r="BJ37" s="653"/>
      <c r="BK37" s="653"/>
      <c r="BL37" s="653"/>
      <c r="BM37" s="653"/>
      <c r="BN37" s="653"/>
      <c r="BO37" s="653"/>
      <c r="BP37" s="653"/>
      <c r="BQ37" s="653"/>
      <c r="BR37" s="653"/>
      <c r="BS37" s="653"/>
      <c r="BT37" s="653"/>
      <c r="BU37" s="654"/>
      <c r="BV37" s="619">
        <v>418</v>
      </c>
      <c r="BW37" s="620"/>
      <c r="BX37" s="620"/>
      <c r="BY37" s="620"/>
      <c r="BZ37" s="620"/>
      <c r="CA37" s="620"/>
      <c r="CB37" s="655"/>
      <c r="CD37" s="656" t="s">
        <v>312</v>
      </c>
      <c r="CE37" s="653"/>
      <c r="CF37" s="653"/>
      <c r="CG37" s="653"/>
      <c r="CH37" s="653"/>
      <c r="CI37" s="653"/>
      <c r="CJ37" s="653"/>
      <c r="CK37" s="653"/>
      <c r="CL37" s="653"/>
      <c r="CM37" s="653"/>
      <c r="CN37" s="653"/>
      <c r="CO37" s="653"/>
      <c r="CP37" s="653"/>
      <c r="CQ37" s="654"/>
      <c r="CR37" s="619">
        <v>189571</v>
      </c>
      <c r="CS37" s="638"/>
      <c r="CT37" s="638"/>
      <c r="CU37" s="638"/>
      <c r="CV37" s="638"/>
      <c r="CW37" s="638"/>
      <c r="CX37" s="638"/>
      <c r="CY37" s="639"/>
      <c r="CZ37" s="622">
        <v>3.9</v>
      </c>
      <c r="DA37" s="640"/>
      <c r="DB37" s="640"/>
      <c r="DC37" s="641"/>
      <c r="DD37" s="625">
        <v>184077</v>
      </c>
      <c r="DE37" s="638"/>
      <c r="DF37" s="638"/>
      <c r="DG37" s="638"/>
      <c r="DH37" s="638"/>
      <c r="DI37" s="638"/>
      <c r="DJ37" s="638"/>
      <c r="DK37" s="639"/>
      <c r="DL37" s="625">
        <v>140702</v>
      </c>
      <c r="DM37" s="638"/>
      <c r="DN37" s="638"/>
      <c r="DO37" s="638"/>
      <c r="DP37" s="638"/>
      <c r="DQ37" s="638"/>
      <c r="DR37" s="638"/>
      <c r="DS37" s="638"/>
      <c r="DT37" s="638"/>
      <c r="DU37" s="638"/>
      <c r="DV37" s="639"/>
      <c r="DW37" s="642">
        <v>6.1</v>
      </c>
      <c r="DX37" s="643"/>
      <c r="DY37" s="643"/>
      <c r="DZ37" s="643"/>
      <c r="EA37" s="643"/>
      <c r="EB37" s="643"/>
      <c r="EC37" s="644"/>
    </row>
    <row r="38" spans="2:133" ht="11.25" customHeight="1" x14ac:dyDescent="0.15">
      <c r="AQ38" s="645" t="s">
        <v>313</v>
      </c>
      <c r="AR38" s="646"/>
      <c r="AS38" s="646"/>
      <c r="AT38" s="646"/>
      <c r="AU38" s="646"/>
      <c r="AV38" s="646"/>
      <c r="AW38" s="646"/>
      <c r="AX38" s="646"/>
      <c r="AY38" s="647"/>
      <c r="AZ38" s="619">
        <v>11285</v>
      </c>
      <c r="BA38" s="620"/>
      <c r="BB38" s="620"/>
      <c r="BC38" s="620"/>
      <c r="BD38" s="638"/>
      <c r="BE38" s="638"/>
      <c r="BF38" s="648"/>
      <c r="BG38" s="656" t="s">
        <v>314</v>
      </c>
      <c r="BH38" s="653"/>
      <c r="BI38" s="653"/>
      <c r="BJ38" s="653"/>
      <c r="BK38" s="653"/>
      <c r="BL38" s="653"/>
      <c r="BM38" s="653"/>
      <c r="BN38" s="653"/>
      <c r="BO38" s="653"/>
      <c r="BP38" s="653"/>
      <c r="BQ38" s="653"/>
      <c r="BR38" s="653"/>
      <c r="BS38" s="653"/>
      <c r="BT38" s="653"/>
      <c r="BU38" s="654"/>
      <c r="BV38" s="619">
        <v>623</v>
      </c>
      <c r="BW38" s="620"/>
      <c r="BX38" s="620"/>
      <c r="BY38" s="620"/>
      <c r="BZ38" s="620"/>
      <c r="CA38" s="620"/>
      <c r="CB38" s="655"/>
      <c r="CD38" s="656" t="s">
        <v>315</v>
      </c>
      <c r="CE38" s="653"/>
      <c r="CF38" s="653"/>
      <c r="CG38" s="653"/>
      <c r="CH38" s="653"/>
      <c r="CI38" s="653"/>
      <c r="CJ38" s="653"/>
      <c r="CK38" s="653"/>
      <c r="CL38" s="653"/>
      <c r="CM38" s="653"/>
      <c r="CN38" s="653"/>
      <c r="CO38" s="653"/>
      <c r="CP38" s="653"/>
      <c r="CQ38" s="654"/>
      <c r="CR38" s="619">
        <v>407439</v>
      </c>
      <c r="CS38" s="620"/>
      <c r="CT38" s="620"/>
      <c r="CU38" s="620"/>
      <c r="CV38" s="620"/>
      <c r="CW38" s="620"/>
      <c r="CX38" s="620"/>
      <c r="CY38" s="621"/>
      <c r="CZ38" s="622">
        <v>8.3000000000000007</v>
      </c>
      <c r="DA38" s="640"/>
      <c r="DB38" s="640"/>
      <c r="DC38" s="641"/>
      <c r="DD38" s="625">
        <v>389464</v>
      </c>
      <c r="DE38" s="620"/>
      <c r="DF38" s="620"/>
      <c r="DG38" s="620"/>
      <c r="DH38" s="620"/>
      <c r="DI38" s="620"/>
      <c r="DJ38" s="620"/>
      <c r="DK38" s="621"/>
      <c r="DL38" s="625">
        <v>213437</v>
      </c>
      <c r="DM38" s="620"/>
      <c r="DN38" s="620"/>
      <c r="DO38" s="620"/>
      <c r="DP38" s="620"/>
      <c r="DQ38" s="620"/>
      <c r="DR38" s="620"/>
      <c r="DS38" s="620"/>
      <c r="DT38" s="620"/>
      <c r="DU38" s="620"/>
      <c r="DV38" s="621"/>
      <c r="DW38" s="642">
        <v>9.1999999999999993</v>
      </c>
      <c r="DX38" s="643"/>
      <c r="DY38" s="643"/>
      <c r="DZ38" s="643"/>
      <c r="EA38" s="643"/>
      <c r="EB38" s="643"/>
      <c r="EC38" s="644"/>
    </row>
    <row r="39" spans="2:133" ht="11.25" customHeight="1" x14ac:dyDescent="0.15">
      <c r="AQ39" s="645" t="s">
        <v>316</v>
      </c>
      <c r="AR39" s="646"/>
      <c r="AS39" s="646"/>
      <c r="AT39" s="646"/>
      <c r="AU39" s="646"/>
      <c r="AV39" s="646"/>
      <c r="AW39" s="646"/>
      <c r="AX39" s="646"/>
      <c r="AY39" s="647"/>
      <c r="AZ39" s="619" t="s">
        <v>317</v>
      </c>
      <c r="BA39" s="620"/>
      <c r="BB39" s="620"/>
      <c r="BC39" s="620"/>
      <c r="BD39" s="638"/>
      <c r="BE39" s="638"/>
      <c r="BF39" s="648"/>
      <c r="BG39" s="649" t="s">
        <v>318</v>
      </c>
      <c r="BH39" s="650"/>
      <c r="BI39" s="650"/>
      <c r="BJ39" s="650"/>
      <c r="BK39" s="650"/>
      <c r="BL39" s="128"/>
      <c r="BM39" s="653" t="s">
        <v>319</v>
      </c>
      <c r="BN39" s="653"/>
      <c r="BO39" s="653"/>
      <c r="BP39" s="653"/>
      <c r="BQ39" s="653"/>
      <c r="BR39" s="653"/>
      <c r="BS39" s="653"/>
      <c r="BT39" s="653"/>
      <c r="BU39" s="654"/>
      <c r="BV39" s="619">
        <v>101</v>
      </c>
      <c r="BW39" s="620"/>
      <c r="BX39" s="620"/>
      <c r="BY39" s="620"/>
      <c r="BZ39" s="620"/>
      <c r="CA39" s="620"/>
      <c r="CB39" s="655"/>
      <c r="CD39" s="656" t="s">
        <v>320</v>
      </c>
      <c r="CE39" s="653"/>
      <c r="CF39" s="653"/>
      <c r="CG39" s="653"/>
      <c r="CH39" s="653"/>
      <c r="CI39" s="653"/>
      <c r="CJ39" s="653"/>
      <c r="CK39" s="653"/>
      <c r="CL39" s="653"/>
      <c r="CM39" s="653"/>
      <c r="CN39" s="653"/>
      <c r="CO39" s="653"/>
      <c r="CP39" s="653"/>
      <c r="CQ39" s="654"/>
      <c r="CR39" s="619">
        <v>95184</v>
      </c>
      <c r="CS39" s="638"/>
      <c r="CT39" s="638"/>
      <c r="CU39" s="638"/>
      <c r="CV39" s="638"/>
      <c r="CW39" s="638"/>
      <c r="CX39" s="638"/>
      <c r="CY39" s="639"/>
      <c r="CZ39" s="622">
        <v>1.9</v>
      </c>
      <c r="DA39" s="640"/>
      <c r="DB39" s="640"/>
      <c r="DC39" s="641"/>
      <c r="DD39" s="625">
        <v>75429</v>
      </c>
      <c r="DE39" s="638"/>
      <c r="DF39" s="638"/>
      <c r="DG39" s="638"/>
      <c r="DH39" s="638"/>
      <c r="DI39" s="638"/>
      <c r="DJ39" s="638"/>
      <c r="DK39" s="639"/>
      <c r="DL39" s="625" t="s">
        <v>317</v>
      </c>
      <c r="DM39" s="638"/>
      <c r="DN39" s="638"/>
      <c r="DO39" s="638"/>
      <c r="DP39" s="638"/>
      <c r="DQ39" s="638"/>
      <c r="DR39" s="638"/>
      <c r="DS39" s="638"/>
      <c r="DT39" s="638"/>
      <c r="DU39" s="638"/>
      <c r="DV39" s="639"/>
      <c r="DW39" s="642" t="s">
        <v>317</v>
      </c>
      <c r="DX39" s="643"/>
      <c r="DY39" s="643"/>
      <c r="DZ39" s="643"/>
      <c r="EA39" s="643"/>
      <c r="EB39" s="643"/>
      <c r="EC39" s="644"/>
    </row>
    <row r="40" spans="2:133" ht="11.25" customHeight="1" x14ac:dyDescent="0.15">
      <c r="B40" s="122"/>
      <c r="C40" s="122"/>
      <c r="D40" s="122"/>
      <c r="E40" s="122"/>
      <c r="F40" s="122"/>
      <c r="G40" s="122"/>
      <c r="H40" s="122"/>
      <c r="I40" s="122"/>
      <c r="J40" s="122"/>
      <c r="K40" s="122"/>
      <c r="L40" s="122"/>
      <c r="M40" s="122"/>
      <c r="N40" s="122"/>
      <c r="O40" s="122"/>
      <c r="P40" s="122"/>
      <c r="Q40" s="122"/>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Q40" s="645" t="s">
        <v>321</v>
      </c>
      <c r="AR40" s="646"/>
      <c r="AS40" s="646"/>
      <c r="AT40" s="646"/>
      <c r="AU40" s="646"/>
      <c r="AV40" s="646"/>
      <c r="AW40" s="646"/>
      <c r="AX40" s="646"/>
      <c r="AY40" s="647"/>
      <c r="AZ40" s="619">
        <v>88612</v>
      </c>
      <c r="BA40" s="620"/>
      <c r="BB40" s="620"/>
      <c r="BC40" s="620"/>
      <c r="BD40" s="638"/>
      <c r="BE40" s="638"/>
      <c r="BF40" s="648"/>
      <c r="BG40" s="649"/>
      <c r="BH40" s="650"/>
      <c r="BI40" s="650"/>
      <c r="BJ40" s="650"/>
      <c r="BK40" s="650"/>
      <c r="BL40" s="128"/>
      <c r="BM40" s="653" t="s">
        <v>322</v>
      </c>
      <c r="BN40" s="653"/>
      <c r="BO40" s="653"/>
      <c r="BP40" s="653"/>
      <c r="BQ40" s="653"/>
      <c r="BR40" s="653"/>
      <c r="BS40" s="653"/>
      <c r="BT40" s="653"/>
      <c r="BU40" s="654"/>
      <c r="BV40" s="619">
        <v>165</v>
      </c>
      <c r="BW40" s="620"/>
      <c r="BX40" s="620"/>
      <c r="BY40" s="620"/>
      <c r="BZ40" s="620"/>
      <c r="CA40" s="620"/>
      <c r="CB40" s="655"/>
      <c r="CD40" s="656" t="s">
        <v>323</v>
      </c>
      <c r="CE40" s="653"/>
      <c r="CF40" s="653"/>
      <c r="CG40" s="653"/>
      <c r="CH40" s="653"/>
      <c r="CI40" s="653"/>
      <c r="CJ40" s="653"/>
      <c r="CK40" s="653"/>
      <c r="CL40" s="653"/>
      <c r="CM40" s="653"/>
      <c r="CN40" s="653"/>
      <c r="CO40" s="653"/>
      <c r="CP40" s="653"/>
      <c r="CQ40" s="654"/>
      <c r="CR40" s="619" t="s">
        <v>317</v>
      </c>
      <c r="CS40" s="620"/>
      <c r="CT40" s="620"/>
      <c r="CU40" s="620"/>
      <c r="CV40" s="620"/>
      <c r="CW40" s="620"/>
      <c r="CX40" s="620"/>
      <c r="CY40" s="621"/>
      <c r="CZ40" s="622" t="s">
        <v>317</v>
      </c>
      <c r="DA40" s="640"/>
      <c r="DB40" s="640"/>
      <c r="DC40" s="641"/>
      <c r="DD40" s="625" t="s">
        <v>317</v>
      </c>
      <c r="DE40" s="620"/>
      <c r="DF40" s="620"/>
      <c r="DG40" s="620"/>
      <c r="DH40" s="620"/>
      <c r="DI40" s="620"/>
      <c r="DJ40" s="620"/>
      <c r="DK40" s="621"/>
      <c r="DL40" s="625" t="s">
        <v>317</v>
      </c>
      <c r="DM40" s="620"/>
      <c r="DN40" s="620"/>
      <c r="DO40" s="620"/>
      <c r="DP40" s="620"/>
      <c r="DQ40" s="620"/>
      <c r="DR40" s="620"/>
      <c r="DS40" s="620"/>
      <c r="DT40" s="620"/>
      <c r="DU40" s="620"/>
      <c r="DV40" s="621"/>
      <c r="DW40" s="642" t="s">
        <v>317</v>
      </c>
      <c r="DX40" s="643"/>
      <c r="DY40" s="643"/>
      <c r="DZ40" s="643"/>
      <c r="EA40" s="643"/>
      <c r="EB40" s="643"/>
      <c r="EC40" s="644"/>
    </row>
    <row r="41" spans="2:133" ht="11.25" customHeight="1" x14ac:dyDescent="0.15">
      <c r="B41" s="122"/>
      <c r="C41" s="122"/>
      <c r="D41" s="122"/>
      <c r="E41" s="122"/>
      <c r="F41" s="122"/>
      <c r="G41" s="122"/>
      <c r="H41" s="122"/>
      <c r="I41" s="122"/>
      <c r="J41" s="122"/>
      <c r="K41" s="122"/>
      <c r="L41" s="122"/>
      <c r="M41" s="122"/>
      <c r="N41" s="122"/>
      <c r="O41" s="122"/>
      <c r="P41" s="122"/>
      <c r="Q41" s="122"/>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Q41" s="657" t="s">
        <v>324</v>
      </c>
      <c r="AR41" s="658"/>
      <c r="AS41" s="658"/>
      <c r="AT41" s="658"/>
      <c r="AU41" s="658"/>
      <c r="AV41" s="658"/>
      <c r="AW41" s="658"/>
      <c r="AX41" s="658"/>
      <c r="AY41" s="659"/>
      <c r="AZ41" s="603">
        <v>110375</v>
      </c>
      <c r="BA41" s="660"/>
      <c r="BB41" s="660"/>
      <c r="BC41" s="660"/>
      <c r="BD41" s="604"/>
      <c r="BE41" s="604"/>
      <c r="BF41" s="661"/>
      <c r="BG41" s="651"/>
      <c r="BH41" s="652"/>
      <c r="BI41" s="652"/>
      <c r="BJ41" s="652"/>
      <c r="BK41" s="652"/>
      <c r="BL41" s="130"/>
      <c r="BM41" s="658" t="s">
        <v>325</v>
      </c>
      <c r="BN41" s="658"/>
      <c r="BO41" s="658"/>
      <c r="BP41" s="658"/>
      <c r="BQ41" s="658"/>
      <c r="BR41" s="658"/>
      <c r="BS41" s="658"/>
      <c r="BT41" s="658"/>
      <c r="BU41" s="659"/>
      <c r="BV41" s="603">
        <v>432</v>
      </c>
      <c r="BW41" s="660"/>
      <c r="BX41" s="660"/>
      <c r="BY41" s="660"/>
      <c r="BZ41" s="660"/>
      <c r="CA41" s="660"/>
      <c r="CB41" s="662"/>
      <c r="CD41" s="656" t="s">
        <v>326</v>
      </c>
      <c r="CE41" s="653"/>
      <c r="CF41" s="653"/>
      <c r="CG41" s="653"/>
      <c r="CH41" s="653"/>
      <c r="CI41" s="653"/>
      <c r="CJ41" s="653"/>
      <c r="CK41" s="653"/>
      <c r="CL41" s="653"/>
      <c r="CM41" s="653"/>
      <c r="CN41" s="653"/>
      <c r="CO41" s="653"/>
      <c r="CP41" s="653"/>
      <c r="CQ41" s="654"/>
      <c r="CR41" s="619" t="s">
        <v>327</v>
      </c>
      <c r="CS41" s="638"/>
      <c r="CT41" s="638"/>
      <c r="CU41" s="638"/>
      <c r="CV41" s="638"/>
      <c r="CW41" s="638"/>
      <c r="CX41" s="638"/>
      <c r="CY41" s="639"/>
      <c r="CZ41" s="622" t="s">
        <v>327</v>
      </c>
      <c r="DA41" s="640"/>
      <c r="DB41" s="640"/>
      <c r="DC41" s="641"/>
      <c r="DD41" s="625" t="s">
        <v>327</v>
      </c>
      <c r="DE41" s="638"/>
      <c r="DF41" s="638"/>
      <c r="DG41" s="638"/>
      <c r="DH41" s="638"/>
      <c r="DI41" s="638"/>
      <c r="DJ41" s="638"/>
      <c r="DK41" s="639"/>
      <c r="DL41" s="626"/>
      <c r="DM41" s="627"/>
      <c r="DN41" s="627"/>
      <c r="DO41" s="627"/>
      <c r="DP41" s="627"/>
      <c r="DQ41" s="627"/>
      <c r="DR41" s="627"/>
      <c r="DS41" s="627"/>
      <c r="DT41" s="627"/>
      <c r="DU41" s="627"/>
      <c r="DV41" s="628"/>
      <c r="DW41" s="629"/>
      <c r="DX41" s="630"/>
      <c r="DY41" s="630"/>
      <c r="DZ41" s="630"/>
      <c r="EA41" s="630"/>
      <c r="EB41" s="630"/>
      <c r="EC41" s="631"/>
    </row>
    <row r="42" spans="2:133" ht="11.25" customHeight="1" x14ac:dyDescent="0.15">
      <c r="B42" s="122" t="s">
        <v>328</v>
      </c>
      <c r="C42" s="122"/>
      <c r="D42" s="122"/>
      <c r="E42" s="122"/>
      <c r="F42" s="122"/>
      <c r="G42" s="122"/>
      <c r="H42" s="122"/>
      <c r="I42" s="122"/>
      <c r="J42" s="122"/>
      <c r="K42" s="122"/>
      <c r="L42" s="122"/>
      <c r="M42" s="122"/>
      <c r="N42" s="122"/>
      <c r="O42" s="122"/>
      <c r="P42" s="122"/>
      <c r="Q42" s="122"/>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BV42" s="131"/>
      <c r="BW42" s="131"/>
      <c r="BX42" s="131"/>
      <c r="BY42" s="131"/>
      <c r="BZ42" s="131"/>
      <c r="CA42" s="131"/>
      <c r="CB42" s="131"/>
      <c r="CD42" s="616" t="s">
        <v>329</v>
      </c>
      <c r="CE42" s="617"/>
      <c r="CF42" s="617"/>
      <c r="CG42" s="617"/>
      <c r="CH42" s="617"/>
      <c r="CI42" s="617"/>
      <c r="CJ42" s="617"/>
      <c r="CK42" s="617"/>
      <c r="CL42" s="617"/>
      <c r="CM42" s="617"/>
      <c r="CN42" s="617"/>
      <c r="CO42" s="617"/>
      <c r="CP42" s="617"/>
      <c r="CQ42" s="618"/>
      <c r="CR42" s="619">
        <v>1306866</v>
      </c>
      <c r="CS42" s="620"/>
      <c r="CT42" s="620"/>
      <c r="CU42" s="620"/>
      <c r="CV42" s="620"/>
      <c r="CW42" s="620"/>
      <c r="CX42" s="620"/>
      <c r="CY42" s="621"/>
      <c r="CZ42" s="622">
        <v>26.7</v>
      </c>
      <c r="DA42" s="623"/>
      <c r="DB42" s="623"/>
      <c r="DC42" s="624"/>
      <c r="DD42" s="625">
        <v>77627</v>
      </c>
      <c r="DE42" s="620"/>
      <c r="DF42" s="620"/>
      <c r="DG42" s="620"/>
      <c r="DH42" s="620"/>
      <c r="DI42" s="620"/>
      <c r="DJ42" s="620"/>
      <c r="DK42" s="621"/>
      <c r="DL42" s="626"/>
      <c r="DM42" s="627"/>
      <c r="DN42" s="627"/>
      <c r="DO42" s="627"/>
      <c r="DP42" s="627"/>
      <c r="DQ42" s="627"/>
      <c r="DR42" s="627"/>
      <c r="DS42" s="627"/>
      <c r="DT42" s="627"/>
      <c r="DU42" s="627"/>
      <c r="DV42" s="628"/>
      <c r="DW42" s="629"/>
      <c r="DX42" s="630"/>
      <c r="DY42" s="630"/>
      <c r="DZ42" s="630"/>
      <c r="EA42" s="630"/>
      <c r="EB42" s="630"/>
      <c r="EC42" s="631"/>
    </row>
    <row r="43" spans="2:133" ht="11.25" customHeight="1" x14ac:dyDescent="0.15">
      <c r="B43" s="132" t="s">
        <v>330</v>
      </c>
      <c r="C43" s="122"/>
      <c r="D43" s="122"/>
      <c r="E43" s="122"/>
      <c r="F43" s="122"/>
      <c r="G43" s="122"/>
      <c r="H43" s="122"/>
      <c r="I43" s="122"/>
      <c r="J43" s="122"/>
      <c r="K43" s="122"/>
      <c r="L43" s="122"/>
      <c r="M43" s="122"/>
      <c r="N43" s="122"/>
      <c r="O43" s="122"/>
      <c r="P43" s="122"/>
      <c r="Q43" s="122"/>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CD43" s="616" t="s">
        <v>331</v>
      </c>
      <c r="CE43" s="617"/>
      <c r="CF43" s="617"/>
      <c r="CG43" s="617"/>
      <c r="CH43" s="617"/>
      <c r="CI43" s="617"/>
      <c r="CJ43" s="617"/>
      <c r="CK43" s="617"/>
      <c r="CL43" s="617"/>
      <c r="CM43" s="617"/>
      <c r="CN43" s="617"/>
      <c r="CO43" s="617"/>
      <c r="CP43" s="617"/>
      <c r="CQ43" s="618"/>
      <c r="CR43" s="619">
        <v>13085</v>
      </c>
      <c r="CS43" s="638"/>
      <c r="CT43" s="638"/>
      <c r="CU43" s="638"/>
      <c r="CV43" s="638"/>
      <c r="CW43" s="638"/>
      <c r="CX43" s="638"/>
      <c r="CY43" s="639"/>
      <c r="CZ43" s="622">
        <v>0.3</v>
      </c>
      <c r="DA43" s="640"/>
      <c r="DB43" s="640"/>
      <c r="DC43" s="641"/>
      <c r="DD43" s="625">
        <v>13085</v>
      </c>
      <c r="DE43" s="638"/>
      <c r="DF43" s="638"/>
      <c r="DG43" s="638"/>
      <c r="DH43" s="638"/>
      <c r="DI43" s="638"/>
      <c r="DJ43" s="638"/>
      <c r="DK43" s="639"/>
      <c r="DL43" s="626"/>
      <c r="DM43" s="627"/>
      <c r="DN43" s="627"/>
      <c r="DO43" s="627"/>
      <c r="DP43" s="627"/>
      <c r="DQ43" s="627"/>
      <c r="DR43" s="627"/>
      <c r="DS43" s="627"/>
      <c r="DT43" s="627"/>
      <c r="DU43" s="627"/>
      <c r="DV43" s="628"/>
      <c r="DW43" s="629"/>
      <c r="DX43" s="630"/>
      <c r="DY43" s="630"/>
      <c r="DZ43" s="630"/>
      <c r="EA43" s="630"/>
      <c r="EB43" s="630"/>
      <c r="EC43" s="631"/>
    </row>
    <row r="44" spans="2:133" ht="11.25" customHeight="1" x14ac:dyDescent="0.15">
      <c r="B44" s="133" t="s">
        <v>332</v>
      </c>
      <c r="CD44" s="632" t="s">
        <v>284</v>
      </c>
      <c r="CE44" s="633"/>
      <c r="CF44" s="616" t="s">
        <v>333</v>
      </c>
      <c r="CG44" s="617"/>
      <c r="CH44" s="617"/>
      <c r="CI44" s="617"/>
      <c r="CJ44" s="617"/>
      <c r="CK44" s="617"/>
      <c r="CL44" s="617"/>
      <c r="CM44" s="617"/>
      <c r="CN44" s="617"/>
      <c r="CO44" s="617"/>
      <c r="CP44" s="617"/>
      <c r="CQ44" s="618"/>
      <c r="CR44" s="619">
        <v>1306866</v>
      </c>
      <c r="CS44" s="620"/>
      <c r="CT44" s="620"/>
      <c r="CU44" s="620"/>
      <c r="CV44" s="620"/>
      <c r="CW44" s="620"/>
      <c r="CX44" s="620"/>
      <c r="CY44" s="621"/>
      <c r="CZ44" s="622">
        <v>26.7</v>
      </c>
      <c r="DA44" s="623"/>
      <c r="DB44" s="623"/>
      <c r="DC44" s="624"/>
      <c r="DD44" s="625">
        <v>77627</v>
      </c>
      <c r="DE44" s="620"/>
      <c r="DF44" s="620"/>
      <c r="DG44" s="620"/>
      <c r="DH44" s="620"/>
      <c r="DI44" s="620"/>
      <c r="DJ44" s="620"/>
      <c r="DK44" s="621"/>
      <c r="DL44" s="626"/>
      <c r="DM44" s="627"/>
      <c r="DN44" s="627"/>
      <c r="DO44" s="627"/>
      <c r="DP44" s="627"/>
      <c r="DQ44" s="627"/>
      <c r="DR44" s="627"/>
      <c r="DS44" s="627"/>
      <c r="DT44" s="627"/>
      <c r="DU44" s="627"/>
      <c r="DV44" s="628"/>
      <c r="DW44" s="629"/>
      <c r="DX44" s="630"/>
      <c r="DY44" s="630"/>
      <c r="DZ44" s="630"/>
      <c r="EA44" s="630"/>
      <c r="EB44" s="630"/>
      <c r="EC44" s="631"/>
    </row>
    <row r="45" spans="2:133" ht="11.25" customHeight="1" x14ac:dyDescent="0.15">
      <c r="CD45" s="634"/>
      <c r="CE45" s="635"/>
      <c r="CF45" s="616" t="s">
        <v>334</v>
      </c>
      <c r="CG45" s="617"/>
      <c r="CH45" s="617"/>
      <c r="CI45" s="617"/>
      <c r="CJ45" s="617"/>
      <c r="CK45" s="617"/>
      <c r="CL45" s="617"/>
      <c r="CM45" s="617"/>
      <c r="CN45" s="617"/>
      <c r="CO45" s="617"/>
      <c r="CP45" s="617"/>
      <c r="CQ45" s="618"/>
      <c r="CR45" s="619">
        <v>632698</v>
      </c>
      <c r="CS45" s="638"/>
      <c r="CT45" s="638"/>
      <c r="CU45" s="638"/>
      <c r="CV45" s="638"/>
      <c r="CW45" s="638"/>
      <c r="CX45" s="638"/>
      <c r="CY45" s="639"/>
      <c r="CZ45" s="622">
        <v>12.9</v>
      </c>
      <c r="DA45" s="640"/>
      <c r="DB45" s="640"/>
      <c r="DC45" s="641"/>
      <c r="DD45" s="625">
        <v>52722</v>
      </c>
      <c r="DE45" s="638"/>
      <c r="DF45" s="638"/>
      <c r="DG45" s="638"/>
      <c r="DH45" s="638"/>
      <c r="DI45" s="638"/>
      <c r="DJ45" s="638"/>
      <c r="DK45" s="639"/>
      <c r="DL45" s="626"/>
      <c r="DM45" s="627"/>
      <c r="DN45" s="627"/>
      <c r="DO45" s="627"/>
      <c r="DP45" s="627"/>
      <c r="DQ45" s="627"/>
      <c r="DR45" s="627"/>
      <c r="DS45" s="627"/>
      <c r="DT45" s="627"/>
      <c r="DU45" s="627"/>
      <c r="DV45" s="628"/>
      <c r="DW45" s="629"/>
      <c r="DX45" s="630"/>
      <c r="DY45" s="630"/>
      <c r="DZ45" s="630"/>
      <c r="EA45" s="630"/>
      <c r="EB45" s="630"/>
      <c r="EC45" s="631"/>
    </row>
    <row r="46" spans="2:133" ht="11.25" customHeight="1" x14ac:dyDescent="0.15">
      <c r="CD46" s="634"/>
      <c r="CE46" s="635"/>
      <c r="CF46" s="616" t="s">
        <v>335</v>
      </c>
      <c r="CG46" s="617"/>
      <c r="CH46" s="617"/>
      <c r="CI46" s="617"/>
      <c r="CJ46" s="617"/>
      <c r="CK46" s="617"/>
      <c r="CL46" s="617"/>
      <c r="CM46" s="617"/>
      <c r="CN46" s="617"/>
      <c r="CO46" s="617"/>
      <c r="CP46" s="617"/>
      <c r="CQ46" s="618"/>
      <c r="CR46" s="619">
        <v>655862</v>
      </c>
      <c r="CS46" s="620"/>
      <c r="CT46" s="620"/>
      <c r="CU46" s="620"/>
      <c r="CV46" s="620"/>
      <c r="CW46" s="620"/>
      <c r="CX46" s="620"/>
      <c r="CY46" s="621"/>
      <c r="CZ46" s="622">
        <v>13.4</v>
      </c>
      <c r="DA46" s="623"/>
      <c r="DB46" s="623"/>
      <c r="DC46" s="624"/>
      <c r="DD46" s="625">
        <v>23899</v>
      </c>
      <c r="DE46" s="620"/>
      <c r="DF46" s="620"/>
      <c r="DG46" s="620"/>
      <c r="DH46" s="620"/>
      <c r="DI46" s="620"/>
      <c r="DJ46" s="620"/>
      <c r="DK46" s="621"/>
      <c r="DL46" s="626"/>
      <c r="DM46" s="627"/>
      <c r="DN46" s="627"/>
      <c r="DO46" s="627"/>
      <c r="DP46" s="627"/>
      <c r="DQ46" s="627"/>
      <c r="DR46" s="627"/>
      <c r="DS46" s="627"/>
      <c r="DT46" s="627"/>
      <c r="DU46" s="627"/>
      <c r="DV46" s="628"/>
      <c r="DW46" s="629"/>
      <c r="DX46" s="630"/>
      <c r="DY46" s="630"/>
      <c r="DZ46" s="630"/>
      <c r="EA46" s="630"/>
      <c r="EB46" s="630"/>
      <c r="EC46" s="631"/>
    </row>
    <row r="47" spans="2:133" ht="11.25" customHeight="1" x14ac:dyDescent="0.15">
      <c r="CD47" s="634"/>
      <c r="CE47" s="635"/>
      <c r="CF47" s="616" t="s">
        <v>336</v>
      </c>
      <c r="CG47" s="617"/>
      <c r="CH47" s="617"/>
      <c r="CI47" s="617"/>
      <c r="CJ47" s="617"/>
      <c r="CK47" s="617"/>
      <c r="CL47" s="617"/>
      <c r="CM47" s="617"/>
      <c r="CN47" s="617"/>
      <c r="CO47" s="617"/>
      <c r="CP47" s="617"/>
      <c r="CQ47" s="618"/>
      <c r="CR47" s="619" t="s">
        <v>111</v>
      </c>
      <c r="CS47" s="638"/>
      <c r="CT47" s="638"/>
      <c r="CU47" s="638"/>
      <c r="CV47" s="638"/>
      <c r="CW47" s="638"/>
      <c r="CX47" s="638"/>
      <c r="CY47" s="639"/>
      <c r="CZ47" s="622" t="s">
        <v>111</v>
      </c>
      <c r="DA47" s="640"/>
      <c r="DB47" s="640"/>
      <c r="DC47" s="641"/>
      <c r="DD47" s="625" t="s">
        <v>111</v>
      </c>
      <c r="DE47" s="638"/>
      <c r="DF47" s="638"/>
      <c r="DG47" s="638"/>
      <c r="DH47" s="638"/>
      <c r="DI47" s="638"/>
      <c r="DJ47" s="638"/>
      <c r="DK47" s="639"/>
      <c r="DL47" s="626"/>
      <c r="DM47" s="627"/>
      <c r="DN47" s="627"/>
      <c r="DO47" s="627"/>
      <c r="DP47" s="627"/>
      <c r="DQ47" s="627"/>
      <c r="DR47" s="627"/>
      <c r="DS47" s="627"/>
      <c r="DT47" s="627"/>
      <c r="DU47" s="627"/>
      <c r="DV47" s="628"/>
      <c r="DW47" s="629"/>
      <c r="DX47" s="630"/>
      <c r="DY47" s="630"/>
      <c r="DZ47" s="630"/>
      <c r="EA47" s="630"/>
      <c r="EB47" s="630"/>
      <c r="EC47" s="631"/>
    </row>
    <row r="48" spans="2:133" x14ac:dyDescent="0.15">
      <c r="CD48" s="636"/>
      <c r="CE48" s="637"/>
      <c r="CF48" s="616" t="s">
        <v>337</v>
      </c>
      <c r="CG48" s="617"/>
      <c r="CH48" s="617"/>
      <c r="CI48" s="617"/>
      <c r="CJ48" s="617"/>
      <c r="CK48" s="617"/>
      <c r="CL48" s="617"/>
      <c r="CM48" s="617"/>
      <c r="CN48" s="617"/>
      <c r="CO48" s="617"/>
      <c r="CP48" s="617"/>
      <c r="CQ48" s="618"/>
      <c r="CR48" s="619" t="s">
        <v>111</v>
      </c>
      <c r="CS48" s="620"/>
      <c r="CT48" s="620"/>
      <c r="CU48" s="620"/>
      <c r="CV48" s="620"/>
      <c r="CW48" s="620"/>
      <c r="CX48" s="620"/>
      <c r="CY48" s="621"/>
      <c r="CZ48" s="622" t="s">
        <v>111</v>
      </c>
      <c r="DA48" s="623"/>
      <c r="DB48" s="623"/>
      <c r="DC48" s="624"/>
      <c r="DD48" s="625" t="s">
        <v>111</v>
      </c>
      <c r="DE48" s="620"/>
      <c r="DF48" s="620"/>
      <c r="DG48" s="620"/>
      <c r="DH48" s="620"/>
      <c r="DI48" s="620"/>
      <c r="DJ48" s="620"/>
      <c r="DK48" s="621"/>
      <c r="DL48" s="626"/>
      <c r="DM48" s="627"/>
      <c r="DN48" s="627"/>
      <c r="DO48" s="627"/>
      <c r="DP48" s="627"/>
      <c r="DQ48" s="627"/>
      <c r="DR48" s="627"/>
      <c r="DS48" s="627"/>
      <c r="DT48" s="627"/>
      <c r="DU48" s="627"/>
      <c r="DV48" s="628"/>
      <c r="DW48" s="629"/>
      <c r="DX48" s="630"/>
      <c r="DY48" s="630"/>
      <c r="DZ48" s="630"/>
      <c r="EA48" s="630"/>
      <c r="EB48" s="630"/>
      <c r="EC48" s="631"/>
    </row>
    <row r="49" spans="82:133" ht="11.25" customHeight="1" x14ac:dyDescent="0.15">
      <c r="CD49" s="600" t="s">
        <v>338</v>
      </c>
      <c r="CE49" s="601"/>
      <c r="CF49" s="601"/>
      <c r="CG49" s="601"/>
      <c r="CH49" s="601"/>
      <c r="CI49" s="601"/>
      <c r="CJ49" s="601"/>
      <c r="CK49" s="601"/>
      <c r="CL49" s="601"/>
      <c r="CM49" s="601"/>
      <c r="CN49" s="601"/>
      <c r="CO49" s="601"/>
      <c r="CP49" s="601"/>
      <c r="CQ49" s="602"/>
      <c r="CR49" s="603">
        <v>4887561</v>
      </c>
      <c r="CS49" s="604"/>
      <c r="CT49" s="604"/>
      <c r="CU49" s="604"/>
      <c r="CV49" s="604"/>
      <c r="CW49" s="604"/>
      <c r="CX49" s="604"/>
      <c r="CY49" s="605"/>
      <c r="CZ49" s="606">
        <v>100</v>
      </c>
      <c r="DA49" s="607"/>
      <c r="DB49" s="607"/>
      <c r="DC49" s="608"/>
      <c r="DD49" s="609">
        <v>2783352</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U1" zoomScaleNormal="100" zoomScaleSheetLayoutView="70" workbookViewId="0">
      <selection activeCell="CH22" sqref="CH22:CL22"/>
    </sheetView>
  </sheetViews>
  <sheetFormatPr defaultColWidth="0" defaultRowHeight="13.5" zeroHeight="1" x14ac:dyDescent="0.15"/>
  <cols>
    <col min="1" max="130" width="2.75" style="342" customWidth="1"/>
    <col min="131" max="131" width="1.625" style="342" customWidth="1"/>
    <col min="132" max="16384" width="9" style="342" hidden="1"/>
  </cols>
  <sheetData>
    <row r="1" spans="1:131" s="301" customFormat="1" ht="11.25" customHeight="1" thickBot="1" x14ac:dyDescent="0.2">
      <c r="A1" s="296"/>
      <c r="B1" s="296"/>
      <c r="C1" s="296"/>
      <c r="D1" s="296"/>
      <c r="E1" s="296"/>
      <c r="F1" s="296"/>
      <c r="G1" s="296"/>
      <c r="H1" s="296"/>
      <c r="I1" s="296"/>
      <c r="J1" s="296"/>
      <c r="K1" s="296"/>
      <c r="L1" s="296"/>
      <c r="M1" s="296"/>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c r="CK1" s="297"/>
      <c r="CL1" s="297"/>
      <c r="CM1" s="297"/>
      <c r="CN1" s="297"/>
      <c r="CO1" s="297"/>
      <c r="CP1" s="297"/>
      <c r="CQ1" s="297"/>
      <c r="CR1" s="297"/>
      <c r="CS1" s="297"/>
      <c r="CT1" s="297"/>
      <c r="CU1" s="297"/>
      <c r="CV1" s="297"/>
      <c r="CW1" s="297"/>
      <c r="CX1" s="297"/>
      <c r="CY1" s="297"/>
      <c r="CZ1" s="297"/>
      <c r="DA1" s="297"/>
      <c r="DB1" s="297"/>
      <c r="DC1" s="297"/>
      <c r="DD1" s="297"/>
      <c r="DE1" s="297"/>
      <c r="DF1" s="297"/>
      <c r="DG1" s="297"/>
      <c r="DH1" s="297"/>
      <c r="DI1" s="297"/>
      <c r="DJ1" s="297"/>
      <c r="DK1" s="297"/>
      <c r="DL1" s="297"/>
      <c r="DM1" s="297"/>
      <c r="DN1" s="297"/>
      <c r="DO1" s="297"/>
      <c r="DP1" s="298"/>
      <c r="DQ1" s="299"/>
      <c r="DR1" s="299"/>
      <c r="DS1" s="299"/>
      <c r="DT1" s="299"/>
      <c r="DU1" s="299"/>
      <c r="DV1" s="299"/>
      <c r="DW1" s="299"/>
      <c r="DX1" s="299"/>
      <c r="DY1" s="299"/>
      <c r="DZ1" s="299"/>
      <c r="EA1" s="300"/>
    </row>
    <row r="2" spans="1:131" s="305" customFormat="1" ht="26.25" customHeight="1" thickBot="1" x14ac:dyDescent="0.2">
      <c r="A2" s="302" t="s">
        <v>339</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3"/>
      <c r="BR2" s="303"/>
      <c r="BS2" s="303"/>
      <c r="BT2" s="303"/>
      <c r="BU2" s="303"/>
      <c r="BV2" s="303"/>
      <c r="BW2" s="303"/>
      <c r="BX2" s="303"/>
      <c r="BY2" s="303"/>
      <c r="BZ2" s="303"/>
      <c r="CA2" s="303"/>
      <c r="CB2" s="303"/>
      <c r="CC2" s="303"/>
      <c r="CD2" s="303"/>
      <c r="CE2" s="303"/>
      <c r="CF2" s="303"/>
      <c r="CG2" s="303"/>
      <c r="CH2" s="303"/>
      <c r="CI2" s="303"/>
      <c r="CJ2" s="303"/>
      <c r="CK2" s="303"/>
      <c r="CL2" s="303"/>
      <c r="CM2" s="303"/>
      <c r="CN2" s="303"/>
      <c r="CO2" s="303"/>
      <c r="CP2" s="303"/>
      <c r="CQ2" s="303"/>
      <c r="CR2" s="303"/>
      <c r="CS2" s="303"/>
      <c r="CT2" s="303"/>
      <c r="CU2" s="303"/>
      <c r="CV2" s="303"/>
      <c r="CW2" s="303"/>
      <c r="CX2" s="303"/>
      <c r="CY2" s="303"/>
      <c r="CZ2" s="303"/>
      <c r="DA2" s="303"/>
      <c r="DB2" s="303"/>
      <c r="DC2" s="303"/>
      <c r="DD2" s="303"/>
      <c r="DE2" s="303"/>
      <c r="DF2" s="303"/>
      <c r="DG2" s="303"/>
      <c r="DH2" s="303"/>
      <c r="DI2" s="303"/>
      <c r="DJ2" s="1139" t="s">
        <v>340</v>
      </c>
      <c r="DK2" s="1140"/>
      <c r="DL2" s="1140"/>
      <c r="DM2" s="1140"/>
      <c r="DN2" s="1140"/>
      <c r="DO2" s="1141"/>
      <c r="DP2" s="303"/>
      <c r="DQ2" s="1139" t="s">
        <v>341</v>
      </c>
      <c r="DR2" s="1140"/>
      <c r="DS2" s="1140"/>
      <c r="DT2" s="1140"/>
      <c r="DU2" s="1140"/>
      <c r="DV2" s="1140"/>
      <c r="DW2" s="1140"/>
      <c r="DX2" s="1140"/>
      <c r="DY2" s="1140"/>
      <c r="DZ2" s="1141"/>
      <c r="EA2" s="304"/>
    </row>
    <row r="3" spans="1:131" s="301" customFormat="1" ht="11.25" customHeight="1" x14ac:dyDescent="0.15">
      <c r="A3" s="297"/>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c r="CH3" s="297"/>
      <c r="CI3" s="297"/>
      <c r="CJ3" s="297"/>
      <c r="CK3" s="297"/>
      <c r="CL3" s="297"/>
      <c r="CM3" s="297"/>
      <c r="CN3" s="297"/>
      <c r="CO3" s="297"/>
      <c r="CP3" s="297"/>
      <c r="CQ3" s="297"/>
      <c r="CR3" s="297"/>
      <c r="CS3" s="297"/>
      <c r="CT3" s="297"/>
      <c r="CU3" s="297"/>
      <c r="CV3" s="297"/>
      <c r="CW3" s="297"/>
      <c r="CX3" s="297"/>
      <c r="CY3" s="297"/>
      <c r="CZ3" s="297"/>
      <c r="DA3" s="297"/>
      <c r="DB3" s="297"/>
      <c r="DC3" s="297"/>
      <c r="DD3" s="297"/>
      <c r="DE3" s="297"/>
      <c r="DF3" s="297"/>
      <c r="DG3" s="297"/>
      <c r="DH3" s="297"/>
      <c r="DI3" s="297"/>
      <c r="DJ3" s="297"/>
      <c r="DK3" s="297"/>
      <c r="DL3" s="297"/>
      <c r="DM3" s="297"/>
      <c r="DN3" s="297"/>
      <c r="DO3" s="297"/>
      <c r="DP3" s="297"/>
      <c r="DQ3" s="297"/>
      <c r="DR3" s="297"/>
      <c r="DS3" s="297"/>
      <c r="DT3" s="297"/>
      <c r="DU3" s="297"/>
      <c r="DV3" s="297"/>
      <c r="DW3" s="297"/>
      <c r="DX3" s="297"/>
      <c r="DY3" s="297"/>
      <c r="DZ3" s="297"/>
      <c r="EA3" s="300"/>
    </row>
    <row r="4" spans="1:131" s="309" customFormat="1" ht="26.25" customHeight="1" thickBot="1" x14ac:dyDescent="0.2">
      <c r="A4" s="1091" t="s">
        <v>342</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306"/>
      <c r="BA4" s="306"/>
      <c r="BB4" s="306"/>
      <c r="BC4" s="306"/>
      <c r="BD4" s="306"/>
      <c r="BE4" s="307"/>
      <c r="BF4" s="307"/>
      <c r="BG4" s="307"/>
      <c r="BH4" s="307"/>
      <c r="BI4" s="307"/>
      <c r="BJ4" s="307"/>
      <c r="BK4" s="307"/>
      <c r="BL4" s="307"/>
      <c r="BM4" s="307"/>
      <c r="BN4" s="307"/>
      <c r="BO4" s="307"/>
      <c r="BP4" s="307"/>
      <c r="BQ4" s="306" t="s">
        <v>343</v>
      </c>
      <c r="BR4" s="306"/>
      <c r="BS4" s="306"/>
      <c r="BT4" s="306"/>
      <c r="BU4" s="306"/>
      <c r="BV4" s="306"/>
      <c r="BW4" s="306"/>
      <c r="BX4" s="306"/>
      <c r="BY4" s="306"/>
      <c r="BZ4" s="306"/>
      <c r="CA4" s="306"/>
      <c r="CB4" s="306"/>
      <c r="CC4" s="306"/>
      <c r="CD4" s="306"/>
      <c r="CE4" s="306"/>
      <c r="CF4" s="306"/>
      <c r="CG4" s="306"/>
      <c r="CH4" s="306"/>
      <c r="CI4" s="306"/>
      <c r="CJ4" s="306"/>
      <c r="CK4" s="306"/>
      <c r="CL4" s="306"/>
      <c r="CM4" s="306"/>
      <c r="CN4" s="306"/>
      <c r="CO4" s="306"/>
      <c r="CP4" s="306"/>
      <c r="CQ4" s="306"/>
      <c r="CR4" s="306"/>
      <c r="CS4" s="306"/>
      <c r="CT4" s="306"/>
      <c r="CU4" s="306"/>
      <c r="CV4" s="306"/>
      <c r="CW4" s="306"/>
      <c r="CX4" s="306"/>
      <c r="CY4" s="306"/>
      <c r="CZ4" s="306"/>
      <c r="DA4" s="306"/>
      <c r="DB4" s="306"/>
      <c r="DC4" s="306"/>
      <c r="DD4" s="306"/>
      <c r="DE4" s="306"/>
      <c r="DF4" s="306"/>
      <c r="DG4" s="306"/>
      <c r="DH4" s="306"/>
      <c r="DI4" s="306"/>
      <c r="DJ4" s="306"/>
      <c r="DK4" s="306"/>
      <c r="DL4" s="306"/>
      <c r="DM4" s="306"/>
      <c r="DN4" s="306"/>
      <c r="DO4" s="306"/>
      <c r="DP4" s="306"/>
      <c r="DQ4" s="306"/>
      <c r="DR4" s="306"/>
      <c r="DS4" s="306"/>
      <c r="DT4" s="306"/>
      <c r="DU4" s="306"/>
      <c r="DV4" s="306"/>
      <c r="DW4" s="306"/>
      <c r="DX4" s="306"/>
      <c r="DY4" s="306"/>
      <c r="DZ4" s="306"/>
      <c r="EA4" s="308"/>
    </row>
    <row r="5" spans="1:131" s="309" customFormat="1" ht="26.25" customHeight="1" x14ac:dyDescent="0.15">
      <c r="A5" s="1023" t="s">
        <v>344</v>
      </c>
      <c r="B5" s="1024"/>
      <c r="C5" s="1024"/>
      <c r="D5" s="1024"/>
      <c r="E5" s="1024"/>
      <c r="F5" s="1024"/>
      <c r="G5" s="1024"/>
      <c r="H5" s="1024"/>
      <c r="I5" s="1024"/>
      <c r="J5" s="1024"/>
      <c r="K5" s="1024"/>
      <c r="L5" s="1024"/>
      <c r="M5" s="1024"/>
      <c r="N5" s="1024"/>
      <c r="O5" s="1024"/>
      <c r="P5" s="1025"/>
      <c r="Q5" s="1029" t="s">
        <v>345</v>
      </c>
      <c r="R5" s="1030"/>
      <c r="S5" s="1030"/>
      <c r="T5" s="1030"/>
      <c r="U5" s="1031"/>
      <c r="V5" s="1029" t="s">
        <v>346</v>
      </c>
      <c r="W5" s="1030"/>
      <c r="X5" s="1030"/>
      <c r="Y5" s="1030"/>
      <c r="Z5" s="1031"/>
      <c r="AA5" s="1029" t="s">
        <v>347</v>
      </c>
      <c r="AB5" s="1030"/>
      <c r="AC5" s="1030"/>
      <c r="AD5" s="1030"/>
      <c r="AE5" s="1030"/>
      <c r="AF5" s="1142" t="s">
        <v>348</v>
      </c>
      <c r="AG5" s="1030"/>
      <c r="AH5" s="1030"/>
      <c r="AI5" s="1030"/>
      <c r="AJ5" s="1045"/>
      <c r="AK5" s="1030" t="s">
        <v>349</v>
      </c>
      <c r="AL5" s="1030"/>
      <c r="AM5" s="1030"/>
      <c r="AN5" s="1030"/>
      <c r="AO5" s="1031"/>
      <c r="AP5" s="1029" t="s">
        <v>350</v>
      </c>
      <c r="AQ5" s="1030"/>
      <c r="AR5" s="1030"/>
      <c r="AS5" s="1030"/>
      <c r="AT5" s="1031"/>
      <c r="AU5" s="1029" t="s">
        <v>351</v>
      </c>
      <c r="AV5" s="1030"/>
      <c r="AW5" s="1030"/>
      <c r="AX5" s="1030"/>
      <c r="AY5" s="1045"/>
      <c r="AZ5" s="310"/>
      <c r="BA5" s="310"/>
      <c r="BB5" s="310"/>
      <c r="BC5" s="310"/>
      <c r="BD5" s="310"/>
      <c r="BE5" s="311"/>
      <c r="BF5" s="311"/>
      <c r="BG5" s="311"/>
      <c r="BH5" s="311"/>
      <c r="BI5" s="311"/>
      <c r="BJ5" s="311"/>
      <c r="BK5" s="311"/>
      <c r="BL5" s="311"/>
      <c r="BM5" s="311"/>
      <c r="BN5" s="311"/>
      <c r="BO5" s="311"/>
      <c r="BP5" s="311"/>
      <c r="BQ5" s="1023" t="s">
        <v>352</v>
      </c>
      <c r="BR5" s="1024"/>
      <c r="BS5" s="1024"/>
      <c r="BT5" s="1024"/>
      <c r="BU5" s="1024"/>
      <c r="BV5" s="1024"/>
      <c r="BW5" s="1024"/>
      <c r="BX5" s="1024"/>
      <c r="BY5" s="1024"/>
      <c r="BZ5" s="1024"/>
      <c r="CA5" s="1024"/>
      <c r="CB5" s="1024"/>
      <c r="CC5" s="1024"/>
      <c r="CD5" s="1024"/>
      <c r="CE5" s="1024"/>
      <c r="CF5" s="1024"/>
      <c r="CG5" s="1025"/>
      <c r="CH5" s="1029" t="s">
        <v>353</v>
      </c>
      <c r="CI5" s="1030"/>
      <c r="CJ5" s="1030"/>
      <c r="CK5" s="1030"/>
      <c r="CL5" s="1031"/>
      <c r="CM5" s="1029" t="s">
        <v>354</v>
      </c>
      <c r="CN5" s="1030"/>
      <c r="CO5" s="1030"/>
      <c r="CP5" s="1030"/>
      <c r="CQ5" s="1031"/>
      <c r="CR5" s="1029" t="s">
        <v>355</v>
      </c>
      <c r="CS5" s="1030"/>
      <c r="CT5" s="1030"/>
      <c r="CU5" s="1030"/>
      <c r="CV5" s="1031"/>
      <c r="CW5" s="1029" t="s">
        <v>356</v>
      </c>
      <c r="CX5" s="1030"/>
      <c r="CY5" s="1030"/>
      <c r="CZ5" s="1030"/>
      <c r="DA5" s="1031"/>
      <c r="DB5" s="1029" t="s">
        <v>357</v>
      </c>
      <c r="DC5" s="1030"/>
      <c r="DD5" s="1030"/>
      <c r="DE5" s="1030"/>
      <c r="DF5" s="1031"/>
      <c r="DG5" s="1127" t="s">
        <v>358</v>
      </c>
      <c r="DH5" s="1128"/>
      <c r="DI5" s="1128"/>
      <c r="DJ5" s="1128"/>
      <c r="DK5" s="1129"/>
      <c r="DL5" s="1127" t="s">
        <v>359</v>
      </c>
      <c r="DM5" s="1128"/>
      <c r="DN5" s="1128"/>
      <c r="DO5" s="1128"/>
      <c r="DP5" s="1129"/>
      <c r="DQ5" s="1029" t="s">
        <v>360</v>
      </c>
      <c r="DR5" s="1030"/>
      <c r="DS5" s="1030"/>
      <c r="DT5" s="1030"/>
      <c r="DU5" s="1031"/>
      <c r="DV5" s="1029" t="s">
        <v>351</v>
      </c>
      <c r="DW5" s="1030"/>
      <c r="DX5" s="1030"/>
      <c r="DY5" s="1030"/>
      <c r="DZ5" s="1045"/>
      <c r="EA5" s="308"/>
    </row>
    <row r="6" spans="1:131" s="309"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3"/>
      <c r="AG6" s="1033"/>
      <c r="AH6" s="1033"/>
      <c r="AI6" s="1033"/>
      <c r="AJ6" s="1046"/>
      <c r="AK6" s="1033"/>
      <c r="AL6" s="1033"/>
      <c r="AM6" s="1033"/>
      <c r="AN6" s="1033"/>
      <c r="AO6" s="1034"/>
      <c r="AP6" s="1032"/>
      <c r="AQ6" s="1033"/>
      <c r="AR6" s="1033"/>
      <c r="AS6" s="1033"/>
      <c r="AT6" s="1034"/>
      <c r="AU6" s="1032"/>
      <c r="AV6" s="1033"/>
      <c r="AW6" s="1033"/>
      <c r="AX6" s="1033"/>
      <c r="AY6" s="1046"/>
      <c r="AZ6" s="306"/>
      <c r="BA6" s="306"/>
      <c r="BB6" s="306"/>
      <c r="BC6" s="306"/>
      <c r="BD6" s="306"/>
      <c r="BE6" s="307"/>
      <c r="BF6" s="307"/>
      <c r="BG6" s="307"/>
      <c r="BH6" s="307"/>
      <c r="BI6" s="307"/>
      <c r="BJ6" s="307"/>
      <c r="BK6" s="307"/>
      <c r="BL6" s="307"/>
      <c r="BM6" s="307"/>
      <c r="BN6" s="307"/>
      <c r="BO6" s="307"/>
      <c r="BP6" s="307"/>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0"/>
      <c r="DH6" s="1131"/>
      <c r="DI6" s="1131"/>
      <c r="DJ6" s="1131"/>
      <c r="DK6" s="1132"/>
      <c r="DL6" s="1130"/>
      <c r="DM6" s="1131"/>
      <c r="DN6" s="1131"/>
      <c r="DO6" s="1131"/>
      <c r="DP6" s="1132"/>
      <c r="DQ6" s="1032"/>
      <c r="DR6" s="1033"/>
      <c r="DS6" s="1033"/>
      <c r="DT6" s="1033"/>
      <c r="DU6" s="1034"/>
      <c r="DV6" s="1032"/>
      <c r="DW6" s="1033"/>
      <c r="DX6" s="1033"/>
      <c r="DY6" s="1033"/>
      <c r="DZ6" s="1046"/>
      <c r="EA6" s="308"/>
    </row>
    <row r="7" spans="1:131" s="309" customFormat="1" ht="26.25" customHeight="1" thickTop="1" x14ac:dyDescent="0.15">
      <c r="A7" s="312">
        <v>1</v>
      </c>
      <c r="B7" s="1078" t="s">
        <v>361</v>
      </c>
      <c r="C7" s="1079"/>
      <c r="D7" s="1079"/>
      <c r="E7" s="1079"/>
      <c r="F7" s="1079"/>
      <c r="G7" s="1079"/>
      <c r="H7" s="1079"/>
      <c r="I7" s="1079"/>
      <c r="J7" s="1079"/>
      <c r="K7" s="1079"/>
      <c r="L7" s="1079"/>
      <c r="M7" s="1079"/>
      <c r="N7" s="1079"/>
      <c r="O7" s="1079"/>
      <c r="P7" s="1080"/>
      <c r="Q7" s="1133">
        <v>5045</v>
      </c>
      <c r="R7" s="1134"/>
      <c r="S7" s="1134"/>
      <c r="T7" s="1134"/>
      <c r="U7" s="1134"/>
      <c r="V7" s="1134">
        <v>4888</v>
      </c>
      <c r="W7" s="1134"/>
      <c r="X7" s="1134"/>
      <c r="Y7" s="1134"/>
      <c r="Z7" s="1134"/>
      <c r="AA7" s="1134">
        <v>158</v>
      </c>
      <c r="AB7" s="1134"/>
      <c r="AC7" s="1134"/>
      <c r="AD7" s="1134"/>
      <c r="AE7" s="1135"/>
      <c r="AF7" s="1136">
        <v>150</v>
      </c>
      <c r="AG7" s="1137"/>
      <c r="AH7" s="1137"/>
      <c r="AI7" s="1137"/>
      <c r="AJ7" s="1138"/>
      <c r="AK7" s="1120">
        <v>7</v>
      </c>
      <c r="AL7" s="1121"/>
      <c r="AM7" s="1121"/>
      <c r="AN7" s="1121"/>
      <c r="AO7" s="1121"/>
      <c r="AP7" s="1121">
        <v>8670</v>
      </c>
      <c r="AQ7" s="1121"/>
      <c r="AR7" s="1121"/>
      <c r="AS7" s="1121"/>
      <c r="AT7" s="1121"/>
      <c r="AU7" s="1122"/>
      <c r="AV7" s="1122"/>
      <c r="AW7" s="1122"/>
      <c r="AX7" s="1122"/>
      <c r="AY7" s="1123"/>
      <c r="AZ7" s="306"/>
      <c r="BA7" s="306"/>
      <c r="BB7" s="306"/>
      <c r="BC7" s="306"/>
      <c r="BD7" s="306"/>
      <c r="BE7" s="307"/>
      <c r="BF7" s="307"/>
      <c r="BG7" s="307"/>
      <c r="BH7" s="307"/>
      <c r="BI7" s="307"/>
      <c r="BJ7" s="307"/>
      <c r="BK7" s="307"/>
      <c r="BL7" s="307"/>
      <c r="BM7" s="307"/>
      <c r="BN7" s="307"/>
      <c r="BO7" s="307"/>
      <c r="BP7" s="307"/>
      <c r="BQ7" s="313">
        <v>1</v>
      </c>
      <c r="BR7" s="314"/>
      <c r="BS7" s="1124" t="s">
        <v>533</v>
      </c>
      <c r="BT7" s="1125"/>
      <c r="BU7" s="1125"/>
      <c r="BV7" s="1125"/>
      <c r="BW7" s="1125"/>
      <c r="BX7" s="1125"/>
      <c r="BY7" s="1125"/>
      <c r="BZ7" s="1125"/>
      <c r="CA7" s="1125"/>
      <c r="CB7" s="1125"/>
      <c r="CC7" s="1125"/>
      <c r="CD7" s="1125"/>
      <c r="CE7" s="1125"/>
      <c r="CF7" s="1125"/>
      <c r="CG7" s="1126"/>
      <c r="CH7" s="1117">
        <v>4</v>
      </c>
      <c r="CI7" s="1118"/>
      <c r="CJ7" s="1118"/>
      <c r="CK7" s="1118"/>
      <c r="CL7" s="1119"/>
      <c r="CM7" s="1117">
        <v>270</v>
      </c>
      <c r="CN7" s="1118"/>
      <c r="CO7" s="1118"/>
      <c r="CP7" s="1118"/>
      <c r="CQ7" s="1119"/>
      <c r="CR7" s="1117">
        <v>240</v>
      </c>
      <c r="CS7" s="1118"/>
      <c r="CT7" s="1118"/>
      <c r="CU7" s="1118"/>
      <c r="CV7" s="1119"/>
      <c r="CW7" s="1117" t="s">
        <v>472</v>
      </c>
      <c r="CX7" s="1118"/>
      <c r="CY7" s="1118"/>
      <c r="CZ7" s="1118"/>
      <c r="DA7" s="1119"/>
      <c r="DB7" s="1117" t="s">
        <v>472</v>
      </c>
      <c r="DC7" s="1118"/>
      <c r="DD7" s="1118"/>
      <c r="DE7" s="1118"/>
      <c r="DF7" s="1119"/>
      <c r="DG7" s="1117" t="s">
        <v>472</v>
      </c>
      <c r="DH7" s="1118"/>
      <c r="DI7" s="1118"/>
      <c r="DJ7" s="1118"/>
      <c r="DK7" s="1119"/>
      <c r="DL7" s="1117" t="s">
        <v>472</v>
      </c>
      <c r="DM7" s="1118"/>
      <c r="DN7" s="1118"/>
      <c r="DO7" s="1118"/>
      <c r="DP7" s="1119"/>
      <c r="DQ7" s="1117" t="s">
        <v>472</v>
      </c>
      <c r="DR7" s="1118"/>
      <c r="DS7" s="1118"/>
      <c r="DT7" s="1118"/>
      <c r="DU7" s="1119"/>
      <c r="DV7" s="1144"/>
      <c r="DW7" s="1145"/>
      <c r="DX7" s="1145"/>
      <c r="DY7" s="1145"/>
      <c r="DZ7" s="1146"/>
      <c r="EA7" s="308"/>
    </row>
    <row r="8" spans="1:131" s="309" customFormat="1" ht="26.25" customHeight="1" x14ac:dyDescent="0.15">
      <c r="A8" s="315">
        <v>2</v>
      </c>
      <c r="B8" s="1065"/>
      <c r="C8" s="1066"/>
      <c r="D8" s="1066"/>
      <c r="E8" s="1066"/>
      <c r="F8" s="1066"/>
      <c r="G8" s="1066"/>
      <c r="H8" s="1066"/>
      <c r="I8" s="1066"/>
      <c r="J8" s="1066"/>
      <c r="K8" s="1066"/>
      <c r="L8" s="1066"/>
      <c r="M8" s="1066"/>
      <c r="N8" s="1066"/>
      <c r="O8" s="1066"/>
      <c r="P8" s="1067"/>
      <c r="Q8" s="1071"/>
      <c r="R8" s="1072"/>
      <c r="S8" s="1072"/>
      <c r="T8" s="1072"/>
      <c r="U8" s="1072"/>
      <c r="V8" s="1072"/>
      <c r="W8" s="1072"/>
      <c r="X8" s="1072"/>
      <c r="Y8" s="1072"/>
      <c r="Z8" s="1072"/>
      <c r="AA8" s="1072"/>
      <c r="AB8" s="1072"/>
      <c r="AC8" s="1072"/>
      <c r="AD8" s="1072"/>
      <c r="AE8" s="1073"/>
      <c r="AF8" s="1047"/>
      <c r="AG8" s="1048"/>
      <c r="AH8" s="1048"/>
      <c r="AI8" s="1048"/>
      <c r="AJ8" s="1049"/>
      <c r="AK8" s="1115"/>
      <c r="AL8" s="1116"/>
      <c r="AM8" s="1116"/>
      <c r="AN8" s="1116"/>
      <c r="AO8" s="1116"/>
      <c r="AP8" s="1116"/>
      <c r="AQ8" s="1116"/>
      <c r="AR8" s="1116"/>
      <c r="AS8" s="1116"/>
      <c r="AT8" s="1116"/>
      <c r="AU8" s="1113"/>
      <c r="AV8" s="1113"/>
      <c r="AW8" s="1113"/>
      <c r="AX8" s="1113"/>
      <c r="AY8" s="1114"/>
      <c r="AZ8" s="306"/>
      <c r="BA8" s="306"/>
      <c r="BB8" s="306"/>
      <c r="BC8" s="306"/>
      <c r="BD8" s="306"/>
      <c r="BE8" s="307"/>
      <c r="BF8" s="307"/>
      <c r="BG8" s="307"/>
      <c r="BH8" s="307"/>
      <c r="BI8" s="307"/>
      <c r="BJ8" s="307"/>
      <c r="BK8" s="307"/>
      <c r="BL8" s="307"/>
      <c r="BM8" s="307"/>
      <c r="BN8" s="307"/>
      <c r="BO8" s="307"/>
      <c r="BP8" s="307"/>
      <c r="BQ8" s="316">
        <v>2</v>
      </c>
      <c r="BR8" s="317"/>
      <c r="BS8" s="1042" t="s">
        <v>534</v>
      </c>
      <c r="BT8" s="1043"/>
      <c r="BU8" s="1043"/>
      <c r="BV8" s="1043"/>
      <c r="BW8" s="1043"/>
      <c r="BX8" s="1043"/>
      <c r="BY8" s="1043"/>
      <c r="BZ8" s="1043"/>
      <c r="CA8" s="1043"/>
      <c r="CB8" s="1043"/>
      <c r="CC8" s="1043"/>
      <c r="CD8" s="1043"/>
      <c r="CE8" s="1043"/>
      <c r="CF8" s="1043"/>
      <c r="CG8" s="1044"/>
      <c r="CH8" s="1017">
        <v>7</v>
      </c>
      <c r="CI8" s="1018"/>
      <c r="CJ8" s="1018"/>
      <c r="CK8" s="1018"/>
      <c r="CL8" s="1019"/>
      <c r="CM8" s="1017">
        <v>80</v>
      </c>
      <c r="CN8" s="1018"/>
      <c r="CO8" s="1018"/>
      <c r="CP8" s="1018"/>
      <c r="CQ8" s="1019"/>
      <c r="CR8" s="1017">
        <v>50</v>
      </c>
      <c r="CS8" s="1018"/>
      <c r="CT8" s="1018"/>
      <c r="CU8" s="1018"/>
      <c r="CV8" s="1019"/>
      <c r="CW8" s="1017" t="s">
        <v>472</v>
      </c>
      <c r="CX8" s="1018"/>
      <c r="CY8" s="1018"/>
      <c r="CZ8" s="1018"/>
      <c r="DA8" s="1019"/>
      <c r="DB8" s="1017" t="s">
        <v>472</v>
      </c>
      <c r="DC8" s="1018"/>
      <c r="DD8" s="1018"/>
      <c r="DE8" s="1018"/>
      <c r="DF8" s="1019"/>
      <c r="DG8" s="1017" t="s">
        <v>472</v>
      </c>
      <c r="DH8" s="1018"/>
      <c r="DI8" s="1018"/>
      <c r="DJ8" s="1018"/>
      <c r="DK8" s="1019"/>
      <c r="DL8" s="1017" t="s">
        <v>472</v>
      </c>
      <c r="DM8" s="1018"/>
      <c r="DN8" s="1018"/>
      <c r="DO8" s="1018"/>
      <c r="DP8" s="1019"/>
      <c r="DQ8" s="1017" t="s">
        <v>472</v>
      </c>
      <c r="DR8" s="1018"/>
      <c r="DS8" s="1018"/>
      <c r="DT8" s="1018"/>
      <c r="DU8" s="1019"/>
      <c r="DV8" s="1020"/>
      <c r="DW8" s="1021"/>
      <c r="DX8" s="1021"/>
      <c r="DY8" s="1021"/>
      <c r="DZ8" s="1022"/>
      <c r="EA8" s="308"/>
    </row>
    <row r="9" spans="1:131" s="309" customFormat="1" ht="26.25" customHeight="1" x14ac:dyDescent="0.15">
      <c r="A9" s="315">
        <v>3</v>
      </c>
      <c r="B9" s="1065"/>
      <c r="C9" s="1066"/>
      <c r="D9" s="1066"/>
      <c r="E9" s="1066"/>
      <c r="F9" s="1066"/>
      <c r="G9" s="1066"/>
      <c r="H9" s="1066"/>
      <c r="I9" s="1066"/>
      <c r="J9" s="1066"/>
      <c r="K9" s="1066"/>
      <c r="L9" s="1066"/>
      <c r="M9" s="1066"/>
      <c r="N9" s="1066"/>
      <c r="O9" s="1066"/>
      <c r="P9" s="1067"/>
      <c r="Q9" s="1071"/>
      <c r="R9" s="1072"/>
      <c r="S9" s="1072"/>
      <c r="T9" s="1072"/>
      <c r="U9" s="1072"/>
      <c r="V9" s="1072"/>
      <c r="W9" s="1072"/>
      <c r="X9" s="1072"/>
      <c r="Y9" s="1072"/>
      <c r="Z9" s="1072"/>
      <c r="AA9" s="1072"/>
      <c r="AB9" s="1072"/>
      <c r="AC9" s="1072"/>
      <c r="AD9" s="1072"/>
      <c r="AE9" s="1073"/>
      <c r="AF9" s="1047"/>
      <c r="AG9" s="1048"/>
      <c r="AH9" s="1048"/>
      <c r="AI9" s="1048"/>
      <c r="AJ9" s="1049"/>
      <c r="AK9" s="1115"/>
      <c r="AL9" s="1116"/>
      <c r="AM9" s="1116"/>
      <c r="AN9" s="1116"/>
      <c r="AO9" s="1116"/>
      <c r="AP9" s="1116"/>
      <c r="AQ9" s="1116"/>
      <c r="AR9" s="1116"/>
      <c r="AS9" s="1116"/>
      <c r="AT9" s="1116"/>
      <c r="AU9" s="1113"/>
      <c r="AV9" s="1113"/>
      <c r="AW9" s="1113"/>
      <c r="AX9" s="1113"/>
      <c r="AY9" s="1114"/>
      <c r="AZ9" s="306"/>
      <c r="BA9" s="306"/>
      <c r="BB9" s="306"/>
      <c r="BC9" s="306"/>
      <c r="BD9" s="306"/>
      <c r="BE9" s="307"/>
      <c r="BF9" s="307"/>
      <c r="BG9" s="307"/>
      <c r="BH9" s="307"/>
      <c r="BI9" s="307"/>
      <c r="BJ9" s="307"/>
      <c r="BK9" s="307"/>
      <c r="BL9" s="307"/>
      <c r="BM9" s="307"/>
      <c r="BN9" s="307"/>
      <c r="BO9" s="307"/>
      <c r="BP9" s="307"/>
      <c r="BQ9" s="316">
        <v>3</v>
      </c>
      <c r="BR9" s="317"/>
      <c r="BS9" s="1042"/>
      <c r="BT9" s="1043"/>
      <c r="BU9" s="1043"/>
      <c r="BV9" s="1043"/>
      <c r="BW9" s="1043"/>
      <c r="BX9" s="1043"/>
      <c r="BY9" s="1043"/>
      <c r="BZ9" s="1043"/>
      <c r="CA9" s="1043"/>
      <c r="CB9" s="1043"/>
      <c r="CC9" s="1043"/>
      <c r="CD9" s="1043"/>
      <c r="CE9" s="1043"/>
      <c r="CF9" s="1043"/>
      <c r="CG9" s="1044"/>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308"/>
    </row>
    <row r="10" spans="1:131" s="309" customFormat="1" ht="26.25" customHeight="1" x14ac:dyDescent="0.15">
      <c r="A10" s="315">
        <v>4</v>
      </c>
      <c r="B10" s="1065"/>
      <c r="C10" s="1066"/>
      <c r="D10" s="1066"/>
      <c r="E10" s="1066"/>
      <c r="F10" s="1066"/>
      <c r="G10" s="1066"/>
      <c r="H10" s="1066"/>
      <c r="I10" s="1066"/>
      <c r="J10" s="1066"/>
      <c r="K10" s="1066"/>
      <c r="L10" s="1066"/>
      <c r="M10" s="1066"/>
      <c r="N10" s="1066"/>
      <c r="O10" s="1066"/>
      <c r="P10" s="1067"/>
      <c r="Q10" s="1071"/>
      <c r="R10" s="1072"/>
      <c r="S10" s="1072"/>
      <c r="T10" s="1072"/>
      <c r="U10" s="1072"/>
      <c r="V10" s="1072"/>
      <c r="W10" s="1072"/>
      <c r="X10" s="1072"/>
      <c r="Y10" s="1072"/>
      <c r="Z10" s="1072"/>
      <c r="AA10" s="1072"/>
      <c r="AB10" s="1072"/>
      <c r="AC10" s="1072"/>
      <c r="AD10" s="1072"/>
      <c r="AE10" s="1073"/>
      <c r="AF10" s="1047"/>
      <c r="AG10" s="1048"/>
      <c r="AH10" s="1048"/>
      <c r="AI10" s="1048"/>
      <c r="AJ10" s="1049"/>
      <c r="AK10" s="1115"/>
      <c r="AL10" s="1116"/>
      <c r="AM10" s="1116"/>
      <c r="AN10" s="1116"/>
      <c r="AO10" s="1116"/>
      <c r="AP10" s="1116"/>
      <c r="AQ10" s="1116"/>
      <c r="AR10" s="1116"/>
      <c r="AS10" s="1116"/>
      <c r="AT10" s="1116"/>
      <c r="AU10" s="1113"/>
      <c r="AV10" s="1113"/>
      <c r="AW10" s="1113"/>
      <c r="AX10" s="1113"/>
      <c r="AY10" s="1114"/>
      <c r="AZ10" s="306"/>
      <c r="BA10" s="306"/>
      <c r="BB10" s="306"/>
      <c r="BC10" s="306"/>
      <c r="BD10" s="306"/>
      <c r="BE10" s="307"/>
      <c r="BF10" s="307"/>
      <c r="BG10" s="307"/>
      <c r="BH10" s="307"/>
      <c r="BI10" s="307"/>
      <c r="BJ10" s="307"/>
      <c r="BK10" s="307"/>
      <c r="BL10" s="307"/>
      <c r="BM10" s="307"/>
      <c r="BN10" s="307"/>
      <c r="BO10" s="307"/>
      <c r="BP10" s="307"/>
      <c r="BQ10" s="316">
        <v>4</v>
      </c>
      <c r="BR10" s="317"/>
      <c r="BS10" s="1042"/>
      <c r="BT10" s="1043"/>
      <c r="BU10" s="1043"/>
      <c r="BV10" s="1043"/>
      <c r="BW10" s="1043"/>
      <c r="BX10" s="1043"/>
      <c r="BY10" s="1043"/>
      <c r="BZ10" s="1043"/>
      <c r="CA10" s="1043"/>
      <c r="CB10" s="1043"/>
      <c r="CC10" s="1043"/>
      <c r="CD10" s="1043"/>
      <c r="CE10" s="1043"/>
      <c r="CF10" s="1043"/>
      <c r="CG10" s="1044"/>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308"/>
    </row>
    <row r="11" spans="1:131" s="309" customFormat="1" ht="26.25" customHeight="1" x14ac:dyDescent="0.15">
      <c r="A11" s="315">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7"/>
      <c r="AG11" s="1048"/>
      <c r="AH11" s="1048"/>
      <c r="AI11" s="1048"/>
      <c r="AJ11" s="1049"/>
      <c r="AK11" s="1115"/>
      <c r="AL11" s="1116"/>
      <c r="AM11" s="1116"/>
      <c r="AN11" s="1116"/>
      <c r="AO11" s="1116"/>
      <c r="AP11" s="1116"/>
      <c r="AQ11" s="1116"/>
      <c r="AR11" s="1116"/>
      <c r="AS11" s="1116"/>
      <c r="AT11" s="1116"/>
      <c r="AU11" s="1113"/>
      <c r="AV11" s="1113"/>
      <c r="AW11" s="1113"/>
      <c r="AX11" s="1113"/>
      <c r="AY11" s="1114"/>
      <c r="AZ11" s="306"/>
      <c r="BA11" s="306"/>
      <c r="BB11" s="306"/>
      <c r="BC11" s="306"/>
      <c r="BD11" s="306"/>
      <c r="BE11" s="307"/>
      <c r="BF11" s="307"/>
      <c r="BG11" s="307"/>
      <c r="BH11" s="307"/>
      <c r="BI11" s="307"/>
      <c r="BJ11" s="307"/>
      <c r="BK11" s="307"/>
      <c r="BL11" s="307"/>
      <c r="BM11" s="307"/>
      <c r="BN11" s="307"/>
      <c r="BO11" s="307"/>
      <c r="BP11" s="307"/>
      <c r="BQ11" s="316">
        <v>5</v>
      </c>
      <c r="BR11" s="317"/>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308"/>
    </row>
    <row r="12" spans="1:131" s="309" customFormat="1" ht="26.25" customHeight="1" x14ac:dyDescent="0.15">
      <c r="A12" s="315">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7"/>
      <c r="AG12" s="1048"/>
      <c r="AH12" s="1048"/>
      <c r="AI12" s="1048"/>
      <c r="AJ12" s="1049"/>
      <c r="AK12" s="1115"/>
      <c r="AL12" s="1116"/>
      <c r="AM12" s="1116"/>
      <c r="AN12" s="1116"/>
      <c r="AO12" s="1116"/>
      <c r="AP12" s="1116"/>
      <c r="AQ12" s="1116"/>
      <c r="AR12" s="1116"/>
      <c r="AS12" s="1116"/>
      <c r="AT12" s="1116"/>
      <c r="AU12" s="1113"/>
      <c r="AV12" s="1113"/>
      <c r="AW12" s="1113"/>
      <c r="AX12" s="1113"/>
      <c r="AY12" s="1114"/>
      <c r="AZ12" s="306"/>
      <c r="BA12" s="306"/>
      <c r="BB12" s="306"/>
      <c r="BC12" s="306"/>
      <c r="BD12" s="306"/>
      <c r="BE12" s="307"/>
      <c r="BF12" s="307"/>
      <c r="BG12" s="307"/>
      <c r="BH12" s="307"/>
      <c r="BI12" s="307"/>
      <c r="BJ12" s="307"/>
      <c r="BK12" s="307"/>
      <c r="BL12" s="307"/>
      <c r="BM12" s="307"/>
      <c r="BN12" s="307"/>
      <c r="BO12" s="307"/>
      <c r="BP12" s="307"/>
      <c r="BQ12" s="316">
        <v>6</v>
      </c>
      <c r="BR12" s="317"/>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308"/>
    </row>
    <row r="13" spans="1:131" s="309" customFormat="1" ht="26.25" customHeight="1" x14ac:dyDescent="0.15">
      <c r="A13" s="315">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7"/>
      <c r="AG13" s="1048"/>
      <c r="AH13" s="1048"/>
      <c r="AI13" s="1048"/>
      <c r="AJ13" s="1049"/>
      <c r="AK13" s="1115"/>
      <c r="AL13" s="1116"/>
      <c r="AM13" s="1116"/>
      <c r="AN13" s="1116"/>
      <c r="AO13" s="1116"/>
      <c r="AP13" s="1116"/>
      <c r="AQ13" s="1116"/>
      <c r="AR13" s="1116"/>
      <c r="AS13" s="1116"/>
      <c r="AT13" s="1116"/>
      <c r="AU13" s="1113"/>
      <c r="AV13" s="1113"/>
      <c r="AW13" s="1113"/>
      <c r="AX13" s="1113"/>
      <c r="AY13" s="1114"/>
      <c r="AZ13" s="306"/>
      <c r="BA13" s="306"/>
      <c r="BB13" s="306"/>
      <c r="BC13" s="306"/>
      <c r="BD13" s="306"/>
      <c r="BE13" s="307"/>
      <c r="BF13" s="307"/>
      <c r="BG13" s="307"/>
      <c r="BH13" s="307"/>
      <c r="BI13" s="307"/>
      <c r="BJ13" s="307"/>
      <c r="BK13" s="307"/>
      <c r="BL13" s="307"/>
      <c r="BM13" s="307"/>
      <c r="BN13" s="307"/>
      <c r="BO13" s="307"/>
      <c r="BP13" s="307"/>
      <c r="BQ13" s="316">
        <v>7</v>
      </c>
      <c r="BR13" s="317"/>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308"/>
    </row>
    <row r="14" spans="1:131" s="309" customFormat="1" ht="26.25" customHeight="1" x14ac:dyDescent="0.15">
      <c r="A14" s="315">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7"/>
      <c r="AG14" s="1048"/>
      <c r="AH14" s="1048"/>
      <c r="AI14" s="1048"/>
      <c r="AJ14" s="1049"/>
      <c r="AK14" s="1115"/>
      <c r="AL14" s="1116"/>
      <c r="AM14" s="1116"/>
      <c r="AN14" s="1116"/>
      <c r="AO14" s="1116"/>
      <c r="AP14" s="1116"/>
      <c r="AQ14" s="1116"/>
      <c r="AR14" s="1116"/>
      <c r="AS14" s="1116"/>
      <c r="AT14" s="1116"/>
      <c r="AU14" s="1113"/>
      <c r="AV14" s="1113"/>
      <c r="AW14" s="1113"/>
      <c r="AX14" s="1113"/>
      <c r="AY14" s="1114"/>
      <c r="AZ14" s="306"/>
      <c r="BA14" s="306"/>
      <c r="BB14" s="306"/>
      <c r="BC14" s="306"/>
      <c r="BD14" s="306"/>
      <c r="BE14" s="307"/>
      <c r="BF14" s="307"/>
      <c r="BG14" s="307"/>
      <c r="BH14" s="307"/>
      <c r="BI14" s="307"/>
      <c r="BJ14" s="307"/>
      <c r="BK14" s="307"/>
      <c r="BL14" s="307"/>
      <c r="BM14" s="307"/>
      <c r="BN14" s="307"/>
      <c r="BO14" s="307"/>
      <c r="BP14" s="307"/>
      <c r="BQ14" s="316">
        <v>8</v>
      </c>
      <c r="BR14" s="317"/>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308"/>
    </row>
    <row r="15" spans="1:131" s="309" customFormat="1" ht="26.25" customHeight="1" x14ac:dyDescent="0.15">
      <c r="A15" s="315">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7"/>
      <c r="AG15" s="1048"/>
      <c r="AH15" s="1048"/>
      <c r="AI15" s="1048"/>
      <c r="AJ15" s="1049"/>
      <c r="AK15" s="1115"/>
      <c r="AL15" s="1116"/>
      <c r="AM15" s="1116"/>
      <c r="AN15" s="1116"/>
      <c r="AO15" s="1116"/>
      <c r="AP15" s="1116"/>
      <c r="AQ15" s="1116"/>
      <c r="AR15" s="1116"/>
      <c r="AS15" s="1116"/>
      <c r="AT15" s="1116"/>
      <c r="AU15" s="1113"/>
      <c r="AV15" s="1113"/>
      <c r="AW15" s="1113"/>
      <c r="AX15" s="1113"/>
      <c r="AY15" s="1114"/>
      <c r="AZ15" s="306"/>
      <c r="BA15" s="306"/>
      <c r="BB15" s="306"/>
      <c r="BC15" s="306"/>
      <c r="BD15" s="306"/>
      <c r="BE15" s="307"/>
      <c r="BF15" s="307"/>
      <c r="BG15" s="307"/>
      <c r="BH15" s="307"/>
      <c r="BI15" s="307"/>
      <c r="BJ15" s="307"/>
      <c r="BK15" s="307"/>
      <c r="BL15" s="307"/>
      <c r="BM15" s="307"/>
      <c r="BN15" s="307"/>
      <c r="BO15" s="307"/>
      <c r="BP15" s="307"/>
      <c r="BQ15" s="316">
        <v>9</v>
      </c>
      <c r="BR15" s="317"/>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308"/>
    </row>
    <row r="16" spans="1:131" s="309" customFormat="1" ht="26.25" customHeight="1" x14ac:dyDescent="0.15">
      <c r="A16" s="315">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7"/>
      <c r="AG16" s="1048"/>
      <c r="AH16" s="1048"/>
      <c r="AI16" s="1048"/>
      <c r="AJ16" s="1049"/>
      <c r="AK16" s="1115"/>
      <c r="AL16" s="1116"/>
      <c r="AM16" s="1116"/>
      <c r="AN16" s="1116"/>
      <c r="AO16" s="1116"/>
      <c r="AP16" s="1116"/>
      <c r="AQ16" s="1116"/>
      <c r="AR16" s="1116"/>
      <c r="AS16" s="1116"/>
      <c r="AT16" s="1116"/>
      <c r="AU16" s="1113"/>
      <c r="AV16" s="1113"/>
      <c r="AW16" s="1113"/>
      <c r="AX16" s="1113"/>
      <c r="AY16" s="1114"/>
      <c r="AZ16" s="306"/>
      <c r="BA16" s="306"/>
      <c r="BB16" s="306"/>
      <c r="BC16" s="306"/>
      <c r="BD16" s="306"/>
      <c r="BE16" s="307"/>
      <c r="BF16" s="307"/>
      <c r="BG16" s="307"/>
      <c r="BH16" s="307"/>
      <c r="BI16" s="307"/>
      <c r="BJ16" s="307"/>
      <c r="BK16" s="307"/>
      <c r="BL16" s="307"/>
      <c r="BM16" s="307"/>
      <c r="BN16" s="307"/>
      <c r="BO16" s="307"/>
      <c r="BP16" s="307"/>
      <c r="BQ16" s="316">
        <v>10</v>
      </c>
      <c r="BR16" s="317"/>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308"/>
    </row>
    <row r="17" spans="1:131" s="309" customFormat="1" ht="26.25" customHeight="1" x14ac:dyDescent="0.15">
      <c r="A17" s="315">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7"/>
      <c r="AG17" s="1048"/>
      <c r="AH17" s="1048"/>
      <c r="AI17" s="1048"/>
      <c r="AJ17" s="1049"/>
      <c r="AK17" s="1115"/>
      <c r="AL17" s="1116"/>
      <c r="AM17" s="1116"/>
      <c r="AN17" s="1116"/>
      <c r="AO17" s="1116"/>
      <c r="AP17" s="1116"/>
      <c r="AQ17" s="1116"/>
      <c r="AR17" s="1116"/>
      <c r="AS17" s="1116"/>
      <c r="AT17" s="1116"/>
      <c r="AU17" s="1113"/>
      <c r="AV17" s="1113"/>
      <c r="AW17" s="1113"/>
      <c r="AX17" s="1113"/>
      <c r="AY17" s="1114"/>
      <c r="AZ17" s="306"/>
      <c r="BA17" s="306"/>
      <c r="BB17" s="306"/>
      <c r="BC17" s="306"/>
      <c r="BD17" s="306"/>
      <c r="BE17" s="307"/>
      <c r="BF17" s="307"/>
      <c r="BG17" s="307"/>
      <c r="BH17" s="307"/>
      <c r="BI17" s="307"/>
      <c r="BJ17" s="307"/>
      <c r="BK17" s="307"/>
      <c r="BL17" s="307"/>
      <c r="BM17" s="307"/>
      <c r="BN17" s="307"/>
      <c r="BO17" s="307"/>
      <c r="BP17" s="307"/>
      <c r="BQ17" s="316">
        <v>11</v>
      </c>
      <c r="BR17" s="317"/>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308"/>
    </row>
    <row r="18" spans="1:131" s="309" customFormat="1" ht="26.25" customHeight="1" x14ac:dyDescent="0.15">
      <c r="A18" s="315">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7"/>
      <c r="AG18" s="1048"/>
      <c r="AH18" s="1048"/>
      <c r="AI18" s="1048"/>
      <c r="AJ18" s="1049"/>
      <c r="AK18" s="1115"/>
      <c r="AL18" s="1116"/>
      <c r="AM18" s="1116"/>
      <c r="AN18" s="1116"/>
      <c r="AO18" s="1116"/>
      <c r="AP18" s="1116"/>
      <c r="AQ18" s="1116"/>
      <c r="AR18" s="1116"/>
      <c r="AS18" s="1116"/>
      <c r="AT18" s="1116"/>
      <c r="AU18" s="1113"/>
      <c r="AV18" s="1113"/>
      <c r="AW18" s="1113"/>
      <c r="AX18" s="1113"/>
      <c r="AY18" s="1114"/>
      <c r="AZ18" s="306"/>
      <c r="BA18" s="306"/>
      <c r="BB18" s="306"/>
      <c r="BC18" s="306"/>
      <c r="BD18" s="306"/>
      <c r="BE18" s="307"/>
      <c r="BF18" s="307"/>
      <c r="BG18" s="307"/>
      <c r="BH18" s="307"/>
      <c r="BI18" s="307"/>
      <c r="BJ18" s="307"/>
      <c r="BK18" s="307"/>
      <c r="BL18" s="307"/>
      <c r="BM18" s="307"/>
      <c r="BN18" s="307"/>
      <c r="BO18" s="307"/>
      <c r="BP18" s="307"/>
      <c r="BQ18" s="316">
        <v>12</v>
      </c>
      <c r="BR18" s="317"/>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308"/>
    </row>
    <row r="19" spans="1:131" s="309" customFormat="1" ht="26.25" customHeight="1" x14ac:dyDescent="0.15">
      <c r="A19" s="315">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7"/>
      <c r="AG19" s="1048"/>
      <c r="AH19" s="1048"/>
      <c r="AI19" s="1048"/>
      <c r="AJ19" s="1049"/>
      <c r="AK19" s="1115"/>
      <c r="AL19" s="1116"/>
      <c r="AM19" s="1116"/>
      <c r="AN19" s="1116"/>
      <c r="AO19" s="1116"/>
      <c r="AP19" s="1116"/>
      <c r="AQ19" s="1116"/>
      <c r="AR19" s="1116"/>
      <c r="AS19" s="1116"/>
      <c r="AT19" s="1116"/>
      <c r="AU19" s="1113"/>
      <c r="AV19" s="1113"/>
      <c r="AW19" s="1113"/>
      <c r="AX19" s="1113"/>
      <c r="AY19" s="1114"/>
      <c r="AZ19" s="306"/>
      <c r="BA19" s="306"/>
      <c r="BB19" s="306"/>
      <c r="BC19" s="306"/>
      <c r="BD19" s="306"/>
      <c r="BE19" s="307"/>
      <c r="BF19" s="307"/>
      <c r="BG19" s="307"/>
      <c r="BH19" s="307"/>
      <c r="BI19" s="307"/>
      <c r="BJ19" s="307"/>
      <c r="BK19" s="307"/>
      <c r="BL19" s="307"/>
      <c r="BM19" s="307"/>
      <c r="BN19" s="307"/>
      <c r="BO19" s="307"/>
      <c r="BP19" s="307"/>
      <c r="BQ19" s="316">
        <v>13</v>
      </c>
      <c r="BR19" s="317"/>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308"/>
    </row>
    <row r="20" spans="1:131" s="309" customFormat="1" ht="26.25" customHeight="1" x14ac:dyDescent="0.15">
      <c r="A20" s="315">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7"/>
      <c r="AG20" s="1048"/>
      <c r="AH20" s="1048"/>
      <c r="AI20" s="1048"/>
      <c r="AJ20" s="1049"/>
      <c r="AK20" s="1115"/>
      <c r="AL20" s="1116"/>
      <c r="AM20" s="1116"/>
      <c r="AN20" s="1116"/>
      <c r="AO20" s="1116"/>
      <c r="AP20" s="1116"/>
      <c r="AQ20" s="1116"/>
      <c r="AR20" s="1116"/>
      <c r="AS20" s="1116"/>
      <c r="AT20" s="1116"/>
      <c r="AU20" s="1113"/>
      <c r="AV20" s="1113"/>
      <c r="AW20" s="1113"/>
      <c r="AX20" s="1113"/>
      <c r="AY20" s="1114"/>
      <c r="AZ20" s="306"/>
      <c r="BA20" s="306"/>
      <c r="BB20" s="306"/>
      <c r="BC20" s="306"/>
      <c r="BD20" s="306"/>
      <c r="BE20" s="307"/>
      <c r="BF20" s="307"/>
      <c r="BG20" s="307"/>
      <c r="BH20" s="307"/>
      <c r="BI20" s="307"/>
      <c r="BJ20" s="307"/>
      <c r="BK20" s="307"/>
      <c r="BL20" s="307"/>
      <c r="BM20" s="307"/>
      <c r="BN20" s="307"/>
      <c r="BO20" s="307"/>
      <c r="BP20" s="307"/>
      <c r="BQ20" s="316">
        <v>14</v>
      </c>
      <c r="BR20" s="317"/>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308"/>
    </row>
    <row r="21" spans="1:131" s="309" customFormat="1" ht="26.25" customHeight="1" thickBot="1" x14ac:dyDescent="0.2">
      <c r="A21" s="315">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7"/>
      <c r="AG21" s="1048"/>
      <c r="AH21" s="1048"/>
      <c r="AI21" s="1048"/>
      <c r="AJ21" s="1049"/>
      <c r="AK21" s="1115"/>
      <c r="AL21" s="1116"/>
      <c r="AM21" s="1116"/>
      <c r="AN21" s="1116"/>
      <c r="AO21" s="1116"/>
      <c r="AP21" s="1116"/>
      <c r="AQ21" s="1116"/>
      <c r="AR21" s="1116"/>
      <c r="AS21" s="1116"/>
      <c r="AT21" s="1116"/>
      <c r="AU21" s="1113"/>
      <c r="AV21" s="1113"/>
      <c r="AW21" s="1113"/>
      <c r="AX21" s="1113"/>
      <c r="AY21" s="1114"/>
      <c r="AZ21" s="306"/>
      <c r="BA21" s="306"/>
      <c r="BB21" s="306"/>
      <c r="BC21" s="306"/>
      <c r="BD21" s="306"/>
      <c r="BE21" s="307"/>
      <c r="BF21" s="307"/>
      <c r="BG21" s="307"/>
      <c r="BH21" s="307"/>
      <c r="BI21" s="307"/>
      <c r="BJ21" s="307"/>
      <c r="BK21" s="307"/>
      <c r="BL21" s="307"/>
      <c r="BM21" s="307"/>
      <c r="BN21" s="307"/>
      <c r="BO21" s="307"/>
      <c r="BP21" s="307"/>
      <c r="BQ21" s="316">
        <v>15</v>
      </c>
      <c r="BR21" s="317"/>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308"/>
    </row>
    <row r="22" spans="1:131" s="309" customFormat="1" ht="26.25" customHeight="1" x14ac:dyDescent="0.15">
      <c r="A22" s="315">
        <v>16</v>
      </c>
      <c r="B22" s="1065"/>
      <c r="C22" s="1066"/>
      <c r="D22" s="1066"/>
      <c r="E22" s="1066"/>
      <c r="F22" s="1066"/>
      <c r="G22" s="1066"/>
      <c r="H22" s="1066"/>
      <c r="I22" s="1066"/>
      <c r="J22" s="1066"/>
      <c r="K22" s="1066"/>
      <c r="L22" s="1066"/>
      <c r="M22" s="1066"/>
      <c r="N22" s="1066"/>
      <c r="O22" s="1066"/>
      <c r="P22" s="1067"/>
      <c r="Q22" s="1110"/>
      <c r="R22" s="1111"/>
      <c r="S22" s="1111"/>
      <c r="T22" s="1111"/>
      <c r="U22" s="1111"/>
      <c r="V22" s="1111"/>
      <c r="W22" s="1111"/>
      <c r="X22" s="1111"/>
      <c r="Y22" s="1111"/>
      <c r="Z22" s="1111"/>
      <c r="AA22" s="1111"/>
      <c r="AB22" s="1111"/>
      <c r="AC22" s="1111"/>
      <c r="AD22" s="1111"/>
      <c r="AE22" s="1112"/>
      <c r="AF22" s="1047"/>
      <c r="AG22" s="1048"/>
      <c r="AH22" s="1048"/>
      <c r="AI22" s="1048"/>
      <c r="AJ22" s="1049"/>
      <c r="AK22" s="1106"/>
      <c r="AL22" s="1107"/>
      <c r="AM22" s="1107"/>
      <c r="AN22" s="1107"/>
      <c r="AO22" s="1107"/>
      <c r="AP22" s="1107"/>
      <c r="AQ22" s="1107"/>
      <c r="AR22" s="1107"/>
      <c r="AS22" s="1107"/>
      <c r="AT22" s="1107"/>
      <c r="AU22" s="1108"/>
      <c r="AV22" s="1108"/>
      <c r="AW22" s="1108"/>
      <c r="AX22" s="1108"/>
      <c r="AY22" s="1109"/>
      <c r="AZ22" s="1063" t="s">
        <v>362</v>
      </c>
      <c r="BA22" s="1063"/>
      <c r="BB22" s="1063"/>
      <c r="BC22" s="1063"/>
      <c r="BD22" s="1064"/>
      <c r="BE22" s="307"/>
      <c r="BF22" s="307"/>
      <c r="BG22" s="307"/>
      <c r="BH22" s="307"/>
      <c r="BI22" s="307"/>
      <c r="BJ22" s="307"/>
      <c r="BK22" s="307"/>
      <c r="BL22" s="307"/>
      <c r="BM22" s="307"/>
      <c r="BN22" s="307"/>
      <c r="BO22" s="307"/>
      <c r="BP22" s="307"/>
      <c r="BQ22" s="316">
        <v>16</v>
      </c>
      <c r="BR22" s="317"/>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308"/>
    </row>
    <row r="23" spans="1:131" s="309" customFormat="1" ht="26.25" customHeight="1" thickBot="1" x14ac:dyDescent="0.2">
      <c r="A23" s="318" t="s">
        <v>363</v>
      </c>
      <c r="B23" s="972" t="s">
        <v>364</v>
      </c>
      <c r="C23" s="973"/>
      <c r="D23" s="973"/>
      <c r="E23" s="973"/>
      <c r="F23" s="973"/>
      <c r="G23" s="973"/>
      <c r="H23" s="973"/>
      <c r="I23" s="973"/>
      <c r="J23" s="973"/>
      <c r="K23" s="973"/>
      <c r="L23" s="973"/>
      <c r="M23" s="973"/>
      <c r="N23" s="973"/>
      <c r="O23" s="973"/>
      <c r="P23" s="974"/>
      <c r="Q23" s="1096">
        <f>Q7</f>
        <v>5045</v>
      </c>
      <c r="R23" s="1097"/>
      <c r="S23" s="1097"/>
      <c r="T23" s="1097"/>
      <c r="U23" s="1097"/>
      <c r="V23" s="1098">
        <f>V7</f>
        <v>4888</v>
      </c>
      <c r="W23" s="1094"/>
      <c r="X23" s="1094"/>
      <c r="Y23" s="1094"/>
      <c r="Z23" s="1099"/>
      <c r="AA23" s="1098">
        <f>AA7</f>
        <v>158</v>
      </c>
      <c r="AB23" s="1094"/>
      <c r="AC23" s="1094"/>
      <c r="AD23" s="1094"/>
      <c r="AE23" s="1095"/>
      <c r="AF23" s="1100">
        <v>150</v>
      </c>
      <c r="AG23" s="1097"/>
      <c r="AH23" s="1097"/>
      <c r="AI23" s="1097"/>
      <c r="AJ23" s="1101"/>
      <c r="AK23" s="1102"/>
      <c r="AL23" s="1103"/>
      <c r="AM23" s="1103"/>
      <c r="AN23" s="1103"/>
      <c r="AO23" s="1103"/>
      <c r="AP23" s="1098">
        <f>AP7</f>
        <v>8670</v>
      </c>
      <c r="AQ23" s="1094"/>
      <c r="AR23" s="1094"/>
      <c r="AS23" s="1094"/>
      <c r="AT23" s="1099"/>
      <c r="AU23" s="1104"/>
      <c r="AV23" s="1104"/>
      <c r="AW23" s="1104"/>
      <c r="AX23" s="1104"/>
      <c r="AY23" s="1105"/>
      <c r="AZ23" s="1093" t="s">
        <v>111</v>
      </c>
      <c r="BA23" s="1094"/>
      <c r="BB23" s="1094"/>
      <c r="BC23" s="1094"/>
      <c r="BD23" s="1095"/>
      <c r="BE23" s="307"/>
      <c r="BF23" s="307"/>
      <c r="BG23" s="307"/>
      <c r="BH23" s="307"/>
      <c r="BI23" s="307"/>
      <c r="BJ23" s="307"/>
      <c r="BK23" s="307"/>
      <c r="BL23" s="307"/>
      <c r="BM23" s="307"/>
      <c r="BN23" s="307"/>
      <c r="BO23" s="307"/>
      <c r="BP23" s="307"/>
      <c r="BQ23" s="316">
        <v>17</v>
      </c>
      <c r="BR23" s="317"/>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308"/>
    </row>
    <row r="24" spans="1:131" s="309" customFormat="1" ht="26.25" customHeight="1" x14ac:dyDescent="0.15">
      <c r="A24" s="1092" t="s">
        <v>365</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306"/>
      <c r="BA24" s="306"/>
      <c r="BB24" s="306"/>
      <c r="BC24" s="306"/>
      <c r="BD24" s="306"/>
      <c r="BE24" s="307"/>
      <c r="BF24" s="307"/>
      <c r="BG24" s="307"/>
      <c r="BH24" s="307"/>
      <c r="BI24" s="307"/>
      <c r="BJ24" s="307"/>
      <c r="BK24" s="307"/>
      <c r="BL24" s="307"/>
      <c r="BM24" s="307"/>
      <c r="BN24" s="307"/>
      <c r="BO24" s="307"/>
      <c r="BP24" s="307"/>
      <c r="BQ24" s="316">
        <v>18</v>
      </c>
      <c r="BR24" s="317"/>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308"/>
    </row>
    <row r="25" spans="1:131" s="301" customFormat="1" ht="26.25" customHeight="1" thickBot="1" x14ac:dyDescent="0.2">
      <c r="A25" s="1091" t="s">
        <v>366</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306"/>
      <c r="BK25" s="306"/>
      <c r="BL25" s="306"/>
      <c r="BM25" s="306"/>
      <c r="BN25" s="306"/>
      <c r="BO25" s="319"/>
      <c r="BP25" s="319"/>
      <c r="BQ25" s="316">
        <v>19</v>
      </c>
      <c r="BR25" s="317"/>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300"/>
    </row>
    <row r="26" spans="1:131" s="301" customFormat="1" ht="26.25" customHeight="1" x14ac:dyDescent="0.15">
      <c r="A26" s="1023" t="s">
        <v>344</v>
      </c>
      <c r="B26" s="1024"/>
      <c r="C26" s="1024"/>
      <c r="D26" s="1024"/>
      <c r="E26" s="1024"/>
      <c r="F26" s="1024"/>
      <c r="G26" s="1024"/>
      <c r="H26" s="1024"/>
      <c r="I26" s="1024"/>
      <c r="J26" s="1024"/>
      <c r="K26" s="1024"/>
      <c r="L26" s="1024"/>
      <c r="M26" s="1024"/>
      <c r="N26" s="1024"/>
      <c r="O26" s="1024"/>
      <c r="P26" s="1025"/>
      <c r="Q26" s="1029" t="s">
        <v>367</v>
      </c>
      <c r="R26" s="1030"/>
      <c r="S26" s="1030"/>
      <c r="T26" s="1030"/>
      <c r="U26" s="1031"/>
      <c r="V26" s="1029" t="s">
        <v>368</v>
      </c>
      <c r="W26" s="1030"/>
      <c r="X26" s="1030"/>
      <c r="Y26" s="1030"/>
      <c r="Z26" s="1031"/>
      <c r="AA26" s="1029" t="s">
        <v>369</v>
      </c>
      <c r="AB26" s="1030"/>
      <c r="AC26" s="1030"/>
      <c r="AD26" s="1030"/>
      <c r="AE26" s="1030"/>
      <c r="AF26" s="1087" t="s">
        <v>370</v>
      </c>
      <c r="AG26" s="1036"/>
      <c r="AH26" s="1036"/>
      <c r="AI26" s="1036"/>
      <c r="AJ26" s="1088"/>
      <c r="AK26" s="1030" t="s">
        <v>371</v>
      </c>
      <c r="AL26" s="1030"/>
      <c r="AM26" s="1030"/>
      <c r="AN26" s="1030"/>
      <c r="AO26" s="1031"/>
      <c r="AP26" s="1029" t="s">
        <v>372</v>
      </c>
      <c r="AQ26" s="1030"/>
      <c r="AR26" s="1030"/>
      <c r="AS26" s="1030"/>
      <c r="AT26" s="1031"/>
      <c r="AU26" s="1029" t="s">
        <v>373</v>
      </c>
      <c r="AV26" s="1030"/>
      <c r="AW26" s="1030"/>
      <c r="AX26" s="1030"/>
      <c r="AY26" s="1031"/>
      <c r="AZ26" s="1029" t="s">
        <v>374</v>
      </c>
      <c r="BA26" s="1030"/>
      <c r="BB26" s="1030"/>
      <c r="BC26" s="1030"/>
      <c r="BD26" s="1031"/>
      <c r="BE26" s="1029" t="s">
        <v>351</v>
      </c>
      <c r="BF26" s="1030"/>
      <c r="BG26" s="1030"/>
      <c r="BH26" s="1030"/>
      <c r="BI26" s="1045"/>
      <c r="BJ26" s="306"/>
      <c r="BK26" s="306"/>
      <c r="BL26" s="306"/>
      <c r="BM26" s="306"/>
      <c r="BN26" s="306"/>
      <c r="BO26" s="319"/>
      <c r="BP26" s="319"/>
      <c r="BQ26" s="316">
        <v>20</v>
      </c>
      <c r="BR26" s="317"/>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300"/>
    </row>
    <row r="27" spans="1:131" s="301" customFormat="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306"/>
      <c r="BK27" s="306"/>
      <c r="BL27" s="306"/>
      <c r="BM27" s="306"/>
      <c r="BN27" s="306"/>
      <c r="BO27" s="319"/>
      <c r="BP27" s="319"/>
      <c r="BQ27" s="316">
        <v>21</v>
      </c>
      <c r="BR27" s="317"/>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300"/>
    </row>
    <row r="28" spans="1:131" s="301" customFormat="1" ht="26.25" customHeight="1" thickTop="1" x14ac:dyDescent="0.15">
      <c r="A28" s="320">
        <v>1</v>
      </c>
      <c r="B28" s="1078" t="s">
        <v>375</v>
      </c>
      <c r="C28" s="1079"/>
      <c r="D28" s="1079"/>
      <c r="E28" s="1079"/>
      <c r="F28" s="1079"/>
      <c r="G28" s="1079"/>
      <c r="H28" s="1079"/>
      <c r="I28" s="1079"/>
      <c r="J28" s="1079"/>
      <c r="K28" s="1079"/>
      <c r="L28" s="1079"/>
      <c r="M28" s="1079"/>
      <c r="N28" s="1079"/>
      <c r="O28" s="1079"/>
      <c r="P28" s="1080"/>
      <c r="Q28" s="1081">
        <v>424</v>
      </c>
      <c r="R28" s="1082"/>
      <c r="S28" s="1082"/>
      <c r="T28" s="1082"/>
      <c r="U28" s="1082"/>
      <c r="V28" s="1082">
        <v>420</v>
      </c>
      <c r="W28" s="1082"/>
      <c r="X28" s="1082"/>
      <c r="Y28" s="1082"/>
      <c r="Z28" s="1082"/>
      <c r="AA28" s="1082">
        <v>4</v>
      </c>
      <c r="AB28" s="1082"/>
      <c r="AC28" s="1082"/>
      <c r="AD28" s="1082"/>
      <c r="AE28" s="1083"/>
      <c r="AF28" s="1084">
        <v>4</v>
      </c>
      <c r="AG28" s="1082"/>
      <c r="AH28" s="1082"/>
      <c r="AI28" s="1082"/>
      <c r="AJ28" s="1085"/>
      <c r="AK28" s="1086">
        <v>25</v>
      </c>
      <c r="AL28" s="1074"/>
      <c r="AM28" s="1074"/>
      <c r="AN28" s="1074"/>
      <c r="AO28" s="1074"/>
      <c r="AP28" s="1074"/>
      <c r="AQ28" s="1074"/>
      <c r="AR28" s="1074"/>
      <c r="AS28" s="1074"/>
      <c r="AT28" s="1074"/>
      <c r="AU28" s="1074"/>
      <c r="AV28" s="1074"/>
      <c r="AW28" s="1074"/>
      <c r="AX28" s="1074"/>
      <c r="AY28" s="1074"/>
      <c r="AZ28" s="1075" t="s">
        <v>472</v>
      </c>
      <c r="BA28" s="1075"/>
      <c r="BB28" s="1075"/>
      <c r="BC28" s="1075"/>
      <c r="BD28" s="1075"/>
      <c r="BE28" s="1076"/>
      <c r="BF28" s="1076"/>
      <c r="BG28" s="1076"/>
      <c r="BH28" s="1076"/>
      <c r="BI28" s="1077"/>
      <c r="BJ28" s="306"/>
      <c r="BK28" s="306"/>
      <c r="BL28" s="306"/>
      <c r="BM28" s="306"/>
      <c r="BN28" s="306"/>
      <c r="BO28" s="319"/>
      <c r="BP28" s="319"/>
      <c r="BQ28" s="316">
        <v>22</v>
      </c>
      <c r="BR28" s="317"/>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300"/>
    </row>
    <row r="29" spans="1:131" s="301" customFormat="1" ht="26.25" customHeight="1" x14ac:dyDescent="0.15">
      <c r="A29" s="320">
        <v>2</v>
      </c>
      <c r="B29" s="1065" t="s">
        <v>376</v>
      </c>
      <c r="C29" s="1066"/>
      <c r="D29" s="1066"/>
      <c r="E29" s="1066"/>
      <c r="F29" s="1066"/>
      <c r="G29" s="1066"/>
      <c r="H29" s="1066"/>
      <c r="I29" s="1066"/>
      <c r="J29" s="1066"/>
      <c r="K29" s="1066"/>
      <c r="L29" s="1066"/>
      <c r="M29" s="1066"/>
      <c r="N29" s="1066"/>
      <c r="O29" s="1066"/>
      <c r="P29" s="1067"/>
      <c r="Q29" s="1071">
        <v>400</v>
      </c>
      <c r="R29" s="1072"/>
      <c r="S29" s="1072"/>
      <c r="T29" s="1072"/>
      <c r="U29" s="1072"/>
      <c r="V29" s="1072">
        <v>400</v>
      </c>
      <c r="W29" s="1072"/>
      <c r="X29" s="1072"/>
      <c r="Y29" s="1072"/>
      <c r="Z29" s="1072"/>
      <c r="AA29" s="1072">
        <v>0</v>
      </c>
      <c r="AB29" s="1072"/>
      <c r="AC29" s="1072"/>
      <c r="AD29" s="1072"/>
      <c r="AE29" s="1073"/>
      <c r="AF29" s="1047">
        <v>0</v>
      </c>
      <c r="AG29" s="1048"/>
      <c r="AH29" s="1048"/>
      <c r="AI29" s="1048"/>
      <c r="AJ29" s="1049"/>
      <c r="AK29" s="1008">
        <v>75</v>
      </c>
      <c r="AL29" s="999"/>
      <c r="AM29" s="999"/>
      <c r="AN29" s="999"/>
      <c r="AO29" s="999"/>
      <c r="AP29" s="999">
        <v>260</v>
      </c>
      <c r="AQ29" s="999"/>
      <c r="AR29" s="999"/>
      <c r="AS29" s="999"/>
      <c r="AT29" s="999"/>
      <c r="AU29" s="999">
        <v>31</v>
      </c>
      <c r="AV29" s="999"/>
      <c r="AW29" s="999"/>
      <c r="AX29" s="999"/>
      <c r="AY29" s="999"/>
      <c r="AZ29" s="1070" t="s">
        <v>472</v>
      </c>
      <c r="BA29" s="1070"/>
      <c r="BB29" s="1070"/>
      <c r="BC29" s="1070"/>
      <c r="BD29" s="1070"/>
      <c r="BE29" s="1060"/>
      <c r="BF29" s="1060"/>
      <c r="BG29" s="1060"/>
      <c r="BH29" s="1060"/>
      <c r="BI29" s="1061"/>
      <c r="BJ29" s="306"/>
      <c r="BK29" s="306"/>
      <c r="BL29" s="306"/>
      <c r="BM29" s="306"/>
      <c r="BN29" s="306"/>
      <c r="BO29" s="319"/>
      <c r="BP29" s="319"/>
      <c r="BQ29" s="316">
        <v>23</v>
      </c>
      <c r="BR29" s="317"/>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300"/>
    </row>
    <row r="30" spans="1:131" s="301" customFormat="1" ht="26.25" customHeight="1" x14ac:dyDescent="0.15">
      <c r="A30" s="320">
        <v>3</v>
      </c>
      <c r="B30" s="1065" t="s">
        <v>377</v>
      </c>
      <c r="C30" s="1066"/>
      <c r="D30" s="1066"/>
      <c r="E30" s="1066"/>
      <c r="F30" s="1066"/>
      <c r="G30" s="1066"/>
      <c r="H30" s="1066"/>
      <c r="I30" s="1066"/>
      <c r="J30" s="1066"/>
      <c r="K30" s="1066"/>
      <c r="L30" s="1066"/>
      <c r="M30" s="1066"/>
      <c r="N30" s="1066"/>
      <c r="O30" s="1066"/>
      <c r="P30" s="1067"/>
      <c r="Q30" s="1071">
        <v>43</v>
      </c>
      <c r="R30" s="1072"/>
      <c r="S30" s="1072"/>
      <c r="T30" s="1072"/>
      <c r="U30" s="1072"/>
      <c r="V30" s="1072">
        <v>43</v>
      </c>
      <c r="W30" s="1072"/>
      <c r="X30" s="1072"/>
      <c r="Y30" s="1072"/>
      <c r="Z30" s="1072"/>
      <c r="AA30" s="1072">
        <v>0</v>
      </c>
      <c r="AB30" s="1072"/>
      <c r="AC30" s="1072"/>
      <c r="AD30" s="1072"/>
      <c r="AE30" s="1073"/>
      <c r="AF30" s="1047">
        <v>0</v>
      </c>
      <c r="AG30" s="1048"/>
      <c r="AH30" s="1048"/>
      <c r="AI30" s="1048"/>
      <c r="AJ30" s="1049"/>
      <c r="AK30" s="1008">
        <v>5</v>
      </c>
      <c r="AL30" s="999"/>
      <c r="AM30" s="999"/>
      <c r="AN30" s="999"/>
      <c r="AO30" s="999"/>
      <c r="AP30" s="999">
        <v>23</v>
      </c>
      <c r="AQ30" s="999"/>
      <c r="AR30" s="999"/>
      <c r="AS30" s="999"/>
      <c r="AT30" s="999"/>
      <c r="AU30" s="999">
        <v>1</v>
      </c>
      <c r="AV30" s="999"/>
      <c r="AW30" s="999"/>
      <c r="AX30" s="999"/>
      <c r="AY30" s="999"/>
      <c r="AZ30" s="1070" t="s">
        <v>472</v>
      </c>
      <c r="BA30" s="1070"/>
      <c r="BB30" s="1070"/>
      <c r="BC30" s="1070"/>
      <c r="BD30" s="1070"/>
      <c r="BE30" s="1060"/>
      <c r="BF30" s="1060"/>
      <c r="BG30" s="1060"/>
      <c r="BH30" s="1060"/>
      <c r="BI30" s="1061"/>
      <c r="BJ30" s="306"/>
      <c r="BK30" s="306"/>
      <c r="BL30" s="306"/>
      <c r="BM30" s="306"/>
      <c r="BN30" s="306"/>
      <c r="BO30" s="319"/>
      <c r="BP30" s="319"/>
      <c r="BQ30" s="316">
        <v>24</v>
      </c>
      <c r="BR30" s="317"/>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300"/>
    </row>
    <row r="31" spans="1:131" s="301" customFormat="1" ht="26.25" customHeight="1" x14ac:dyDescent="0.15">
      <c r="A31" s="320">
        <v>4</v>
      </c>
      <c r="B31" s="1065" t="s">
        <v>378</v>
      </c>
      <c r="C31" s="1066"/>
      <c r="D31" s="1066"/>
      <c r="E31" s="1066"/>
      <c r="F31" s="1066"/>
      <c r="G31" s="1066"/>
      <c r="H31" s="1066"/>
      <c r="I31" s="1066"/>
      <c r="J31" s="1066"/>
      <c r="K31" s="1066"/>
      <c r="L31" s="1066"/>
      <c r="M31" s="1066"/>
      <c r="N31" s="1066"/>
      <c r="O31" s="1066"/>
      <c r="P31" s="1067"/>
      <c r="Q31" s="1071">
        <v>85</v>
      </c>
      <c r="R31" s="1072"/>
      <c r="S31" s="1072"/>
      <c r="T31" s="1072"/>
      <c r="U31" s="1072"/>
      <c r="V31" s="1072">
        <v>84</v>
      </c>
      <c r="W31" s="1072"/>
      <c r="X31" s="1072"/>
      <c r="Y31" s="1072"/>
      <c r="Z31" s="1072"/>
      <c r="AA31" s="1072">
        <v>1</v>
      </c>
      <c r="AB31" s="1072"/>
      <c r="AC31" s="1072"/>
      <c r="AD31" s="1072"/>
      <c r="AE31" s="1073"/>
      <c r="AF31" s="1047">
        <v>1</v>
      </c>
      <c r="AG31" s="1048"/>
      <c r="AH31" s="1048"/>
      <c r="AI31" s="1048"/>
      <c r="AJ31" s="1049"/>
      <c r="AK31" s="1008"/>
      <c r="AL31" s="999"/>
      <c r="AM31" s="999"/>
      <c r="AN31" s="999"/>
      <c r="AO31" s="999"/>
      <c r="AP31" s="999"/>
      <c r="AQ31" s="999"/>
      <c r="AR31" s="999"/>
      <c r="AS31" s="999"/>
      <c r="AT31" s="999"/>
      <c r="AU31" s="999"/>
      <c r="AV31" s="999"/>
      <c r="AW31" s="999"/>
      <c r="AX31" s="999"/>
      <c r="AY31" s="999"/>
      <c r="AZ31" s="1070" t="s">
        <v>472</v>
      </c>
      <c r="BA31" s="1070"/>
      <c r="BB31" s="1070"/>
      <c r="BC31" s="1070"/>
      <c r="BD31" s="1070"/>
      <c r="BE31" s="1060"/>
      <c r="BF31" s="1060"/>
      <c r="BG31" s="1060"/>
      <c r="BH31" s="1060"/>
      <c r="BI31" s="1061"/>
      <c r="BJ31" s="306"/>
      <c r="BK31" s="306"/>
      <c r="BL31" s="306"/>
      <c r="BM31" s="306"/>
      <c r="BN31" s="306"/>
      <c r="BO31" s="319"/>
      <c r="BP31" s="319"/>
      <c r="BQ31" s="316">
        <v>25</v>
      </c>
      <c r="BR31" s="317"/>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300"/>
    </row>
    <row r="32" spans="1:131" s="301" customFormat="1" ht="26.25" customHeight="1" x14ac:dyDescent="0.15">
      <c r="A32" s="320">
        <v>5</v>
      </c>
      <c r="B32" s="1065" t="s">
        <v>379</v>
      </c>
      <c r="C32" s="1066"/>
      <c r="D32" s="1066"/>
      <c r="E32" s="1066"/>
      <c r="F32" s="1066"/>
      <c r="G32" s="1066"/>
      <c r="H32" s="1066"/>
      <c r="I32" s="1066"/>
      <c r="J32" s="1066"/>
      <c r="K32" s="1066"/>
      <c r="L32" s="1066"/>
      <c r="M32" s="1066"/>
      <c r="N32" s="1066"/>
      <c r="O32" s="1066"/>
      <c r="P32" s="1067"/>
      <c r="Q32" s="1071">
        <v>208</v>
      </c>
      <c r="R32" s="1072"/>
      <c r="S32" s="1072"/>
      <c r="T32" s="1072"/>
      <c r="U32" s="1072"/>
      <c r="V32" s="1072">
        <v>208</v>
      </c>
      <c r="W32" s="1072"/>
      <c r="X32" s="1072"/>
      <c r="Y32" s="1072"/>
      <c r="Z32" s="1072"/>
      <c r="AA32" s="1072">
        <v>1</v>
      </c>
      <c r="AB32" s="1072"/>
      <c r="AC32" s="1072"/>
      <c r="AD32" s="1072"/>
      <c r="AE32" s="1073"/>
      <c r="AF32" s="1047">
        <v>1</v>
      </c>
      <c r="AG32" s="1048"/>
      <c r="AH32" s="1048"/>
      <c r="AI32" s="1048"/>
      <c r="AJ32" s="1049"/>
      <c r="AK32" s="1008">
        <v>90</v>
      </c>
      <c r="AL32" s="999"/>
      <c r="AM32" s="999"/>
      <c r="AN32" s="999"/>
      <c r="AO32" s="999"/>
      <c r="AP32" s="999">
        <v>1205</v>
      </c>
      <c r="AQ32" s="999"/>
      <c r="AR32" s="999"/>
      <c r="AS32" s="999"/>
      <c r="AT32" s="999"/>
      <c r="AU32" s="999">
        <v>805</v>
      </c>
      <c r="AV32" s="999"/>
      <c r="AW32" s="999"/>
      <c r="AX32" s="999"/>
      <c r="AY32" s="999"/>
      <c r="AZ32" s="1070" t="s">
        <v>472</v>
      </c>
      <c r="BA32" s="1070"/>
      <c r="BB32" s="1070"/>
      <c r="BC32" s="1070"/>
      <c r="BD32" s="1070"/>
      <c r="BE32" s="1060" t="s">
        <v>380</v>
      </c>
      <c r="BF32" s="1060"/>
      <c r="BG32" s="1060"/>
      <c r="BH32" s="1060"/>
      <c r="BI32" s="1061"/>
      <c r="BJ32" s="306"/>
      <c r="BK32" s="306"/>
      <c r="BL32" s="306"/>
      <c r="BM32" s="306"/>
      <c r="BN32" s="306"/>
      <c r="BO32" s="319"/>
      <c r="BP32" s="319"/>
      <c r="BQ32" s="316">
        <v>26</v>
      </c>
      <c r="BR32" s="317"/>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300"/>
    </row>
    <row r="33" spans="1:131" s="301" customFormat="1" ht="26.25" customHeight="1" x14ac:dyDescent="0.15">
      <c r="A33" s="320">
        <v>6</v>
      </c>
      <c r="B33" s="1065" t="s">
        <v>381</v>
      </c>
      <c r="C33" s="1066"/>
      <c r="D33" s="1066"/>
      <c r="E33" s="1066"/>
      <c r="F33" s="1066"/>
      <c r="G33" s="1066"/>
      <c r="H33" s="1066"/>
      <c r="I33" s="1066"/>
      <c r="J33" s="1066"/>
      <c r="K33" s="1066"/>
      <c r="L33" s="1066"/>
      <c r="M33" s="1066"/>
      <c r="N33" s="1066"/>
      <c r="O33" s="1066"/>
      <c r="P33" s="1067"/>
      <c r="Q33" s="1071">
        <v>353</v>
      </c>
      <c r="R33" s="1072"/>
      <c r="S33" s="1072"/>
      <c r="T33" s="1072"/>
      <c r="U33" s="1072"/>
      <c r="V33" s="1072">
        <v>351</v>
      </c>
      <c r="W33" s="1072"/>
      <c r="X33" s="1072"/>
      <c r="Y33" s="1072"/>
      <c r="Z33" s="1072"/>
      <c r="AA33" s="1072">
        <v>2</v>
      </c>
      <c r="AB33" s="1072"/>
      <c r="AC33" s="1072"/>
      <c r="AD33" s="1072"/>
      <c r="AE33" s="1073"/>
      <c r="AF33" s="1047">
        <v>2</v>
      </c>
      <c r="AG33" s="1048"/>
      <c r="AH33" s="1048"/>
      <c r="AI33" s="1048"/>
      <c r="AJ33" s="1049"/>
      <c r="AK33" s="1008">
        <v>118</v>
      </c>
      <c r="AL33" s="999"/>
      <c r="AM33" s="999"/>
      <c r="AN33" s="999"/>
      <c r="AO33" s="999"/>
      <c r="AP33" s="999">
        <v>2382</v>
      </c>
      <c r="AQ33" s="999"/>
      <c r="AR33" s="999"/>
      <c r="AS33" s="999"/>
      <c r="AT33" s="999"/>
      <c r="AU33" s="999">
        <v>2341</v>
      </c>
      <c r="AV33" s="999"/>
      <c r="AW33" s="999"/>
      <c r="AX33" s="999"/>
      <c r="AY33" s="999"/>
      <c r="AZ33" s="1070" t="s">
        <v>472</v>
      </c>
      <c r="BA33" s="1070"/>
      <c r="BB33" s="1070"/>
      <c r="BC33" s="1070"/>
      <c r="BD33" s="1070"/>
      <c r="BE33" s="1060" t="s">
        <v>380</v>
      </c>
      <c r="BF33" s="1060"/>
      <c r="BG33" s="1060"/>
      <c r="BH33" s="1060"/>
      <c r="BI33" s="1061"/>
      <c r="BJ33" s="306"/>
      <c r="BK33" s="306"/>
      <c r="BL33" s="306"/>
      <c r="BM33" s="306"/>
      <c r="BN33" s="306"/>
      <c r="BO33" s="319"/>
      <c r="BP33" s="319"/>
      <c r="BQ33" s="316">
        <v>27</v>
      </c>
      <c r="BR33" s="317"/>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300"/>
    </row>
    <row r="34" spans="1:131" s="301" customFormat="1" ht="26.25" customHeight="1" x14ac:dyDescent="0.15">
      <c r="A34" s="320">
        <v>7</v>
      </c>
      <c r="B34" s="1065"/>
      <c r="C34" s="1066"/>
      <c r="D34" s="1066"/>
      <c r="E34" s="1066"/>
      <c r="F34" s="1066"/>
      <c r="G34" s="1066"/>
      <c r="H34" s="1066"/>
      <c r="I34" s="1066"/>
      <c r="J34" s="1066"/>
      <c r="K34" s="1066"/>
      <c r="L34" s="1066"/>
      <c r="M34" s="1066"/>
      <c r="N34" s="1066"/>
      <c r="O34" s="1066"/>
      <c r="P34" s="1067"/>
      <c r="Q34" s="1071"/>
      <c r="R34" s="1072"/>
      <c r="S34" s="1072"/>
      <c r="T34" s="1072"/>
      <c r="U34" s="1072"/>
      <c r="V34" s="1072"/>
      <c r="W34" s="1072"/>
      <c r="X34" s="1072"/>
      <c r="Y34" s="1072"/>
      <c r="Z34" s="1072"/>
      <c r="AA34" s="1072"/>
      <c r="AB34" s="1072"/>
      <c r="AC34" s="1072"/>
      <c r="AD34" s="1072"/>
      <c r="AE34" s="1073"/>
      <c r="AF34" s="1047"/>
      <c r="AG34" s="1048"/>
      <c r="AH34" s="1048"/>
      <c r="AI34" s="1048"/>
      <c r="AJ34" s="1049"/>
      <c r="AK34" s="1008"/>
      <c r="AL34" s="999"/>
      <c r="AM34" s="999"/>
      <c r="AN34" s="999"/>
      <c r="AO34" s="999"/>
      <c r="AP34" s="999"/>
      <c r="AQ34" s="999"/>
      <c r="AR34" s="999"/>
      <c r="AS34" s="999"/>
      <c r="AT34" s="999"/>
      <c r="AU34" s="999"/>
      <c r="AV34" s="999"/>
      <c r="AW34" s="999"/>
      <c r="AX34" s="999"/>
      <c r="AY34" s="999"/>
      <c r="AZ34" s="1070"/>
      <c r="BA34" s="1070"/>
      <c r="BB34" s="1070"/>
      <c r="BC34" s="1070"/>
      <c r="BD34" s="1070"/>
      <c r="BE34" s="1060"/>
      <c r="BF34" s="1060"/>
      <c r="BG34" s="1060"/>
      <c r="BH34" s="1060"/>
      <c r="BI34" s="1061"/>
      <c r="BJ34" s="306"/>
      <c r="BK34" s="306"/>
      <c r="BL34" s="306"/>
      <c r="BM34" s="306"/>
      <c r="BN34" s="306"/>
      <c r="BO34" s="319"/>
      <c r="BP34" s="319"/>
      <c r="BQ34" s="316">
        <v>28</v>
      </c>
      <c r="BR34" s="317"/>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300"/>
    </row>
    <row r="35" spans="1:131" s="301" customFormat="1" ht="26.25" customHeight="1" x14ac:dyDescent="0.15">
      <c r="A35" s="320">
        <v>8</v>
      </c>
      <c r="B35" s="1065"/>
      <c r="C35" s="1066"/>
      <c r="D35" s="1066"/>
      <c r="E35" s="1066"/>
      <c r="F35" s="1066"/>
      <c r="G35" s="1066"/>
      <c r="H35" s="1066"/>
      <c r="I35" s="1066"/>
      <c r="J35" s="1066"/>
      <c r="K35" s="1066"/>
      <c r="L35" s="1066"/>
      <c r="M35" s="1066"/>
      <c r="N35" s="1066"/>
      <c r="O35" s="1066"/>
      <c r="P35" s="1067"/>
      <c r="Q35" s="1071"/>
      <c r="R35" s="1072"/>
      <c r="S35" s="1072"/>
      <c r="T35" s="1072"/>
      <c r="U35" s="1072"/>
      <c r="V35" s="1072"/>
      <c r="W35" s="1072"/>
      <c r="X35" s="1072"/>
      <c r="Y35" s="1072"/>
      <c r="Z35" s="1072"/>
      <c r="AA35" s="1072"/>
      <c r="AB35" s="1072"/>
      <c r="AC35" s="1072"/>
      <c r="AD35" s="1072"/>
      <c r="AE35" s="1073"/>
      <c r="AF35" s="1047"/>
      <c r="AG35" s="1048"/>
      <c r="AH35" s="1048"/>
      <c r="AI35" s="1048"/>
      <c r="AJ35" s="1049"/>
      <c r="AK35" s="1008"/>
      <c r="AL35" s="999"/>
      <c r="AM35" s="999"/>
      <c r="AN35" s="999"/>
      <c r="AO35" s="999"/>
      <c r="AP35" s="999"/>
      <c r="AQ35" s="999"/>
      <c r="AR35" s="999"/>
      <c r="AS35" s="999"/>
      <c r="AT35" s="999"/>
      <c r="AU35" s="999"/>
      <c r="AV35" s="999"/>
      <c r="AW35" s="999"/>
      <c r="AX35" s="999"/>
      <c r="AY35" s="999"/>
      <c r="AZ35" s="1070"/>
      <c r="BA35" s="1070"/>
      <c r="BB35" s="1070"/>
      <c r="BC35" s="1070"/>
      <c r="BD35" s="1070"/>
      <c r="BE35" s="1060"/>
      <c r="BF35" s="1060"/>
      <c r="BG35" s="1060"/>
      <c r="BH35" s="1060"/>
      <c r="BI35" s="1061"/>
      <c r="BJ35" s="306"/>
      <c r="BK35" s="306"/>
      <c r="BL35" s="306"/>
      <c r="BM35" s="306"/>
      <c r="BN35" s="306"/>
      <c r="BO35" s="319"/>
      <c r="BP35" s="319"/>
      <c r="BQ35" s="316">
        <v>29</v>
      </c>
      <c r="BR35" s="317"/>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300"/>
    </row>
    <row r="36" spans="1:131" s="301" customFormat="1" ht="26.25" customHeight="1" x14ac:dyDescent="0.15">
      <c r="A36" s="320">
        <v>9</v>
      </c>
      <c r="B36" s="1065"/>
      <c r="C36" s="1066"/>
      <c r="D36" s="1066"/>
      <c r="E36" s="1066"/>
      <c r="F36" s="1066"/>
      <c r="G36" s="1066"/>
      <c r="H36" s="1066"/>
      <c r="I36" s="1066"/>
      <c r="J36" s="1066"/>
      <c r="K36" s="1066"/>
      <c r="L36" s="1066"/>
      <c r="M36" s="1066"/>
      <c r="N36" s="1066"/>
      <c r="O36" s="1066"/>
      <c r="P36" s="1067"/>
      <c r="Q36" s="1071"/>
      <c r="R36" s="1072"/>
      <c r="S36" s="1072"/>
      <c r="T36" s="1072"/>
      <c r="U36" s="1072"/>
      <c r="V36" s="1072"/>
      <c r="W36" s="1072"/>
      <c r="X36" s="1072"/>
      <c r="Y36" s="1072"/>
      <c r="Z36" s="1072"/>
      <c r="AA36" s="1072"/>
      <c r="AB36" s="1072"/>
      <c r="AC36" s="1072"/>
      <c r="AD36" s="1072"/>
      <c r="AE36" s="1073"/>
      <c r="AF36" s="1047"/>
      <c r="AG36" s="1048"/>
      <c r="AH36" s="1048"/>
      <c r="AI36" s="1048"/>
      <c r="AJ36" s="1049"/>
      <c r="AK36" s="1008"/>
      <c r="AL36" s="999"/>
      <c r="AM36" s="999"/>
      <c r="AN36" s="999"/>
      <c r="AO36" s="999"/>
      <c r="AP36" s="999"/>
      <c r="AQ36" s="999"/>
      <c r="AR36" s="999"/>
      <c r="AS36" s="999"/>
      <c r="AT36" s="999"/>
      <c r="AU36" s="999"/>
      <c r="AV36" s="999"/>
      <c r="AW36" s="999"/>
      <c r="AX36" s="999"/>
      <c r="AY36" s="999"/>
      <c r="AZ36" s="1070"/>
      <c r="BA36" s="1070"/>
      <c r="BB36" s="1070"/>
      <c r="BC36" s="1070"/>
      <c r="BD36" s="1070"/>
      <c r="BE36" s="1060"/>
      <c r="BF36" s="1060"/>
      <c r="BG36" s="1060"/>
      <c r="BH36" s="1060"/>
      <c r="BI36" s="1061"/>
      <c r="BJ36" s="306"/>
      <c r="BK36" s="306"/>
      <c r="BL36" s="306"/>
      <c r="BM36" s="306"/>
      <c r="BN36" s="306"/>
      <c r="BO36" s="319"/>
      <c r="BP36" s="319"/>
      <c r="BQ36" s="316">
        <v>30</v>
      </c>
      <c r="BR36" s="317"/>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300"/>
    </row>
    <row r="37" spans="1:131" s="301" customFormat="1" ht="26.25" customHeight="1" x14ac:dyDescent="0.15">
      <c r="A37" s="320">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7"/>
      <c r="AG37" s="1048"/>
      <c r="AH37" s="1048"/>
      <c r="AI37" s="1048"/>
      <c r="AJ37" s="1049"/>
      <c r="AK37" s="1008"/>
      <c r="AL37" s="999"/>
      <c r="AM37" s="999"/>
      <c r="AN37" s="999"/>
      <c r="AO37" s="999"/>
      <c r="AP37" s="999"/>
      <c r="AQ37" s="999"/>
      <c r="AR37" s="999"/>
      <c r="AS37" s="999"/>
      <c r="AT37" s="999"/>
      <c r="AU37" s="999"/>
      <c r="AV37" s="999"/>
      <c r="AW37" s="999"/>
      <c r="AX37" s="999"/>
      <c r="AY37" s="999"/>
      <c r="AZ37" s="1070"/>
      <c r="BA37" s="1070"/>
      <c r="BB37" s="1070"/>
      <c r="BC37" s="1070"/>
      <c r="BD37" s="1070"/>
      <c r="BE37" s="1060"/>
      <c r="BF37" s="1060"/>
      <c r="BG37" s="1060"/>
      <c r="BH37" s="1060"/>
      <c r="BI37" s="1061"/>
      <c r="BJ37" s="306"/>
      <c r="BK37" s="306"/>
      <c r="BL37" s="306"/>
      <c r="BM37" s="306"/>
      <c r="BN37" s="306"/>
      <c r="BO37" s="319"/>
      <c r="BP37" s="319"/>
      <c r="BQ37" s="316">
        <v>31</v>
      </c>
      <c r="BR37" s="317"/>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300"/>
    </row>
    <row r="38" spans="1:131" s="301" customFormat="1" ht="26.25" customHeight="1" x14ac:dyDescent="0.15">
      <c r="A38" s="320">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7"/>
      <c r="AG38" s="1048"/>
      <c r="AH38" s="1048"/>
      <c r="AI38" s="1048"/>
      <c r="AJ38" s="1049"/>
      <c r="AK38" s="1008"/>
      <c r="AL38" s="999"/>
      <c r="AM38" s="999"/>
      <c r="AN38" s="999"/>
      <c r="AO38" s="999"/>
      <c r="AP38" s="999"/>
      <c r="AQ38" s="999"/>
      <c r="AR38" s="999"/>
      <c r="AS38" s="999"/>
      <c r="AT38" s="999"/>
      <c r="AU38" s="999"/>
      <c r="AV38" s="999"/>
      <c r="AW38" s="999"/>
      <c r="AX38" s="999"/>
      <c r="AY38" s="999"/>
      <c r="AZ38" s="1070"/>
      <c r="BA38" s="1070"/>
      <c r="BB38" s="1070"/>
      <c r="BC38" s="1070"/>
      <c r="BD38" s="1070"/>
      <c r="BE38" s="1060"/>
      <c r="BF38" s="1060"/>
      <c r="BG38" s="1060"/>
      <c r="BH38" s="1060"/>
      <c r="BI38" s="1061"/>
      <c r="BJ38" s="306"/>
      <c r="BK38" s="306"/>
      <c r="BL38" s="306"/>
      <c r="BM38" s="306"/>
      <c r="BN38" s="306"/>
      <c r="BO38" s="319"/>
      <c r="BP38" s="319"/>
      <c r="BQ38" s="316">
        <v>32</v>
      </c>
      <c r="BR38" s="317"/>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300"/>
    </row>
    <row r="39" spans="1:131" s="301" customFormat="1" ht="26.25" customHeight="1" x14ac:dyDescent="0.15">
      <c r="A39" s="320">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7"/>
      <c r="AG39" s="1048"/>
      <c r="AH39" s="1048"/>
      <c r="AI39" s="1048"/>
      <c r="AJ39" s="1049"/>
      <c r="AK39" s="1008"/>
      <c r="AL39" s="999"/>
      <c r="AM39" s="999"/>
      <c r="AN39" s="999"/>
      <c r="AO39" s="999"/>
      <c r="AP39" s="999"/>
      <c r="AQ39" s="999"/>
      <c r="AR39" s="999"/>
      <c r="AS39" s="999"/>
      <c r="AT39" s="999"/>
      <c r="AU39" s="999"/>
      <c r="AV39" s="999"/>
      <c r="AW39" s="999"/>
      <c r="AX39" s="999"/>
      <c r="AY39" s="999"/>
      <c r="AZ39" s="1070"/>
      <c r="BA39" s="1070"/>
      <c r="BB39" s="1070"/>
      <c r="BC39" s="1070"/>
      <c r="BD39" s="1070"/>
      <c r="BE39" s="1060"/>
      <c r="BF39" s="1060"/>
      <c r="BG39" s="1060"/>
      <c r="BH39" s="1060"/>
      <c r="BI39" s="1061"/>
      <c r="BJ39" s="306"/>
      <c r="BK39" s="306"/>
      <c r="BL39" s="306"/>
      <c r="BM39" s="306"/>
      <c r="BN39" s="306"/>
      <c r="BO39" s="319"/>
      <c r="BP39" s="319"/>
      <c r="BQ39" s="316">
        <v>33</v>
      </c>
      <c r="BR39" s="317"/>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300"/>
    </row>
    <row r="40" spans="1:131" s="301" customFormat="1" ht="26.25" customHeight="1" x14ac:dyDescent="0.15">
      <c r="A40" s="315">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7"/>
      <c r="AG40" s="1048"/>
      <c r="AH40" s="1048"/>
      <c r="AI40" s="1048"/>
      <c r="AJ40" s="1049"/>
      <c r="AK40" s="1008"/>
      <c r="AL40" s="999"/>
      <c r="AM40" s="999"/>
      <c r="AN40" s="999"/>
      <c r="AO40" s="999"/>
      <c r="AP40" s="999"/>
      <c r="AQ40" s="999"/>
      <c r="AR40" s="999"/>
      <c r="AS40" s="999"/>
      <c r="AT40" s="999"/>
      <c r="AU40" s="999"/>
      <c r="AV40" s="999"/>
      <c r="AW40" s="999"/>
      <c r="AX40" s="999"/>
      <c r="AY40" s="999"/>
      <c r="AZ40" s="1070"/>
      <c r="BA40" s="1070"/>
      <c r="BB40" s="1070"/>
      <c r="BC40" s="1070"/>
      <c r="BD40" s="1070"/>
      <c r="BE40" s="1060"/>
      <c r="BF40" s="1060"/>
      <c r="BG40" s="1060"/>
      <c r="BH40" s="1060"/>
      <c r="BI40" s="1061"/>
      <c r="BJ40" s="306"/>
      <c r="BK40" s="306"/>
      <c r="BL40" s="306"/>
      <c r="BM40" s="306"/>
      <c r="BN40" s="306"/>
      <c r="BO40" s="319"/>
      <c r="BP40" s="319"/>
      <c r="BQ40" s="316">
        <v>34</v>
      </c>
      <c r="BR40" s="317"/>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300"/>
    </row>
    <row r="41" spans="1:131" s="301" customFormat="1" ht="26.25" customHeight="1" x14ac:dyDescent="0.15">
      <c r="A41" s="315">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7"/>
      <c r="AG41" s="1048"/>
      <c r="AH41" s="1048"/>
      <c r="AI41" s="1048"/>
      <c r="AJ41" s="1049"/>
      <c r="AK41" s="1008"/>
      <c r="AL41" s="999"/>
      <c r="AM41" s="999"/>
      <c r="AN41" s="999"/>
      <c r="AO41" s="999"/>
      <c r="AP41" s="999"/>
      <c r="AQ41" s="999"/>
      <c r="AR41" s="999"/>
      <c r="AS41" s="999"/>
      <c r="AT41" s="999"/>
      <c r="AU41" s="999"/>
      <c r="AV41" s="999"/>
      <c r="AW41" s="999"/>
      <c r="AX41" s="999"/>
      <c r="AY41" s="999"/>
      <c r="AZ41" s="1070"/>
      <c r="BA41" s="1070"/>
      <c r="BB41" s="1070"/>
      <c r="BC41" s="1070"/>
      <c r="BD41" s="1070"/>
      <c r="BE41" s="1060"/>
      <c r="BF41" s="1060"/>
      <c r="BG41" s="1060"/>
      <c r="BH41" s="1060"/>
      <c r="BI41" s="1061"/>
      <c r="BJ41" s="306"/>
      <c r="BK41" s="306"/>
      <c r="BL41" s="306"/>
      <c r="BM41" s="306"/>
      <c r="BN41" s="306"/>
      <c r="BO41" s="319"/>
      <c r="BP41" s="319"/>
      <c r="BQ41" s="316">
        <v>35</v>
      </c>
      <c r="BR41" s="317"/>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300"/>
    </row>
    <row r="42" spans="1:131" s="301" customFormat="1" ht="26.25" customHeight="1" x14ac:dyDescent="0.15">
      <c r="A42" s="315">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7"/>
      <c r="AG42" s="1048"/>
      <c r="AH42" s="1048"/>
      <c r="AI42" s="1048"/>
      <c r="AJ42" s="1049"/>
      <c r="AK42" s="1008"/>
      <c r="AL42" s="999"/>
      <c r="AM42" s="999"/>
      <c r="AN42" s="999"/>
      <c r="AO42" s="999"/>
      <c r="AP42" s="999"/>
      <c r="AQ42" s="999"/>
      <c r="AR42" s="999"/>
      <c r="AS42" s="999"/>
      <c r="AT42" s="999"/>
      <c r="AU42" s="999"/>
      <c r="AV42" s="999"/>
      <c r="AW42" s="999"/>
      <c r="AX42" s="999"/>
      <c r="AY42" s="999"/>
      <c r="AZ42" s="1070"/>
      <c r="BA42" s="1070"/>
      <c r="BB42" s="1070"/>
      <c r="BC42" s="1070"/>
      <c r="BD42" s="1070"/>
      <c r="BE42" s="1060"/>
      <c r="BF42" s="1060"/>
      <c r="BG42" s="1060"/>
      <c r="BH42" s="1060"/>
      <c r="BI42" s="1061"/>
      <c r="BJ42" s="306"/>
      <c r="BK42" s="306"/>
      <c r="BL42" s="306"/>
      <c r="BM42" s="306"/>
      <c r="BN42" s="306"/>
      <c r="BO42" s="319"/>
      <c r="BP42" s="319"/>
      <c r="BQ42" s="316">
        <v>36</v>
      </c>
      <c r="BR42" s="317"/>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300"/>
    </row>
    <row r="43" spans="1:131" s="301" customFormat="1" ht="26.25" customHeight="1" x14ac:dyDescent="0.15">
      <c r="A43" s="315">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7"/>
      <c r="AG43" s="1048"/>
      <c r="AH43" s="1048"/>
      <c r="AI43" s="1048"/>
      <c r="AJ43" s="1049"/>
      <c r="AK43" s="1008"/>
      <c r="AL43" s="999"/>
      <c r="AM43" s="999"/>
      <c r="AN43" s="999"/>
      <c r="AO43" s="999"/>
      <c r="AP43" s="999"/>
      <c r="AQ43" s="999"/>
      <c r="AR43" s="999"/>
      <c r="AS43" s="999"/>
      <c r="AT43" s="999"/>
      <c r="AU43" s="999"/>
      <c r="AV43" s="999"/>
      <c r="AW43" s="999"/>
      <c r="AX43" s="999"/>
      <c r="AY43" s="999"/>
      <c r="AZ43" s="1070"/>
      <c r="BA43" s="1070"/>
      <c r="BB43" s="1070"/>
      <c r="BC43" s="1070"/>
      <c r="BD43" s="1070"/>
      <c r="BE43" s="1060"/>
      <c r="BF43" s="1060"/>
      <c r="BG43" s="1060"/>
      <c r="BH43" s="1060"/>
      <c r="BI43" s="1061"/>
      <c r="BJ43" s="306"/>
      <c r="BK43" s="306"/>
      <c r="BL43" s="306"/>
      <c r="BM43" s="306"/>
      <c r="BN43" s="306"/>
      <c r="BO43" s="319"/>
      <c r="BP43" s="319"/>
      <c r="BQ43" s="316">
        <v>37</v>
      </c>
      <c r="BR43" s="317"/>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300"/>
    </row>
    <row r="44" spans="1:131" s="301" customFormat="1" ht="26.25" customHeight="1" x14ac:dyDescent="0.15">
      <c r="A44" s="315">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7"/>
      <c r="AG44" s="1048"/>
      <c r="AH44" s="1048"/>
      <c r="AI44" s="1048"/>
      <c r="AJ44" s="1049"/>
      <c r="AK44" s="1008"/>
      <c r="AL44" s="999"/>
      <c r="AM44" s="999"/>
      <c r="AN44" s="999"/>
      <c r="AO44" s="999"/>
      <c r="AP44" s="999"/>
      <c r="AQ44" s="999"/>
      <c r="AR44" s="999"/>
      <c r="AS44" s="999"/>
      <c r="AT44" s="999"/>
      <c r="AU44" s="999"/>
      <c r="AV44" s="999"/>
      <c r="AW44" s="999"/>
      <c r="AX44" s="999"/>
      <c r="AY44" s="999"/>
      <c r="AZ44" s="1070"/>
      <c r="BA44" s="1070"/>
      <c r="BB44" s="1070"/>
      <c r="BC44" s="1070"/>
      <c r="BD44" s="1070"/>
      <c r="BE44" s="1060"/>
      <c r="BF44" s="1060"/>
      <c r="BG44" s="1060"/>
      <c r="BH44" s="1060"/>
      <c r="BI44" s="1061"/>
      <c r="BJ44" s="306"/>
      <c r="BK44" s="306"/>
      <c r="BL44" s="306"/>
      <c r="BM44" s="306"/>
      <c r="BN44" s="306"/>
      <c r="BO44" s="319"/>
      <c r="BP44" s="319"/>
      <c r="BQ44" s="316">
        <v>38</v>
      </c>
      <c r="BR44" s="317"/>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300"/>
    </row>
    <row r="45" spans="1:131" s="301" customFormat="1" ht="26.25" customHeight="1" x14ac:dyDescent="0.15">
      <c r="A45" s="315">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7"/>
      <c r="AG45" s="1048"/>
      <c r="AH45" s="1048"/>
      <c r="AI45" s="1048"/>
      <c r="AJ45" s="1049"/>
      <c r="AK45" s="1008"/>
      <c r="AL45" s="999"/>
      <c r="AM45" s="999"/>
      <c r="AN45" s="999"/>
      <c r="AO45" s="999"/>
      <c r="AP45" s="999"/>
      <c r="AQ45" s="999"/>
      <c r="AR45" s="999"/>
      <c r="AS45" s="999"/>
      <c r="AT45" s="999"/>
      <c r="AU45" s="999"/>
      <c r="AV45" s="999"/>
      <c r="AW45" s="999"/>
      <c r="AX45" s="999"/>
      <c r="AY45" s="999"/>
      <c r="AZ45" s="1070"/>
      <c r="BA45" s="1070"/>
      <c r="BB45" s="1070"/>
      <c r="BC45" s="1070"/>
      <c r="BD45" s="1070"/>
      <c r="BE45" s="1060"/>
      <c r="BF45" s="1060"/>
      <c r="BG45" s="1060"/>
      <c r="BH45" s="1060"/>
      <c r="BI45" s="1061"/>
      <c r="BJ45" s="306"/>
      <c r="BK45" s="306"/>
      <c r="BL45" s="306"/>
      <c r="BM45" s="306"/>
      <c r="BN45" s="306"/>
      <c r="BO45" s="319"/>
      <c r="BP45" s="319"/>
      <c r="BQ45" s="316">
        <v>39</v>
      </c>
      <c r="BR45" s="317"/>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300"/>
    </row>
    <row r="46" spans="1:131" s="301" customFormat="1" ht="26.25" customHeight="1" x14ac:dyDescent="0.15">
      <c r="A46" s="315">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7"/>
      <c r="AG46" s="1048"/>
      <c r="AH46" s="1048"/>
      <c r="AI46" s="1048"/>
      <c r="AJ46" s="1049"/>
      <c r="AK46" s="1008"/>
      <c r="AL46" s="999"/>
      <c r="AM46" s="999"/>
      <c r="AN46" s="999"/>
      <c r="AO46" s="999"/>
      <c r="AP46" s="999"/>
      <c r="AQ46" s="999"/>
      <c r="AR46" s="999"/>
      <c r="AS46" s="999"/>
      <c r="AT46" s="999"/>
      <c r="AU46" s="999"/>
      <c r="AV46" s="999"/>
      <c r="AW46" s="999"/>
      <c r="AX46" s="999"/>
      <c r="AY46" s="999"/>
      <c r="AZ46" s="1070"/>
      <c r="BA46" s="1070"/>
      <c r="BB46" s="1070"/>
      <c r="BC46" s="1070"/>
      <c r="BD46" s="1070"/>
      <c r="BE46" s="1060"/>
      <c r="BF46" s="1060"/>
      <c r="BG46" s="1060"/>
      <c r="BH46" s="1060"/>
      <c r="BI46" s="1061"/>
      <c r="BJ46" s="306"/>
      <c r="BK46" s="306"/>
      <c r="BL46" s="306"/>
      <c r="BM46" s="306"/>
      <c r="BN46" s="306"/>
      <c r="BO46" s="319"/>
      <c r="BP46" s="319"/>
      <c r="BQ46" s="316">
        <v>40</v>
      </c>
      <c r="BR46" s="317"/>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300"/>
    </row>
    <row r="47" spans="1:131" s="301" customFormat="1" ht="26.25" customHeight="1" x14ac:dyDescent="0.15">
      <c r="A47" s="315">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7"/>
      <c r="AG47" s="1048"/>
      <c r="AH47" s="1048"/>
      <c r="AI47" s="1048"/>
      <c r="AJ47" s="1049"/>
      <c r="AK47" s="1008"/>
      <c r="AL47" s="999"/>
      <c r="AM47" s="999"/>
      <c r="AN47" s="999"/>
      <c r="AO47" s="999"/>
      <c r="AP47" s="999"/>
      <c r="AQ47" s="999"/>
      <c r="AR47" s="999"/>
      <c r="AS47" s="999"/>
      <c r="AT47" s="999"/>
      <c r="AU47" s="999"/>
      <c r="AV47" s="999"/>
      <c r="AW47" s="999"/>
      <c r="AX47" s="999"/>
      <c r="AY47" s="999"/>
      <c r="AZ47" s="1070"/>
      <c r="BA47" s="1070"/>
      <c r="BB47" s="1070"/>
      <c r="BC47" s="1070"/>
      <c r="BD47" s="1070"/>
      <c r="BE47" s="1060"/>
      <c r="BF47" s="1060"/>
      <c r="BG47" s="1060"/>
      <c r="BH47" s="1060"/>
      <c r="BI47" s="1061"/>
      <c r="BJ47" s="306"/>
      <c r="BK47" s="306"/>
      <c r="BL47" s="306"/>
      <c r="BM47" s="306"/>
      <c r="BN47" s="306"/>
      <c r="BO47" s="319"/>
      <c r="BP47" s="319"/>
      <c r="BQ47" s="316">
        <v>41</v>
      </c>
      <c r="BR47" s="317"/>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300"/>
    </row>
    <row r="48" spans="1:131" s="301" customFormat="1" ht="26.25" customHeight="1" x14ac:dyDescent="0.15">
      <c r="A48" s="315">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7"/>
      <c r="AG48" s="1048"/>
      <c r="AH48" s="1048"/>
      <c r="AI48" s="1048"/>
      <c r="AJ48" s="1049"/>
      <c r="AK48" s="1008"/>
      <c r="AL48" s="999"/>
      <c r="AM48" s="999"/>
      <c r="AN48" s="999"/>
      <c r="AO48" s="999"/>
      <c r="AP48" s="999"/>
      <c r="AQ48" s="999"/>
      <c r="AR48" s="999"/>
      <c r="AS48" s="999"/>
      <c r="AT48" s="999"/>
      <c r="AU48" s="999"/>
      <c r="AV48" s="999"/>
      <c r="AW48" s="999"/>
      <c r="AX48" s="999"/>
      <c r="AY48" s="999"/>
      <c r="AZ48" s="1070"/>
      <c r="BA48" s="1070"/>
      <c r="BB48" s="1070"/>
      <c r="BC48" s="1070"/>
      <c r="BD48" s="1070"/>
      <c r="BE48" s="1060"/>
      <c r="BF48" s="1060"/>
      <c r="BG48" s="1060"/>
      <c r="BH48" s="1060"/>
      <c r="BI48" s="1061"/>
      <c r="BJ48" s="306"/>
      <c r="BK48" s="306"/>
      <c r="BL48" s="306"/>
      <c r="BM48" s="306"/>
      <c r="BN48" s="306"/>
      <c r="BO48" s="319"/>
      <c r="BP48" s="319"/>
      <c r="BQ48" s="316">
        <v>42</v>
      </c>
      <c r="BR48" s="317"/>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300"/>
    </row>
    <row r="49" spans="1:131" s="301" customFormat="1" ht="26.25" customHeight="1" x14ac:dyDescent="0.15">
      <c r="A49" s="315">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7"/>
      <c r="AG49" s="1048"/>
      <c r="AH49" s="1048"/>
      <c r="AI49" s="1048"/>
      <c r="AJ49" s="1049"/>
      <c r="AK49" s="1008"/>
      <c r="AL49" s="999"/>
      <c r="AM49" s="999"/>
      <c r="AN49" s="999"/>
      <c r="AO49" s="999"/>
      <c r="AP49" s="999"/>
      <c r="AQ49" s="999"/>
      <c r="AR49" s="999"/>
      <c r="AS49" s="999"/>
      <c r="AT49" s="999"/>
      <c r="AU49" s="999"/>
      <c r="AV49" s="999"/>
      <c r="AW49" s="999"/>
      <c r="AX49" s="999"/>
      <c r="AY49" s="999"/>
      <c r="AZ49" s="1070"/>
      <c r="BA49" s="1070"/>
      <c r="BB49" s="1070"/>
      <c r="BC49" s="1070"/>
      <c r="BD49" s="1070"/>
      <c r="BE49" s="1060"/>
      <c r="BF49" s="1060"/>
      <c r="BG49" s="1060"/>
      <c r="BH49" s="1060"/>
      <c r="BI49" s="1061"/>
      <c r="BJ49" s="306"/>
      <c r="BK49" s="306"/>
      <c r="BL49" s="306"/>
      <c r="BM49" s="306"/>
      <c r="BN49" s="306"/>
      <c r="BO49" s="319"/>
      <c r="BP49" s="319"/>
      <c r="BQ49" s="316">
        <v>43</v>
      </c>
      <c r="BR49" s="317"/>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300"/>
    </row>
    <row r="50" spans="1:131" s="301" customFormat="1" ht="26.25" customHeight="1" x14ac:dyDescent="0.15">
      <c r="A50" s="315">
        <v>23</v>
      </c>
      <c r="B50" s="1065"/>
      <c r="C50" s="1066"/>
      <c r="D50" s="1066"/>
      <c r="E50" s="1066"/>
      <c r="F50" s="1066"/>
      <c r="G50" s="1066"/>
      <c r="H50" s="1066"/>
      <c r="I50" s="1066"/>
      <c r="J50" s="1066"/>
      <c r="K50" s="1066"/>
      <c r="L50" s="1066"/>
      <c r="M50" s="1066"/>
      <c r="N50" s="1066"/>
      <c r="O50" s="1066"/>
      <c r="P50" s="1067"/>
      <c r="Q50" s="1068"/>
      <c r="R50" s="1051"/>
      <c r="S50" s="1051"/>
      <c r="T50" s="1051"/>
      <c r="U50" s="1051"/>
      <c r="V50" s="1051"/>
      <c r="W50" s="1051"/>
      <c r="X50" s="1051"/>
      <c r="Y50" s="1051"/>
      <c r="Z50" s="1051"/>
      <c r="AA50" s="1051"/>
      <c r="AB50" s="1051"/>
      <c r="AC50" s="1051"/>
      <c r="AD50" s="1051"/>
      <c r="AE50" s="1069"/>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0"/>
      <c r="BF50" s="1060"/>
      <c r="BG50" s="1060"/>
      <c r="BH50" s="1060"/>
      <c r="BI50" s="1061"/>
      <c r="BJ50" s="306"/>
      <c r="BK50" s="306"/>
      <c r="BL50" s="306"/>
      <c r="BM50" s="306"/>
      <c r="BN50" s="306"/>
      <c r="BO50" s="319"/>
      <c r="BP50" s="319"/>
      <c r="BQ50" s="316">
        <v>44</v>
      </c>
      <c r="BR50" s="317"/>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300"/>
    </row>
    <row r="51" spans="1:131" s="301" customFormat="1" ht="26.25" customHeight="1" x14ac:dyDescent="0.15">
      <c r="A51" s="315">
        <v>24</v>
      </c>
      <c r="B51" s="1065"/>
      <c r="C51" s="1066"/>
      <c r="D51" s="1066"/>
      <c r="E51" s="1066"/>
      <c r="F51" s="1066"/>
      <c r="G51" s="1066"/>
      <c r="H51" s="1066"/>
      <c r="I51" s="1066"/>
      <c r="J51" s="1066"/>
      <c r="K51" s="1066"/>
      <c r="L51" s="1066"/>
      <c r="M51" s="1066"/>
      <c r="N51" s="1066"/>
      <c r="O51" s="1066"/>
      <c r="P51" s="1067"/>
      <c r="Q51" s="1068"/>
      <c r="R51" s="1051"/>
      <c r="S51" s="1051"/>
      <c r="T51" s="1051"/>
      <c r="U51" s="1051"/>
      <c r="V51" s="1051"/>
      <c r="W51" s="1051"/>
      <c r="X51" s="1051"/>
      <c r="Y51" s="1051"/>
      <c r="Z51" s="1051"/>
      <c r="AA51" s="1051"/>
      <c r="AB51" s="1051"/>
      <c r="AC51" s="1051"/>
      <c r="AD51" s="1051"/>
      <c r="AE51" s="1069"/>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0"/>
      <c r="BF51" s="1060"/>
      <c r="BG51" s="1060"/>
      <c r="BH51" s="1060"/>
      <c r="BI51" s="1061"/>
      <c r="BJ51" s="306"/>
      <c r="BK51" s="306"/>
      <c r="BL51" s="306"/>
      <c r="BM51" s="306"/>
      <c r="BN51" s="306"/>
      <c r="BO51" s="319"/>
      <c r="BP51" s="319"/>
      <c r="BQ51" s="316">
        <v>45</v>
      </c>
      <c r="BR51" s="317"/>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300"/>
    </row>
    <row r="52" spans="1:131" s="301" customFormat="1" ht="26.25" customHeight="1" x14ac:dyDescent="0.15">
      <c r="A52" s="315">
        <v>25</v>
      </c>
      <c r="B52" s="1065"/>
      <c r="C52" s="1066"/>
      <c r="D52" s="1066"/>
      <c r="E52" s="1066"/>
      <c r="F52" s="1066"/>
      <c r="G52" s="1066"/>
      <c r="H52" s="1066"/>
      <c r="I52" s="1066"/>
      <c r="J52" s="1066"/>
      <c r="K52" s="1066"/>
      <c r="L52" s="1066"/>
      <c r="M52" s="1066"/>
      <c r="N52" s="1066"/>
      <c r="O52" s="1066"/>
      <c r="P52" s="1067"/>
      <c r="Q52" s="1068"/>
      <c r="R52" s="1051"/>
      <c r="S52" s="1051"/>
      <c r="T52" s="1051"/>
      <c r="U52" s="1051"/>
      <c r="V52" s="1051"/>
      <c r="W52" s="1051"/>
      <c r="X52" s="1051"/>
      <c r="Y52" s="1051"/>
      <c r="Z52" s="1051"/>
      <c r="AA52" s="1051"/>
      <c r="AB52" s="1051"/>
      <c r="AC52" s="1051"/>
      <c r="AD52" s="1051"/>
      <c r="AE52" s="1069"/>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0"/>
      <c r="BF52" s="1060"/>
      <c r="BG52" s="1060"/>
      <c r="BH52" s="1060"/>
      <c r="BI52" s="1061"/>
      <c r="BJ52" s="306"/>
      <c r="BK52" s="306"/>
      <c r="BL52" s="306"/>
      <c r="BM52" s="306"/>
      <c r="BN52" s="306"/>
      <c r="BO52" s="319"/>
      <c r="BP52" s="319"/>
      <c r="BQ52" s="316">
        <v>46</v>
      </c>
      <c r="BR52" s="317"/>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300"/>
    </row>
    <row r="53" spans="1:131" s="301" customFormat="1" ht="26.25" customHeight="1" x14ac:dyDescent="0.15">
      <c r="A53" s="315">
        <v>26</v>
      </c>
      <c r="B53" s="1065"/>
      <c r="C53" s="1066"/>
      <c r="D53" s="1066"/>
      <c r="E53" s="1066"/>
      <c r="F53" s="1066"/>
      <c r="G53" s="1066"/>
      <c r="H53" s="1066"/>
      <c r="I53" s="1066"/>
      <c r="J53" s="1066"/>
      <c r="K53" s="1066"/>
      <c r="L53" s="1066"/>
      <c r="M53" s="1066"/>
      <c r="N53" s="1066"/>
      <c r="O53" s="1066"/>
      <c r="P53" s="1067"/>
      <c r="Q53" s="1068"/>
      <c r="R53" s="1051"/>
      <c r="S53" s="1051"/>
      <c r="T53" s="1051"/>
      <c r="U53" s="1051"/>
      <c r="V53" s="1051"/>
      <c r="W53" s="1051"/>
      <c r="X53" s="1051"/>
      <c r="Y53" s="1051"/>
      <c r="Z53" s="1051"/>
      <c r="AA53" s="1051"/>
      <c r="AB53" s="1051"/>
      <c r="AC53" s="1051"/>
      <c r="AD53" s="1051"/>
      <c r="AE53" s="1069"/>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0"/>
      <c r="BF53" s="1060"/>
      <c r="BG53" s="1060"/>
      <c r="BH53" s="1060"/>
      <c r="BI53" s="1061"/>
      <c r="BJ53" s="306"/>
      <c r="BK53" s="306"/>
      <c r="BL53" s="306"/>
      <c r="BM53" s="306"/>
      <c r="BN53" s="306"/>
      <c r="BO53" s="319"/>
      <c r="BP53" s="319"/>
      <c r="BQ53" s="316">
        <v>47</v>
      </c>
      <c r="BR53" s="317"/>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300"/>
    </row>
    <row r="54" spans="1:131" s="301" customFormat="1" ht="26.25" customHeight="1" x14ac:dyDescent="0.15">
      <c r="A54" s="315">
        <v>27</v>
      </c>
      <c r="B54" s="1065"/>
      <c r="C54" s="1066"/>
      <c r="D54" s="1066"/>
      <c r="E54" s="1066"/>
      <c r="F54" s="1066"/>
      <c r="G54" s="1066"/>
      <c r="H54" s="1066"/>
      <c r="I54" s="1066"/>
      <c r="J54" s="1066"/>
      <c r="K54" s="1066"/>
      <c r="L54" s="1066"/>
      <c r="M54" s="1066"/>
      <c r="N54" s="1066"/>
      <c r="O54" s="1066"/>
      <c r="P54" s="1067"/>
      <c r="Q54" s="1068"/>
      <c r="R54" s="1051"/>
      <c r="S54" s="1051"/>
      <c r="T54" s="1051"/>
      <c r="U54" s="1051"/>
      <c r="V54" s="1051"/>
      <c r="W54" s="1051"/>
      <c r="X54" s="1051"/>
      <c r="Y54" s="1051"/>
      <c r="Z54" s="1051"/>
      <c r="AA54" s="1051"/>
      <c r="AB54" s="1051"/>
      <c r="AC54" s="1051"/>
      <c r="AD54" s="1051"/>
      <c r="AE54" s="1069"/>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0"/>
      <c r="BF54" s="1060"/>
      <c r="BG54" s="1060"/>
      <c r="BH54" s="1060"/>
      <c r="BI54" s="1061"/>
      <c r="BJ54" s="306"/>
      <c r="BK54" s="306"/>
      <c r="BL54" s="306"/>
      <c r="BM54" s="306"/>
      <c r="BN54" s="306"/>
      <c r="BO54" s="319"/>
      <c r="BP54" s="319"/>
      <c r="BQ54" s="316">
        <v>48</v>
      </c>
      <c r="BR54" s="317"/>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300"/>
    </row>
    <row r="55" spans="1:131" s="301" customFormat="1" ht="26.25" customHeight="1" x14ac:dyDescent="0.15">
      <c r="A55" s="315">
        <v>28</v>
      </c>
      <c r="B55" s="1065"/>
      <c r="C55" s="1066"/>
      <c r="D55" s="1066"/>
      <c r="E55" s="1066"/>
      <c r="F55" s="1066"/>
      <c r="G55" s="1066"/>
      <c r="H55" s="1066"/>
      <c r="I55" s="1066"/>
      <c r="J55" s="1066"/>
      <c r="K55" s="1066"/>
      <c r="L55" s="1066"/>
      <c r="M55" s="1066"/>
      <c r="N55" s="1066"/>
      <c r="O55" s="1066"/>
      <c r="P55" s="1067"/>
      <c r="Q55" s="1068"/>
      <c r="R55" s="1051"/>
      <c r="S55" s="1051"/>
      <c r="T55" s="1051"/>
      <c r="U55" s="1051"/>
      <c r="V55" s="1051"/>
      <c r="W55" s="1051"/>
      <c r="X55" s="1051"/>
      <c r="Y55" s="1051"/>
      <c r="Z55" s="1051"/>
      <c r="AA55" s="1051"/>
      <c r="AB55" s="1051"/>
      <c r="AC55" s="1051"/>
      <c r="AD55" s="1051"/>
      <c r="AE55" s="1069"/>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0"/>
      <c r="BF55" s="1060"/>
      <c r="BG55" s="1060"/>
      <c r="BH55" s="1060"/>
      <c r="BI55" s="1061"/>
      <c r="BJ55" s="306"/>
      <c r="BK55" s="306"/>
      <c r="BL55" s="306"/>
      <c r="BM55" s="306"/>
      <c r="BN55" s="306"/>
      <c r="BO55" s="319"/>
      <c r="BP55" s="319"/>
      <c r="BQ55" s="316">
        <v>49</v>
      </c>
      <c r="BR55" s="317"/>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300"/>
    </row>
    <row r="56" spans="1:131" s="301" customFormat="1" ht="26.25" customHeight="1" x14ac:dyDescent="0.15">
      <c r="A56" s="315">
        <v>29</v>
      </c>
      <c r="B56" s="1065"/>
      <c r="C56" s="1066"/>
      <c r="D56" s="1066"/>
      <c r="E56" s="1066"/>
      <c r="F56" s="1066"/>
      <c r="G56" s="1066"/>
      <c r="H56" s="1066"/>
      <c r="I56" s="1066"/>
      <c r="J56" s="1066"/>
      <c r="K56" s="1066"/>
      <c r="L56" s="1066"/>
      <c r="M56" s="1066"/>
      <c r="N56" s="1066"/>
      <c r="O56" s="1066"/>
      <c r="P56" s="1067"/>
      <c r="Q56" s="1068"/>
      <c r="R56" s="1051"/>
      <c r="S56" s="1051"/>
      <c r="T56" s="1051"/>
      <c r="U56" s="1051"/>
      <c r="V56" s="1051"/>
      <c r="W56" s="1051"/>
      <c r="X56" s="1051"/>
      <c r="Y56" s="1051"/>
      <c r="Z56" s="1051"/>
      <c r="AA56" s="1051"/>
      <c r="AB56" s="1051"/>
      <c r="AC56" s="1051"/>
      <c r="AD56" s="1051"/>
      <c r="AE56" s="1069"/>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0"/>
      <c r="BF56" s="1060"/>
      <c r="BG56" s="1060"/>
      <c r="BH56" s="1060"/>
      <c r="BI56" s="1061"/>
      <c r="BJ56" s="306"/>
      <c r="BK56" s="306"/>
      <c r="BL56" s="306"/>
      <c r="BM56" s="306"/>
      <c r="BN56" s="306"/>
      <c r="BO56" s="319"/>
      <c r="BP56" s="319"/>
      <c r="BQ56" s="316">
        <v>50</v>
      </c>
      <c r="BR56" s="317"/>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300"/>
    </row>
    <row r="57" spans="1:131" s="301" customFormat="1" ht="26.25" customHeight="1" x14ac:dyDescent="0.15">
      <c r="A57" s="315">
        <v>30</v>
      </c>
      <c r="B57" s="1065"/>
      <c r="C57" s="1066"/>
      <c r="D57" s="1066"/>
      <c r="E57" s="1066"/>
      <c r="F57" s="1066"/>
      <c r="G57" s="1066"/>
      <c r="H57" s="1066"/>
      <c r="I57" s="1066"/>
      <c r="J57" s="1066"/>
      <c r="K57" s="1066"/>
      <c r="L57" s="1066"/>
      <c r="M57" s="1066"/>
      <c r="N57" s="1066"/>
      <c r="O57" s="1066"/>
      <c r="P57" s="1067"/>
      <c r="Q57" s="1068"/>
      <c r="R57" s="1051"/>
      <c r="S57" s="1051"/>
      <c r="T57" s="1051"/>
      <c r="U57" s="1051"/>
      <c r="V57" s="1051"/>
      <c r="W57" s="1051"/>
      <c r="X57" s="1051"/>
      <c r="Y57" s="1051"/>
      <c r="Z57" s="1051"/>
      <c r="AA57" s="1051"/>
      <c r="AB57" s="1051"/>
      <c r="AC57" s="1051"/>
      <c r="AD57" s="1051"/>
      <c r="AE57" s="1069"/>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0"/>
      <c r="BF57" s="1060"/>
      <c r="BG57" s="1060"/>
      <c r="BH57" s="1060"/>
      <c r="BI57" s="1061"/>
      <c r="BJ57" s="306"/>
      <c r="BK57" s="306"/>
      <c r="BL57" s="306"/>
      <c r="BM57" s="306"/>
      <c r="BN57" s="306"/>
      <c r="BO57" s="319"/>
      <c r="BP57" s="319"/>
      <c r="BQ57" s="316">
        <v>51</v>
      </c>
      <c r="BR57" s="317"/>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300"/>
    </row>
    <row r="58" spans="1:131" s="301" customFormat="1" ht="26.25" customHeight="1" x14ac:dyDescent="0.15">
      <c r="A58" s="315">
        <v>31</v>
      </c>
      <c r="B58" s="1065"/>
      <c r="C58" s="1066"/>
      <c r="D58" s="1066"/>
      <c r="E58" s="1066"/>
      <c r="F58" s="1066"/>
      <c r="G58" s="1066"/>
      <c r="H58" s="1066"/>
      <c r="I58" s="1066"/>
      <c r="J58" s="1066"/>
      <c r="K58" s="1066"/>
      <c r="L58" s="1066"/>
      <c r="M58" s="1066"/>
      <c r="N58" s="1066"/>
      <c r="O58" s="1066"/>
      <c r="P58" s="1067"/>
      <c r="Q58" s="1068"/>
      <c r="R58" s="1051"/>
      <c r="S58" s="1051"/>
      <c r="T58" s="1051"/>
      <c r="U58" s="1051"/>
      <c r="V58" s="1051"/>
      <c r="W58" s="1051"/>
      <c r="X58" s="1051"/>
      <c r="Y58" s="1051"/>
      <c r="Z58" s="1051"/>
      <c r="AA58" s="1051"/>
      <c r="AB58" s="1051"/>
      <c r="AC58" s="1051"/>
      <c r="AD58" s="1051"/>
      <c r="AE58" s="1069"/>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0"/>
      <c r="BF58" s="1060"/>
      <c r="BG58" s="1060"/>
      <c r="BH58" s="1060"/>
      <c r="BI58" s="1061"/>
      <c r="BJ58" s="306"/>
      <c r="BK58" s="306"/>
      <c r="BL58" s="306"/>
      <c r="BM58" s="306"/>
      <c r="BN58" s="306"/>
      <c r="BO58" s="319"/>
      <c r="BP58" s="319"/>
      <c r="BQ58" s="316">
        <v>52</v>
      </c>
      <c r="BR58" s="317"/>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300"/>
    </row>
    <row r="59" spans="1:131" s="301" customFormat="1" ht="26.25" customHeight="1" x14ac:dyDescent="0.15">
      <c r="A59" s="315">
        <v>32</v>
      </c>
      <c r="B59" s="1065"/>
      <c r="C59" s="1066"/>
      <c r="D59" s="1066"/>
      <c r="E59" s="1066"/>
      <c r="F59" s="1066"/>
      <c r="G59" s="1066"/>
      <c r="H59" s="1066"/>
      <c r="I59" s="1066"/>
      <c r="J59" s="1066"/>
      <c r="K59" s="1066"/>
      <c r="L59" s="1066"/>
      <c r="M59" s="1066"/>
      <c r="N59" s="1066"/>
      <c r="O59" s="1066"/>
      <c r="P59" s="1067"/>
      <c r="Q59" s="1068"/>
      <c r="R59" s="1051"/>
      <c r="S59" s="1051"/>
      <c r="T59" s="1051"/>
      <c r="U59" s="1051"/>
      <c r="V59" s="1051"/>
      <c r="W59" s="1051"/>
      <c r="X59" s="1051"/>
      <c r="Y59" s="1051"/>
      <c r="Z59" s="1051"/>
      <c r="AA59" s="1051"/>
      <c r="AB59" s="1051"/>
      <c r="AC59" s="1051"/>
      <c r="AD59" s="1051"/>
      <c r="AE59" s="1069"/>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0"/>
      <c r="BF59" s="1060"/>
      <c r="BG59" s="1060"/>
      <c r="BH59" s="1060"/>
      <c r="BI59" s="1061"/>
      <c r="BJ59" s="306"/>
      <c r="BK59" s="306"/>
      <c r="BL59" s="306"/>
      <c r="BM59" s="306"/>
      <c r="BN59" s="306"/>
      <c r="BO59" s="319"/>
      <c r="BP59" s="319"/>
      <c r="BQ59" s="316">
        <v>53</v>
      </c>
      <c r="BR59" s="317"/>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300"/>
    </row>
    <row r="60" spans="1:131" s="301" customFormat="1" ht="26.25" customHeight="1" x14ac:dyDescent="0.15">
      <c r="A60" s="315">
        <v>33</v>
      </c>
      <c r="B60" s="1065"/>
      <c r="C60" s="1066"/>
      <c r="D60" s="1066"/>
      <c r="E60" s="1066"/>
      <c r="F60" s="1066"/>
      <c r="G60" s="1066"/>
      <c r="H60" s="1066"/>
      <c r="I60" s="1066"/>
      <c r="J60" s="1066"/>
      <c r="K60" s="1066"/>
      <c r="L60" s="1066"/>
      <c r="M60" s="1066"/>
      <c r="N60" s="1066"/>
      <c r="O60" s="1066"/>
      <c r="P60" s="1067"/>
      <c r="Q60" s="1068"/>
      <c r="R60" s="1051"/>
      <c r="S60" s="1051"/>
      <c r="T60" s="1051"/>
      <c r="U60" s="1051"/>
      <c r="V60" s="1051"/>
      <c r="W60" s="1051"/>
      <c r="X60" s="1051"/>
      <c r="Y60" s="1051"/>
      <c r="Z60" s="1051"/>
      <c r="AA60" s="1051"/>
      <c r="AB60" s="1051"/>
      <c r="AC60" s="1051"/>
      <c r="AD60" s="1051"/>
      <c r="AE60" s="1069"/>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0"/>
      <c r="BF60" s="1060"/>
      <c r="BG60" s="1060"/>
      <c r="BH60" s="1060"/>
      <c r="BI60" s="1061"/>
      <c r="BJ60" s="306"/>
      <c r="BK60" s="306"/>
      <c r="BL60" s="306"/>
      <c r="BM60" s="306"/>
      <c r="BN60" s="306"/>
      <c r="BO60" s="319"/>
      <c r="BP60" s="319"/>
      <c r="BQ60" s="316">
        <v>54</v>
      </c>
      <c r="BR60" s="317"/>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300"/>
    </row>
    <row r="61" spans="1:131" s="301" customFormat="1" ht="26.25" customHeight="1" thickBot="1" x14ac:dyDescent="0.2">
      <c r="A61" s="315">
        <v>34</v>
      </c>
      <c r="B61" s="1065"/>
      <c r="C61" s="1066"/>
      <c r="D61" s="1066"/>
      <c r="E61" s="1066"/>
      <c r="F61" s="1066"/>
      <c r="G61" s="1066"/>
      <c r="H61" s="1066"/>
      <c r="I61" s="1066"/>
      <c r="J61" s="1066"/>
      <c r="K61" s="1066"/>
      <c r="L61" s="1066"/>
      <c r="M61" s="1066"/>
      <c r="N61" s="1066"/>
      <c r="O61" s="1066"/>
      <c r="P61" s="1067"/>
      <c r="Q61" s="1068"/>
      <c r="R61" s="1051"/>
      <c r="S61" s="1051"/>
      <c r="T61" s="1051"/>
      <c r="U61" s="1051"/>
      <c r="V61" s="1051"/>
      <c r="W61" s="1051"/>
      <c r="X61" s="1051"/>
      <c r="Y61" s="1051"/>
      <c r="Z61" s="1051"/>
      <c r="AA61" s="1051"/>
      <c r="AB61" s="1051"/>
      <c r="AC61" s="1051"/>
      <c r="AD61" s="1051"/>
      <c r="AE61" s="1069"/>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0"/>
      <c r="BF61" s="1060"/>
      <c r="BG61" s="1060"/>
      <c r="BH61" s="1060"/>
      <c r="BI61" s="1061"/>
      <c r="BJ61" s="306"/>
      <c r="BK61" s="306"/>
      <c r="BL61" s="306"/>
      <c r="BM61" s="306"/>
      <c r="BN61" s="306"/>
      <c r="BO61" s="319"/>
      <c r="BP61" s="319"/>
      <c r="BQ61" s="316">
        <v>55</v>
      </c>
      <c r="BR61" s="317"/>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300"/>
    </row>
    <row r="62" spans="1:131" s="301" customFormat="1" ht="26.25" customHeight="1" x14ac:dyDescent="0.15">
      <c r="A62" s="315">
        <v>35</v>
      </c>
      <c r="B62" s="1065"/>
      <c r="C62" s="1066"/>
      <c r="D62" s="1066"/>
      <c r="E62" s="1066"/>
      <c r="F62" s="1066"/>
      <c r="G62" s="1066"/>
      <c r="H62" s="1066"/>
      <c r="I62" s="1066"/>
      <c r="J62" s="1066"/>
      <c r="K62" s="1066"/>
      <c r="L62" s="1066"/>
      <c r="M62" s="1066"/>
      <c r="N62" s="1066"/>
      <c r="O62" s="1066"/>
      <c r="P62" s="1067"/>
      <c r="Q62" s="1068"/>
      <c r="R62" s="1051"/>
      <c r="S62" s="1051"/>
      <c r="T62" s="1051"/>
      <c r="U62" s="1051"/>
      <c r="V62" s="1051"/>
      <c r="W62" s="1051"/>
      <c r="X62" s="1051"/>
      <c r="Y62" s="1051"/>
      <c r="Z62" s="1051"/>
      <c r="AA62" s="1051"/>
      <c r="AB62" s="1051"/>
      <c r="AC62" s="1051"/>
      <c r="AD62" s="1051"/>
      <c r="AE62" s="1069"/>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0"/>
      <c r="BF62" s="1060"/>
      <c r="BG62" s="1060"/>
      <c r="BH62" s="1060"/>
      <c r="BI62" s="1061"/>
      <c r="BJ62" s="1062" t="s">
        <v>382</v>
      </c>
      <c r="BK62" s="1063"/>
      <c r="BL62" s="1063"/>
      <c r="BM62" s="1063"/>
      <c r="BN62" s="1064"/>
      <c r="BO62" s="319"/>
      <c r="BP62" s="319"/>
      <c r="BQ62" s="316">
        <v>56</v>
      </c>
      <c r="BR62" s="317"/>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300"/>
    </row>
    <row r="63" spans="1:131" s="301" customFormat="1" ht="26.25" customHeight="1" thickBot="1" x14ac:dyDescent="0.2">
      <c r="A63" s="318" t="s">
        <v>363</v>
      </c>
      <c r="B63" s="972" t="s">
        <v>383</v>
      </c>
      <c r="C63" s="973"/>
      <c r="D63" s="973"/>
      <c r="E63" s="973"/>
      <c r="F63" s="973"/>
      <c r="G63" s="973"/>
      <c r="H63" s="973"/>
      <c r="I63" s="973"/>
      <c r="J63" s="973"/>
      <c r="K63" s="973"/>
      <c r="L63" s="973"/>
      <c r="M63" s="973"/>
      <c r="N63" s="973"/>
      <c r="O63" s="973"/>
      <c r="P63" s="974"/>
      <c r="Q63" s="990"/>
      <c r="R63" s="991"/>
      <c r="S63" s="991"/>
      <c r="T63" s="991"/>
      <c r="U63" s="991"/>
      <c r="V63" s="991"/>
      <c r="W63" s="991"/>
      <c r="X63" s="991"/>
      <c r="Y63" s="991"/>
      <c r="Z63" s="991"/>
      <c r="AA63" s="991"/>
      <c r="AB63" s="991"/>
      <c r="AC63" s="991"/>
      <c r="AD63" s="991"/>
      <c r="AE63" s="1056"/>
      <c r="AF63" s="1057">
        <v>7</v>
      </c>
      <c r="AG63" s="987"/>
      <c r="AH63" s="987"/>
      <c r="AI63" s="987"/>
      <c r="AJ63" s="1058"/>
      <c r="AK63" s="1059"/>
      <c r="AL63" s="991"/>
      <c r="AM63" s="991"/>
      <c r="AN63" s="991"/>
      <c r="AO63" s="991"/>
      <c r="AP63" s="987">
        <f>SUM(AP28:AT33)</f>
        <v>3870</v>
      </c>
      <c r="AQ63" s="987"/>
      <c r="AR63" s="987"/>
      <c r="AS63" s="987"/>
      <c r="AT63" s="987"/>
      <c r="AU63" s="987">
        <f>SUM(AU28:AY33)</f>
        <v>3178</v>
      </c>
      <c r="AV63" s="987"/>
      <c r="AW63" s="987"/>
      <c r="AX63" s="987"/>
      <c r="AY63" s="987"/>
      <c r="AZ63" s="1053"/>
      <c r="BA63" s="1053"/>
      <c r="BB63" s="1053"/>
      <c r="BC63" s="1053"/>
      <c r="BD63" s="1053"/>
      <c r="BE63" s="988"/>
      <c r="BF63" s="988"/>
      <c r="BG63" s="988"/>
      <c r="BH63" s="988"/>
      <c r="BI63" s="989"/>
      <c r="BJ63" s="1054" t="s">
        <v>111</v>
      </c>
      <c r="BK63" s="979"/>
      <c r="BL63" s="979"/>
      <c r="BM63" s="979"/>
      <c r="BN63" s="1055"/>
      <c r="BO63" s="319"/>
      <c r="BP63" s="319"/>
      <c r="BQ63" s="316">
        <v>57</v>
      </c>
      <c r="BR63" s="317"/>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300"/>
    </row>
    <row r="64" spans="1:131" s="301" customFormat="1" ht="26.25" customHeight="1" x14ac:dyDescent="0.15">
      <c r="A64" s="319"/>
      <c r="B64" s="319"/>
      <c r="C64" s="319"/>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c r="AI64" s="319"/>
      <c r="AJ64" s="319"/>
      <c r="AK64" s="319"/>
      <c r="AL64" s="319"/>
      <c r="AM64" s="319"/>
      <c r="AN64" s="319"/>
      <c r="AO64" s="319"/>
      <c r="AP64" s="319"/>
      <c r="AQ64" s="319"/>
      <c r="AR64" s="319"/>
      <c r="AS64" s="319"/>
      <c r="AT64" s="319"/>
      <c r="AU64" s="319"/>
      <c r="AV64" s="319"/>
      <c r="AW64" s="319"/>
      <c r="AX64" s="319"/>
      <c r="AY64" s="319"/>
      <c r="AZ64" s="319"/>
      <c r="BA64" s="319"/>
      <c r="BB64" s="319"/>
      <c r="BC64" s="319"/>
      <c r="BD64" s="319"/>
      <c r="BE64" s="319"/>
      <c r="BF64" s="319"/>
      <c r="BG64" s="319"/>
      <c r="BH64" s="319"/>
      <c r="BI64" s="319"/>
      <c r="BJ64" s="319"/>
      <c r="BK64" s="319"/>
      <c r="BL64" s="319"/>
      <c r="BM64" s="319"/>
      <c r="BN64" s="319"/>
      <c r="BO64" s="319"/>
      <c r="BP64" s="319"/>
      <c r="BQ64" s="316">
        <v>58</v>
      </c>
      <c r="BR64" s="317"/>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300"/>
    </row>
    <row r="65" spans="1:131" s="301" customFormat="1" ht="26.25" customHeight="1" thickBot="1" x14ac:dyDescent="0.2">
      <c r="A65" s="306" t="s">
        <v>384</v>
      </c>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c r="BA65" s="306"/>
      <c r="BB65" s="306"/>
      <c r="BC65" s="306"/>
      <c r="BD65" s="306"/>
      <c r="BE65" s="319"/>
      <c r="BF65" s="319"/>
      <c r="BG65" s="319"/>
      <c r="BH65" s="319"/>
      <c r="BI65" s="319"/>
      <c r="BJ65" s="319"/>
      <c r="BK65" s="319"/>
      <c r="BL65" s="319"/>
      <c r="BM65" s="319"/>
      <c r="BN65" s="319"/>
      <c r="BO65" s="319"/>
      <c r="BP65" s="319"/>
      <c r="BQ65" s="316">
        <v>59</v>
      </c>
      <c r="BR65" s="317"/>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300"/>
    </row>
    <row r="66" spans="1:131" s="301" customFormat="1" ht="26.25" customHeight="1" x14ac:dyDescent="0.15">
      <c r="A66" s="1023" t="s">
        <v>385</v>
      </c>
      <c r="B66" s="1024"/>
      <c r="C66" s="1024"/>
      <c r="D66" s="1024"/>
      <c r="E66" s="1024"/>
      <c r="F66" s="1024"/>
      <c r="G66" s="1024"/>
      <c r="H66" s="1024"/>
      <c r="I66" s="1024"/>
      <c r="J66" s="1024"/>
      <c r="K66" s="1024"/>
      <c r="L66" s="1024"/>
      <c r="M66" s="1024"/>
      <c r="N66" s="1024"/>
      <c r="O66" s="1024"/>
      <c r="P66" s="1025"/>
      <c r="Q66" s="1029" t="s">
        <v>367</v>
      </c>
      <c r="R66" s="1030"/>
      <c r="S66" s="1030"/>
      <c r="T66" s="1030"/>
      <c r="U66" s="1031"/>
      <c r="V66" s="1029" t="s">
        <v>368</v>
      </c>
      <c r="W66" s="1030"/>
      <c r="X66" s="1030"/>
      <c r="Y66" s="1030"/>
      <c r="Z66" s="1031"/>
      <c r="AA66" s="1029" t="s">
        <v>369</v>
      </c>
      <c r="AB66" s="1030"/>
      <c r="AC66" s="1030"/>
      <c r="AD66" s="1030"/>
      <c r="AE66" s="1031"/>
      <c r="AF66" s="1035" t="s">
        <v>370</v>
      </c>
      <c r="AG66" s="1036"/>
      <c r="AH66" s="1036"/>
      <c r="AI66" s="1036"/>
      <c r="AJ66" s="1037"/>
      <c r="AK66" s="1029" t="s">
        <v>371</v>
      </c>
      <c r="AL66" s="1024"/>
      <c r="AM66" s="1024"/>
      <c r="AN66" s="1024"/>
      <c r="AO66" s="1025"/>
      <c r="AP66" s="1029" t="s">
        <v>372</v>
      </c>
      <c r="AQ66" s="1030"/>
      <c r="AR66" s="1030"/>
      <c r="AS66" s="1030"/>
      <c r="AT66" s="1031"/>
      <c r="AU66" s="1029" t="s">
        <v>386</v>
      </c>
      <c r="AV66" s="1030"/>
      <c r="AW66" s="1030"/>
      <c r="AX66" s="1030"/>
      <c r="AY66" s="1031"/>
      <c r="AZ66" s="1029" t="s">
        <v>351</v>
      </c>
      <c r="BA66" s="1030"/>
      <c r="BB66" s="1030"/>
      <c r="BC66" s="1030"/>
      <c r="BD66" s="1045"/>
      <c r="BE66" s="319"/>
      <c r="BF66" s="319"/>
      <c r="BG66" s="319"/>
      <c r="BH66" s="319"/>
      <c r="BI66" s="319"/>
      <c r="BJ66" s="319"/>
      <c r="BK66" s="319"/>
      <c r="BL66" s="319"/>
      <c r="BM66" s="319"/>
      <c r="BN66" s="319"/>
      <c r="BO66" s="319"/>
      <c r="BP66" s="319"/>
      <c r="BQ66" s="316">
        <v>60</v>
      </c>
      <c r="BR66" s="321"/>
      <c r="BS66" s="981"/>
      <c r="BT66" s="982"/>
      <c r="BU66" s="982"/>
      <c r="BV66" s="982"/>
      <c r="BW66" s="982"/>
      <c r="BX66" s="982"/>
      <c r="BY66" s="982"/>
      <c r="BZ66" s="982"/>
      <c r="CA66" s="982"/>
      <c r="CB66" s="982"/>
      <c r="CC66" s="982"/>
      <c r="CD66" s="982"/>
      <c r="CE66" s="982"/>
      <c r="CF66" s="982"/>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69"/>
      <c r="DW66" s="970"/>
      <c r="DX66" s="970"/>
      <c r="DY66" s="970"/>
      <c r="DZ66" s="971"/>
      <c r="EA66" s="300"/>
    </row>
    <row r="67" spans="1:131" s="301" customFormat="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319"/>
      <c r="BF67" s="319"/>
      <c r="BG67" s="319"/>
      <c r="BH67" s="319"/>
      <c r="BI67" s="319"/>
      <c r="BJ67" s="319"/>
      <c r="BK67" s="319"/>
      <c r="BL67" s="319"/>
      <c r="BM67" s="319"/>
      <c r="BN67" s="319"/>
      <c r="BO67" s="319"/>
      <c r="BP67" s="319"/>
      <c r="BQ67" s="316">
        <v>61</v>
      </c>
      <c r="BR67" s="321"/>
      <c r="BS67" s="981"/>
      <c r="BT67" s="982"/>
      <c r="BU67" s="982"/>
      <c r="BV67" s="982"/>
      <c r="BW67" s="982"/>
      <c r="BX67" s="982"/>
      <c r="BY67" s="982"/>
      <c r="BZ67" s="982"/>
      <c r="CA67" s="982"/>
      <c r="CB67" s="982"/>
      <c r="CC67" s="982"/>
      <c r="CD67" s="982"/>
      <c r="CE67" s="982"/>
      <c r="CF67" s="982"/>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69"/>
      <c r="DW67" s="970"/>
      <c r="DX67" s="970"/>
      <c r="DY67" s="970"/>
      <c r="DZ67" s="971"/>
      <c r="EA67" s="300"/>
    </row>
    <row r="68" spans="1:131" s="301" customFormat="1" ht="26.25" customHeight="1" thickTop="1" x14ac:dyDescent="0.15">
      <c r="A68" s="312">
        <v>1</v>
      </c>
      <c r="B68" s="1013" t="s">
        <v>535</v>
      </c>
      <c r="C68" s="1014"/>
      <c r="D68" s="1014"/>
      <c r="E68" s="1014"/>
      <c r="F68" s="1014"/>
      <c r="G68" s="1014"/>
      <c r="H68" s="1014"/>
      <c r="I68" s="1014"/>
      <c r="J68" s="1014"/>
      <c r="K68" s="1014"/>
      <c r="L68" s="1014"/>
      <c r="M68" s="1014"/>
      <c r="N68" s="1014"/>
      <c r="O68" s="1014"/>
      <c r="P68" s="1015"/>
      <c r="Q68" s="1016">
        <v>1250</v>
      </c>
      <c r="R68" s="1010"/>
      <c r="S68" s="1010"/>
      <c r="T68" s="1010"/>
      <c r="U68" s="1010"/>
      <c r="V68" s="1010">
        <v>1244</v>
      </c>
      <c r="W68" s="1010"/>
      <c r="X68" s="1010"/>
      <c r="Y68" s="1010"/>
      <c r="Z68" s="1010"/>
      <c r="AA68" s="1010">
        <v>6</v>
      </c>
      <c r="AB68" s="1010"/>
      <c r="AC68" s="1010"/>
      <c r="AD68" s="1010"/>
      <c r="AE68" s="1010"/>
      <c r="AF68" s="1010">
        <v>6</v>
      </c>
      <c r="AG68" s="1010"/>
      <c r="AH68" s="1010"/>
      <c r="AI68" s="1010"/>
      <c r="AJ68" s="1010"/>
      <c r="AK68" s="1010">
        <v>6</v>
      </c>
      <c r="AL68" s="1010"/>
      <c r="AM68" s="1010"/>
      <c r="AN68" s="1010"/>
      <c r="AO68" s="1010"/>
      <c r="AP68" s="1010">
        <v>428</v>
      </c>
      <c r="AQ68" s="1010"/>
      <c r="AR68" s="1010"/>
      <c r="AS68" s="1010"/>
      <c r="AT68" s="1010"/>
      <c r="AU68" s="1010"/>
      <c r="AV68" s="1010"/>
      <c r="AW68" s="1010"/>
      <c r="AX68" s="1010"/>
      <c r="AY68" s="1010"/>
      <c r="AZ68" s="1011"/>
      <c r="BA68" s="1011"/>
      <c r="BB68" s="1011"/>
      <c r="BC68" s="1011"/>
      <c r="BD68" s="1012"/>
      <c r="BE68" s="319"/>
      <c r="BF68" s="319"/>
      <c r="BG68" s="319"/>
      <c r="BH68" s="319"/>
      <c r="BI68" s="319"/>
      <c r="BJ68" s="319"/>
      <c r="BK68" s="319"/>
      <c r="BL68" s="319"/>
      <c r="BM68" s="319"/>
      <c r="BN68" s="319"/>
      <c r="BO68" s="319"/>
      <c r="BP68" s="319"/>
      <c r="BQ68" s="316">
        <v>62</v>
      </c>
      <c r="BR68" s="321"/>
      <c r="BS68" s="981"/>
      <c r="BT68" s="982"/>
      <c r="BU68" s="982"/>
      <c r="BV68" s="982"/>
      <c r="BW68" s="982"/>
      <c r="BX68" s="982"/>
      <c r="BY68" s="982"/>
      <c r="BZ68" s="982"/>
      <c r="CA68" s="982"/>
      <c r="CB68" s="982"/>
      <c r="CC68" s="982"/>
      <c r="CD68" s="982"/>
      <c r="CE68" s="982"/>
      <c r="CF68" s="982"/>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69"/>
      <c r="DW68" s="970"/>
      <c r="DX68" s="970"/>
      <c r="DY68" s="970"/>
      <c r="DZ68" s="971"/>
      <c r="EA68" s="300"/>
    </row>
    <row r="69" spans="1:131" s="301" customFormat="1" ht="26.25" customHeight="1" x14ac:dyDescent="0.15">
      <c r="A69" s="315">
        <v>2</v>
      </c>
      <c r="B69" s="1002" t="s">
        <v>536</v>
      </c>
      <c r="C69" s="1003"/>
      <c r="D69" s="1003"/>
      <c r="E69" s="1003"/>
      <c r="F69" s="1003"/>
      <c r="G69" s="1003"/>
      <c r="H69" s="1003"/>
      <c r="I69" s="1003"/>
      <c r="J69" s="1003"/>
      <c r="K69" s="1003"/>
      <c r="L69" s="1003"/>
      <c r="M69" s="1003"/>
      <c r="N69" s="1003"/>
      <c r="O69" s="1003"/>
      <c r="P69" s="1004"/>
      <c r="Q69" s="1005">
        <v>813</v>
      </c>
      <c r="R69" s="999"/>
      <c r="S69" s="999"/>
      <c r="T69" s="999"/>
      <c r="U69" s="999"/>
      <c r="V69" s="999">
        <v>849</v>
      </c>
      <c r="W69" s="999"/>
      <c r="X69" s="999"/>
      <c r="Y69" s="999"/>
      <c r="Z69" s="999"/>
      <c r="AA69" s="999">
        <v>-36</v>
      </c>
      <c r="AB69" s="999"/>
      <c r="AC69" s="999"/>
      <c r="AD69" s="999"/>
      <c r="AE69" s="999"/>
      <c r="AF69" s="999">
        <v>104</v>
      </c>
      <c r="AG69" s="999"/>
      <c r="AH69" s="999"/>
      <c r="AI69" s="999"/>
      <c r="AJ69" s="999"/>
      <c r="AK69" s="999">
        <v>227</v>
      </c>
      <c r="AL69" s="999"/>
      <c r="AM69" s="999"/>
      <c r="AN69" s="999"/>
      <c r="AO69" s="999"/>
      <c r="AP69" s="999">
        <v>502</v>
      </c>
      <c r="AQ69" s="999"/>
      <c r="AR69" s="999"/>
      <c r="AS69" s="999"/>
      <c r="AT69" s="999"/>
      <c r="AU69" s="999"/>
      <c r="AV69" s="999"/>
      <c r="AW69" s="999"/>
      <c r="AX69" s="999"/>
      <c r="AY69" s="999"/>
      <c r="AZ69" s="1000" t="s">
        <v>543</v>
      </c>
      <c r="BA69" s="1000"/>
      <c r="BB69" s="1000"/>
      <c r="BC69" s="1000"/>
      <c r="BD69" s="1001"/>
      <c r="BE69" s="319"/>
      <c r="BF69" s="319"/>
      <c r="BG69" s="319"/>
      <c r="BH69" s="319"/>
      <c r="BI69" s="319"/>
      <c r="BJ69" s="319"/>
      <c r="BK69" s="319"/>
      <c r="BL69" s="319"/>
      <c r="BM69" s="319"/>
      <c r="BN69" s="319"/>
      <c r="BO69" s="319"/>
      <c r="BP69" s="319"/>
      <c r="BQ69" s="316">
        <v>63</v>
      </c>
      <c r="BR69" s="321"/>
      <c r="BS69" s="981"/>
      <c r="BT69" s="982"/>
      <c r="BU69" s="982"/>
      <c r="BV69" s="982"/>
      <c r="BW69" s="982"/>
      <c r="BX69" s="982"/>
      <c r="BY69" s="982"/>
      <c r="BZ69" s="982"/>
      <c r="CA69" s="982"/>
      <c r="CB69" s="982"/>
      <c r="CC69" s="982"/>
      <c r="CD69" s="982"/>
      <c r="CE69" s="982"/>
      <c r="CF69" s="982"/>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69"/>
      <c r="DW69" s="970"/>
      <c r="DX69" s="970"/>
      <c r="DY69" s="970"/>
      <c r="DZ69" s="971"/>
      <c r="EA69" s="300"/>
    </row>
    <row r="70" spans="1:131" s="301" customFormat="1" ht="26.25" customHeight="1" x14ac:dyDescent="0.15">
      <c r="A70" s="315">
        <v>3</v>
      </c>
      <c r="B70" s="1002" t="s">
        <v>537</v>
      </c>
      <c r="C70" s="1003"/>
      <c r="D70" s="1003"/>
      <c r="E70" s="1003"/>
      <c r="F70" s="1003"/>
      <c r="G70" s="1003"/>
      <c r="H70" s="1003"/>
      <c r="I70" s="1003"/>
      <c r="J70" s="1003"/>
      <c r="K70" s="1003"/>
      <c r="L70" s="1003"/>
      <c r="M70" s="1003"/>
      <c r="N70" s="1003"/>
      <c r="O70" s="1003"/>
      <c r="P70" s="1004"/>
      <c r="Q70" s="1005">
        <v>3022</v>
      </c>
      <c r="R70" s="999"/>
      <c r="S70" s="999"/>
      <c r="T70" s="999"/>
      <c r="U70" s="999"/>
      <c r="V70" s="999">
        <v>3285</v>
      </c>
      <c r="W70" s="999"/>
      <c r="X70" s="999"/>
      <c r="Y70" s="999"/>
      <c r="Z70" s="999"/>
      <c r="AA70" s="999">
        <v>-262</v>
      </c>
      <c r="AB70" s="999"/>
      <c r="AC70" s="999"/>
      <c r="AD70" s="999"/>
      <c r="AE70" s="999"/>
      <c r="AF70" s="999">
        <v>743</v>
      </c>
      <c r="AG70" s="999"/>
      <c r="AH70" s="999"/>
      <c r="AI70" s="999"/>
      <c r="AJ70" s="999"/>
      <c r="AK70" s="999">
        <v>816</v>
      </c>
      <c r="AL70" s="999"/>
      <c r="AM70" s="999"/>
      <c r="AN70" s="999"/>
      <c r="AO70" s="999"/>
      <c r="AP70" s="999">
        <v>1120</v>
      </c>
      <c r="AQ70" s="999"/>
      <c r="AR70" s="999"/>
      <c r="AS70" s="999"/>
      <c r="AT70" s="999"/>
      <c r="AU70" s="999"/>
      <c r="AV70" s="999"/>
      <c r="AW70" s="999"/>
      <c r="AX70" s="999"/>
      <c r="AY70" s="999"/>
      <c r="AZ70" s="1000" t="s">
        <v>544</v>
      </c>
      <c r="BA70" s="1000"/>
      <c r="BB70" s="1000"/>
      <c r="BC70" s="1000"/>
      <c r="BD70" s="1001"/>
      <c r="BE70" s="319"/>
      <c r="BF70" s="319"/>
      <c r="BG70" s="319"/>
      <c r="BH70" s="319"/>
      <c r="BI70" s="319"/>
      <c r="BJ70" s="319"/>
      <c r="BK70" s="319"/>
      <c r="BL70" s="319"/>
      <c r="BM70" s="319"/>
      <c r="BN70" s="319"/>
      <c r="BO70" s="319"/>
      <c r="BP70" s="319"/>
      <c r="BQ70" s="316">
        <v>64</v>
      </c>
      <c r="BR70" s="321"/>
      <c r="BS70" s="981"/>
      <c r="BT70" s="982"/>
      <c r="BU70" s="982"/>
      <c r="BV70" s="982"/>
      <c r="BW70" s="982"/>
      <c r="BX70" s="982"/>
      <c r="BY70" s="982"/>
      <c r="BZ70" s="982"/>
      <c r="CA70" s="982"/>
      <c r="CB70" s="982"/>
      <c r="CC70" s="982"/>
      <c r="CD70" s="982"/>
      <c r="CE70" s="982"/>
      <c r="CF70" s="982"/>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69"/>
      <c r="DW70" s="970"/>
      <c r="DX70" s="970"/>
      <c r="DY70" s="970"/>
      <c r="DZ70" s="971"/>
      <c r="EA70" s="300"/>
    </row>
    <row r="71" spans="1:131" s="301" customFormat="1" ht="26.25" customHeight="1" x14ac:dyDescent="0.15">
      <c r="A71" s="315">
        <v>4</v>
      </c>
      <c r="B71" s="1002" t="s">
        <v>538</v>
      </c>
      <c r="C71" s="1003"/>
      <c r="D71" s="1003"/>
      <c r="E71" s="1003"/>
      <c r="F71" s="1003"/>
      <c r="G71" s="1003"/>
      <c r="H71" s="1003"/>
      <c r="I71" s="1003"/>
      <c r="J71" s="1003"/>
      <c r="K71" s="1003"/>
      <c r="L71" s="1003"/>
      <c r="M71" s="1003"/>
      <c r="N71" s="1003"/>
      <c r="O71" s="1003"/>
      <c r="P71" s="1004"/>
      <c r="Q71" s="1005">
        <v>3354</v>
      </c>
      <c r="R71" s="999"/>
      <c r="S71" s="999"/>
      <c r="T71" s="999"/>
      <c r="U71" s="999"/>
      <c r="V71" s="999">
        <v>3268</v>
      </c>
      <c r="W71" s="999"/>
      <c r="X71" s="999"/>
      <c r="Y71" s="999"/>
      <c r="Z71" s="999"/>
      <c r="AA71" s="999">
        <v>86</v>
      </c>
      <c r="AB71" s="999"/>
      <c r="AC71" s="999"/>
      <c r="AD71" s="999"/>
      <c r="AE71" s="999"/>
      <c r="AF71" s="999">
        <v>86</v>
      </c>
      <c r="AG71" s="999"/>
      <c r="AH71" s="999"/>
      <c r="AI71" s="999"/>
      <c r="AJ71" s="999"/>
      <c r="AK71" s="999">
        <v>516</v>
      </c>
      <c r="AL71" s="999"/>
      <c r="AM71" s="999"/>
      <c r="AN71" s="999"/>
      <c r="AO71" s="999"/>
      <c r="AP71" s="999" t="s">
        <v>545</v>
      </c>
      <c r="AQ71" s="999"/>
      <c r="AR71" s="999"/>
      <c r="AS71" s="999"/>
      <c r="AT71" s="999"/>
      <c r="AU71" s="999"/>
      <c r="AV71" s="999"/>
      <c r="AW71" s="999"/>
      <c r="AX71" s="999"/>
      <c r="AY71" s="999"/>
      <c r="AZ71" s="1000"/>
      <c r="BA71" s="1000"/>
      <c r="BB71" s="1000"/>
      <c r="BC71" s="1000"/>
      <c r="BD71" s="1001"/>
      <c r="BE71" s="319"/>
      <c r="BF71" s="319"/>
      <c r="BG71" s="319"/>
      <c r="BH71" s="319"/>
      <c r="BI71" s="319"/>
      <c r="BJ71" s="319"/>
      <c r="BK71" s="319"/>
      <c r="BL71" s="319"/>
      <c r="BM71" s="319"/>
      <c r="BN71" s="319"/>
      <c r="BO71" s="319"/>
      <c r="BP71" s="319"/>
      <c r="BQ71" s="316">
        <v>65</v>
      </c>
      <c r="BR71" s="321"/>
      <c r="BS71" s="981"/>
      <c r="BT71" s="982"/>
      <c r="BU71" s="982"/>
      <c r="BV71" s="982"/>
      <c r="BW71" s="982"/>
      <c r="BX71" s="982"/>
      <c r="BY71" s="982"/>
      <c r="BZ71" s="982"/>
      <c r="CA71" s="982"/>
      <c r="CB71" s="982"/>
      <c r="CC71" s="982"/>
      <c r="CD71" s="982"/>
      <c r="CE71" s="982"/>
      <c r="CF71" s="982"/>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69"/>
      <c r="DW71" s="970"/>
      <c r="DX71" s="970"/>
      <c r="DY71" s="970"/>
      <c r="DZ71" s="971"/>
      <c r="EA71" s="300"/>
    </row>
    <row r="72" spans="1:131" s="301" customFormat="1" ht="26.25" customHeight="1" x14ac:dyDescent="0.15">
      <c r="A72" s="315">
        <v>5</v>
      </c>
      <c r="B72" s="1002" t="s">
        <v>539</v>
      </c>
      <c r="C72" s="1003"/>
      <c r="D72" s="1003"/>
      <c r="E72" s="1003"/>
      <c r="F72" s="1003"/>
      <c r="G72" s="1003"/>
      <c r="H72" s="1003"/>
      <c r="I72" s="1003"/>
      <c r="J72" s="1003"/>
      <c r="K72" s="1003"/>
      <c r="L72" s="1003"/>
      <c r="M72" s="1003"/>
      <c r="N72" s="1003"/>
      <c r="O72" s="1003"/>
      <c r="P72" s="1004"/>
      <c r="Q72" s="1005">
        <v>713</v>
      </c>
      <c r="R72" s="999"/>
      <c r="S72" s="999"/>
      <c r="T72" s="999"/>
      <c r="U72" s="999"/>
      <c r="V72" s="999">
        <v>700</v>
      </c>
      <c r="W72" s="999"/>
      <c r="X72" s="999"/>
      <c r="Y72" s="999"/>
      <c r="Z72" s="999"/>
      <c r="AA72" s="999">
        <v>13</v>
      </c>
      <c r="AB72" s="999"/>
      <c r="AC72" s="999"/>
      <c r="AD72" s="999"/>
      <c r="AE72" s="999"/>
      <c r="AF72" s="999">
        <v>13</v>
      </c>
      <c r="AG72" s="999"/>
      <c r="AH72" s="999"/>
      <c r="AI72" s="999"/>
      <c r="AJ72" s="999"/>
      <c r="AK72" s="999" t="s">
        <v>546</v>
      </c>
      <c r="AL72" s="999"/>
      <c r="AM72" s="999"/>
      <c r="AN72" s="999"/>
      <c r="AO72" s="999"/>
      <c r="AP72" s="999" t="s">
        <v>546</v>
      </c>
      <c r="AQ72" s="999"/>
      <c r="AR72" s="999"/>
      <c r="AS72" s="999"/>
      <c r="AT72" s="999"/>
      <c r="AU72" s="999"/>
      <c r="AV72" s="999"/>
      <c r="AW72" s="999"/>
      <c r="AX72" s="999"/>
      <c r="AY72" s="999"/>
      <c r="AZ72" s="1000"/>
      <c r="BA72" s="1000"/>
      <c r="BB72" s="1000"/>
      <c r="BC72" s="1000"/>
      <c r="BD72" s="1001"/>
      <c r="BE72" s="319"/>
      <c r="BF72" s="319"/>
      <c r="BG72" s="319"/>
      <c r="BH72" s="319"/>
      <c r="BI72" s="319"/>
      <c r="BJ72" s="319"/>
      <c r="BK72" s="319"/>
      <c r="BL72" s="319"/>
      <c r="BM72" s="319"/>
      <c r="BN72" s="319"/>
      <c r="BO72" s="319"/>
      <c r="BP72" s="319"/>
      <c r="BQ72" s="316">
        <v>66</v>
      </c>
      <c r="BR72" s="321"/>
      <c r="BS72" s="981"/>
      <c r="BT72" s="982"/>
      <c r="BU72" s="982"/>
      <c r="BV72" s="982"/>
      <c r="BW72" s="982"/>
      <c r="BX72" s="982"/>
      <c r="BY72" s="982"/>
      <c r="BZ72" s="982"/>
      <c r="CA72" s="982"/>
      <c r="CB72" s="982"/>
      <c r="CC72" s="982"/>
      <c r="CD72" s="982"/>
      <c r="CE72" s="982"/>
      <c r="CF72" s="982"/>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69"/>
      <c r="DW72" s="970"/>
      <c r="DX72" s="970"/>
      <c r="DY72" s="970"/>
      <c r="DZ72" s="971"/>
      <c r="EA72" s="300"/>
    </row>
    <row r="73" spans="1:131" s="301" customFormat="1" ht="26.25" customHeight="1" x14ac:dyDescent="0.15">
      <c r="A73" s="315">
        <v>6</v>
      </c>
      <c r="B73" s="1002" t="s">
        <v>540</v>
      </c>
      <c r="C73" s="1003"/>
      <c r="D73" s="1003"/>
      <c r="E73" s="1003"/>
      <c r="F73" s="1003"/>
      <c r="G73" s="1003"/>
      <c r="H73" s="1003"/>
      <c r="I73" s="1003"/>
      <c r="J73" s="1003"/>
      <c r="K73" s="1003"/>
      <c r="L73" s="1003"/>
      <c r="M73" s="1003"/>
      <c r="N73" s="1003"/>
      <c r="O73" s="1003"/>
      <c r="P73" s="1004"/>
      <c r="Q73" s="1005">
        <v>6316</v>
      </c>
      <c r="R73" s="999"/>
      <c r="S73" s="999"/>
      <c r="T73" s="999"/>
      <c r="U73" s="999"/>
      <c r="V73" s="999">
        <v>6286</v>
      </c>
      <c r="W73" s="999"/>
      <c r="X73" s="999"/>
      <c r="Y73" s="999"/>
      <c r="Z73" s="999"/>
      <c r="AA73" s="999">
        <v>30</v>
      </c>
      <c r="AB73" s="999"/>
      <c r="AC73" s="999"/>
      <c r="AD73" s="999"/>
      <c r="AE73" s="999"/>
      <c r="AF73" s="999">
        <v>30</v>
      </c>
      <c r="AG73" s="999"/>
      <c r="AH73" s="999"/>
      <c r="AI73" s="999"/>
      <c r="AJ73" s="999"/>
      <c r="AK73" s="999">
        <v>171</v>
      </c>
      <c r="AL73" s="999"/>
      <c r="AM73" s="999"/>
      <c r="AN73" s="999"/>
      <c r="AO73" s="999"/>
      <c r="AP73" s="999" t="s">
        <v>547</v>
      </c>
      <c r="AQ73" s="999"/>
      <c r="AR73" s="999"/>
      <c r="AS73" s="999"/>
      <c r="AT73" s="999"/>
      <c r="AU73" s="999"/>
      <c r="AV73" s="999"/>
      <c r="AW73" s="999"/>
      <c r="AX73" s="999"/>
      <c r="AY73" s="999"/>
      <c r="AZ73" s="1000"/>
      <c r="BA73" s="1000"/>
      <c r="BB73" s="1000"/>
      <c r="BC73" s="1000"/>
      <c r="BD73" s="1001"/>
      <c r="BE73" s="319"/>
      <c r="BF73" s="319"/>
      <c r="BG73" s="319"/>
      <c r="BH73" s="319"/>
      <c r="BI73" s="319"/>
      <c r="BJ73" s="319"/>
      <c r="BK73" s="319"/>
      <c r="BL73" s="319"/>
      <c r="BM73" s="319"/>
      <c r="BN73" s="319"/>
      <c r="BO73" s="319"/>
      <c r="BP73" s="319"/>
      <c r="BQ73" s="316">
        <v>67</v>
      </c>
      <c r="BR73" s="321"/>
      <c r="BS73" s="981"/>
      <c r="BT73" s="982"/>
      <c r="BU73" s="982"/>
      <c r="BV73" s="982"/>
      <c r="BW73" s="982"/>
      <c r="BX73" s="982"/>
      <c r="BY73" s="982"/>
      <c r="BZ73" s="982"/>
      <c r="CA73" s="982"/>
      <c r="CB73" s="982"/>
      <c r="CC73" s="982"/>
      <c r="CD73" s="982"/>
      <c r="CE73" s="982"/>
      <c r="CF73" s="982"/>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69"/>
      <c r="DW73" s="970"/>
      <c r="DX73" s="970"/>
      <c r="DY73" s="970"/>
      <c r="DZ73" s="971"/>
      <c r="EA73" s="300"/>
    </row>
    <row r="74" spans="1:131" s="301" customFormat="1" ht="26.25" customHeight="1" x14ac:dyDescent="0.15">
      <c r="A74" s="315">
        <v>7</v>
      </c>
      <c r="B74" s="1002" t="s">
        <v>541</v>
      </c>
      <c r="C74" s="1003"/>
      <c r="D74" s="1003"/>
      <c r="E74" s="1003"/>
      <c r="F74" s="1003"/>
      <c r="G74" s="1003"/>
      <c r="H74" s="1003"/>
      <c r="I74" s="1003"/>
      <c r="J74" s="1003"/>
      <c r="K74" s="1003"/>
      <c r="L74" s="1003"/>
      <c r="M74" s="1003"/>
      <c r="N74" s="1003"/>
      <c r="O74" s="1003"/>
      <c r="P74" s="1004"/>
      <c r="Q74" s="1005">
        <v>290</v>
      </c>
      <c r="R74" s="999"/>
      <c r="S74" s="999"/>
      <c r="T74" s="999"/>
      <c r="U74" s="999"/>
      <c r="V74" s="999">
        <v>253</v>
      </c>
      <c r="W74" s="999"/>
      <c r="X74" s="999"/>
      <c r="Y74" s="999"/>
      <c r="Z74" s="999"/>
      <c r="AA74" s="999">
        <v>37</v>
      </c>
      <c r="AB74" s="999"/>
      <c r="AC74" s="999"/>
      <c r="AD74" s="999"/>
      <c r="AE74" s="999"/>
      <c r="AF74" s="999">
        <v>37</v>
      </c>
      <c r="AG74" s="999"/>
      <c r="AH74" s="999"/>
      <c r="AI74" s="999"/>
      <c r="AJ74" s="999"/>
      <c r="AK74" s="999">
        <v>26</v>
      </c>
      <c r="AL74" s="999"/>
      <c r="AM74" s="999"/>
      <c r="AN74" s="999"/>
      <c r="AO74" s="999"/>
      <c r="AP74" s="999" t="s">
        <v>548</v>
      </c>
      <c r="AQ74" s="999"/>
      <c r="AR74" s="999"/>
      <c r="AS74" s="999"/>
      <c r="AT74" s="999"/>
      <c r="AU74" s="999"/>
      <c r="AV74" s="999"/>
      <c r="AW74" s="999"/>
      <c r="AX74" s="999"/>
      <c r="AY74" s="999"/>
      <c r="AZ74" s="1000"/>
      <c r="BA74" s="1000"/>
      <c r="BB74" s="1000"/>
      <c r="BC74" s="1000"/>
      <c r="BD74" s="1001"/>
      <c r="BE74" s="319"/>
      <c r="BF74" s="319"/>
      <c r="BG74" s="319"/>
      <c r="BH74" s="319"/>
      <c r="BI74" s="319"/>
      <c r="BJ74" s="319"/>
      <c r="BK74" s="319"/>
      <c r="BL74" s="319"/>
      <c r="BM74" s="319"/>
      <c r="BN74" s="319"/>
      <c r="BO74" s="319"/>
      <c r="BP74" s="319"/>
      <c r="BQ74" s="316">
        <v>68</v>
      </c>
      <c r="BR74" s="321"/>
      <c r="BS74" s="981"/>
      <c r="BT74" s="982"/>
      <c r="BU74" s="982"/>
      <c r="BV74" s="982"/>
      <c r="BW74" s="982"/>
      <c r="BX74" s="982"/>
      <c r="BY74" s="982"/>
      <c r="BZ74" s="982"/>
      <c r="CA74" s="982"/>
      <c r="CB74" s="982"/>
      <c r="CC74" s="982"/>
      <c r="CD74" s="982"/>
      <c r="CE74" s="982"/>
      <c r="CF74" s="982"/>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69"/>
      <c r="DW74" s="970"/>
      <c r="DX74" s="970"/>
      <c r="DY74" s="970"/>
      <c r="DZ74" s="971"/>
      <c r="EA74" s="300"/>
    </row>
    <row r="75" spans="1:131" s="301" customFormat="1" ht="26.25" customHeight="1" x14ac:dyDescent="0.15">
      <c r="A75" s="315">
        <v>8</v>
      </c>
      <c r="B75" s="1002" t="s">
        <v>542</v>
      </c>
      <c r="C75" s="1003"/>
      <c r="D75" s="1003"/>
      <c r="E75" s="1003"/>
      <c r="F75" s="1003"/>
      <c r="G75" s="1003"/>
      <c r="H75" s="1003"/>
      <c r="I75" s="1003"/>
      <c r="J75" s="1003"/>
      <c r="K75" s="1003"/>
      <c r="L75" s="1003"/>
      <c r="M75" s="1003"/>
      <c r="N75" s="1003"/>
      <c r="O75" s="1003"/>
      <c r="P75" s="1004"/>
      <c r="Q75" s="1006">
        <v>110694</v>
      </c>
      <c r="R75" s="1007"/>
      <c r="S75" s="1007"/>
      <c r="T75" s="1007"/>
      <c r="U75" s="1008"/>
      <c r="V75" s="1009">
        <v>107375</v>
      </c>
      <c r="W75" s="1007"/>
      <c r="X75" s="1007"/>
      <c r="Y75" s="1007"/>
      <c r="Z75" s="1008"/>
      <c r="AA75" s="1009">
        <v>338</v>
      </c>
      <c r="AB75" s="1007"/>
      <c r="AC75" s="1007"/>
      <c r="AD75" s="1007"/>
      <c r="AE75" s="1008"/>
      <c r="AF75" s="1009">
        <v>3318</v>
      </c>
      <c r="AG75" s="1007"/>
      <c r="AH75" s="1007"/>
      <c r="AI75" s="1007"/>
      <c r="AJ75" s="1008"/>
      <c r="AK75" s="1009" t="s">
        <v>545</v>
      </c>
      <c r="AL75" s="1007"/>
      <c r="AM75" s="1007"/>
      <c r="AN75" s="1007"/>
      <c r="AO75" s="1008"/>
      <c r="AP75" s="1009" t="s">
        <v>546</v>
      </c>
      <c r="AQ75" s="1007"/>
      <c r="AR75" s="1007"/>
      <c r="AS75" s="1007"/>
      <c r="AT75" s="1008"/>
      <c r="AU75" s="1009"/>
      <c r="AV75" s="1007"/>
      <c r="AW75" s="1007"/>
      <c r="AX75" s="1007"/>
      <c r="AY75" s="1008"/>
      <c r="AZ75" s="1000"/>
      <c r="BA75" s="1000"/>
      <c r="BB75" s="1000"/>
      <c r="BC75" s="1000"/>
      <c r="BD75" s="1001"/>
      <c r="BE75" s="319"/>
      <c r="BF75" s="319"/>
      <c r="BG75" s="319"/>
      <c r="BH75" s="319"/>
      <c r="BI75" s="319"/>
      <c r="BJ75" s="319"/>
      <c r="BK75" s="319"/>
      <c r="BL75" s="319"/>
      <c r="BM75" s="319"/>
      <c r="BN75" s="319"/>
      <c r="BO75" s="319"/>
      <c r="BP75" s="319"/>
      <c r="BQ75" s="316">
        <v>69</v>
      </c>
      <c r="BR75" s="321"/>
      <c r="BS75" s="981"/>
      <c r="BT75" s="982"/>
      <c r="BU75" s="982"/>
      <c r="BV75" s="982"/>
      <c r="BW75" s="982"/>
      <c r="BX75" s="982"/>
      <c r="BY75" s="982"/>
      <c r="BZ75" s="982"/>
      <c r="CA75" s="982"/>
      <c r="CB75" s="982"/>
      <c r="CC75" s="982"/>
      <c r="CD75" s="982"/>
      <c r="CE75" s="982"/>
      <c r="CF75" s="982"/>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69"/>
      <c r="DW75" s="970"/>
      <c r="DX75" s="970"/>
      <c r="DY75" s="970"/>
      <c r="DZ75" s="971"/>
      <c r="EA75" s="300"/>
    </row>
    <row r="76" spans="1:131" s="301" customFormat="1" ht="26.25" customHeight="1" x14ac:dyDescent="0.15">
      <c r="A76" s="315">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319"/>
      <c r="BF76" s="319"/>
      <c r="BG76" s="319"/>
      <c r="BH76" s="319"/>
      <c r="BI76" s="319"/>
      <c r="BJ76" s="319"/>
      <c r="BK76" s="319"/>
      <c r="BL76" s="319"/>
      <c r="BM76" s="319"/>
      <c r="BN76" s="319"/>
      <c r="BO76" s="319"/>
      <c r="BP76" s="319"/>
      <c r="BQ76" s="316">
        <v>70</v>
      </c>
      <c r="BR76" s="321"/>
      <c r="BS76" s="981"/>
      <c r="BT76" s="982"/>
      <c r="BU76" s="982"/>
      <c r="BV76" s="982"/>
      <c r="BW76" s="982"/>
      <c r="BX76" s="982"/>
      <c r="BY76" s="982"/>
      <c r="BZ76" s="982"/>
      <c r="CA76" s="982"/>
      <c r="CB76" s="982"/>
      <c r="CC76" s="982"/>
      <c r="CD76" s="982"/>
      <c r="CE76" s="982"/>
      <c r="CF76" s="982"/>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69"/>
      <c r="DW76" s="970"/>
      <c r="DX76" s="970"/>
      <c r="DY76" s="970"/>
      <c r="DZ76" s="971"/>
      <c r="EA76" s="300"/>
    </row>
    <row r="77" spans="1:131" s="301" customFormat="1" ht="26.25" customHeight="1" x14ac:dyDescent="0.15">
      <c r="A77" s="315">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319"/>
      <c r="BF77" s="319"/>
      <c r="BG77" s="319"/>
      <c r="BH77" s="319"/>
      <c r="BI77" s="319"/>
      <c r="BJ77" s="319"/>
      <c r="BK77" s="319"/>
      <c r="BL77" s="319"/>
      <c r="BM77" s="319"/>
      <c r="BN77" s="319"/>
      <c r="BO77" s="319"/>
      <c r="BP77" s="319"/>
      <c r="BQ77" s="316">
        <v>71</v>
      </c>
      <c r="BR77" s="321"/>
      <c r="BS77" s="981"/>
      <c r="BT77" s="982"/>
      <c r="BU77" s="982"/>
      <c r="BV77" s="982"/>
      <c r="BW77" s="982"/>
      <c r="BX77" s="982"/>
      <c r="BY77" s="982"/>
      <c r="BZ77" s="982"/>
      <c r="CA77" s="982"/>
      <c r="CB77" s="982"/>
      <c r="CC77" s="982"/>
      <c r="CD77" s="982"/>
      <c r="CE77" s="982"/>
      <c r="CF77" s="982"/>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69"/>
      <c r="DW77" s="970"/>
      <c r="DX77" s="970"/>
      <c r="DY77" s="970"/>
      <c r="DZ77" s="971"/>
      <c r="EA77" s="300"/>
    </row>
    <row r="78" spans="1:131" s="301" customFormat="1" ht="26.25" customHeight="1" x14ac:dyDescent="0.15">
      <c r="A78" s="315">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319"/>
      <c r="BF78" s="319"/>
      <c r="BG78" s="319"/>
      <c r="BH78" s="319"/>
      <c r="BI78" s="319"/>
      <c r="BJ78" s="300"/>
      <c r="BK78" s="300"/>
      <c r="BL78" s="300"/>
      <c r="BM78" s="300"/>
      <c r="BN78" s="300"/>
      <c r="BO78" s="319"/>
      <c r="BP78" s="319"/>
      <c r="BQ78" s="316">
        <v>72</v>
      </c>
      <c r="BR78" s="321"/>
      <c r="BS78" s="981"/>
      <c r="BT78" s="982"/>
      <c r="BU78" s="982"/>
      <c r="BV78" s="982"/>
      <c r="BW78" s="982"/>
      <c r="BX78" s="982"/>
      <c r="BY78" s="982"/>
      <c r="BZ78" s="982"/>
      <c r="CA78" s="982"/>
      <c r="CB78" s="982"/>
      <c r="CC78" s="982"/>
      <c r="CD78" s="982"/>
      <c r="CE78" s="982"/>
      <c r="CF78" s="982"/>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69"/>
      <c r="DW78" s="970"/>
      <c r="DX78" s="970"/>
      <c r="DY78" s="970"/>
      <c r="DZ78" s="971"/>
      <c r="EA78" s="300"/>
    </row>
    <row r="79" spans="1:131" s="301" customFormat="1" ht="26.25" customHeight="1" x14ac:dyDescent="0.15">
      <c r="A79" s="315">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319"/>
      <c r="BF79" s="319"/>
      <c r="BG79" s="319"/>
      <c r="BH79" s="319"/>
      <c r="BI79" s="319"/>
      <c r="BJ79" s="300"/>
      <c r="BK79" s="300"/>
      <c r="BL79" s="300"/>
      <c r="BM79" s="300"/>
      <c r="BN79" s="300"/>
      <c r="BO79" s="319"/>
      <c r="BP79" s="319"/>
      <c r="BQ79" s="316">
        <v>73</v>
      </c>
      <c r="BR79" s="321"/>
      <c r="BS79" s="981"/>
      <c r="BT79" s="982"/>
      <c r="BU79" s="982"/>
      <c r="BV79" s="982"/>
      <c r="BW79" s="982"/>
      <c r="BX79" s="982"/>
      <c r="BY79" s="982"/>
      <c r="BZ79" s="982"/>
      <c r="CA79" s="982"/>
      <c r="CB79" s="982"/>
      <c r="CC79" s="982"/>
      <c r="CD79" s="982"/>
      <c r="CE79" s="982"/>
      <c r="CF79" s="982"/>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69"/>
      <c r="DW79" s="970"/>
      <c r="DX79" s="970"/>
      <c r="DY79" s="970"/>
      <c r="DZ79" s="971"/>
      <c r="EA79" s="300"/>
    </row>
    <row r="80" spans="1:131" s="301" customFormat="1" ht="26.25" customHeight="1" x14ac:dyDescent="0.15">
      <c r="A80" s="315">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319"/>
      <c r="BF80" s="319"/>
      <c r="BG80" s="319"/>
      <c r="BH80" s="319"/>
      <c r="BI80" s="319"/>
      <c r="BJ80" s="319"/>
      <c r="BK80" s="319"/>
      <c r="BL80" s="319"/>
      <c r="BM80" s="319"/>
      <c r="BN80" s="319"/>
      <c r="BO80" s="319"/>
      <c r="BP80" s="319"/>
      <c r="BQ80" s="316">
        <v>74</v>
      </c>
      <c r="BR80" s="321"/>
      <c r="BS80" s="981"/>
      <c r="BT80" s="982"/>
      <c r="BU80" s="982"/>
      <c r="BV80" s="982"/>
      <c r="BW80" s="982"/>
      <c r="BX80" s="982"/>
      <c r="BY80" s="982"/>
      <c r="BZ80" s="982"/>
      <c r="CA80" s="982"/>
      <c r="CB80" s="982"/>
      <c r="CC80" s="982"/>
      <c r="CD80" s="982"/>
      <c r="CE80" s="982"/>
      <c r="CF80" s="982"/>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69"/>
      <c r="DW80" s="970"/>
      <c r="DX80" s="970"/>
      <c r="DY80" s="970"/>
      <c r="DZ80" s="971"/>
      <c r="EA80" s="300"/>
    </row>
    <row r="81" spans="1:131" s="301" customFormat="1" ht="26.25" customHeight="1" x14ac:dyDescent="0.15">
      <c r="A81" s="315">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319"/>
      <c r="BF81" s="319"/>
      <c r="BG81" s="319"/>
      <c r="BH81" s="319"/>
      <c r="BI81" s="319"/>
      <c r="BJ81" s="319"/>
      <c r="BK81" s="319"/>
      <c r="BL81" s="319"/>
      <c r="BM81" s="319"/>
      <c r="BN81" s="319"/>
      <c r="BO81" s="319"/>
      <c r="BP81" s="319"/>
      <c r="BQ81" s="316">
        <v>75</v>
      </c>
      <c r="BR81" s="321"/>
      <c r="BS81" s="981"/>
      <c r="BT81" s="982"/>
      <c r="BU81" s="982"/>
      <c r="BV81" s="982"/>
      <c r="BW81" s="982"/>
      <c r="BX81" s="982"/>
      <c r="BY81" s="982"/>
      <c r="BZ81" s="982"/>
      <c r="CA81" s="982"/>
      <c r="CB81" s="982"/>
      <c r="CC81" s="982"/>
      <c r="CD81" s="982"/>
      <c r="CE81" s="982"/>
      <c r="CF81" s="982"/>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69"/>
      <c r="DW81" s="970"/>
      <c r="DX81" s="970"/>
      <c r="DY81" s="970"/>
      <c r="DZ81" s="971"/>
      <c r="EA81" s="300"/>
    </row>
    <row r="82" spans="1:131" s="301" customFormat="1" ht="26.25" customHeight="1" x14ac:dyDescent="0.15">
      <c r="A82" s="315">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319"/>
      <c r="BF82" s="319"/>
      <c r="BG82" s="319"/>
      <c r="BH82" s="319"/>
      <c r="BI82" s="319"/>
      <c r="BJ82" s="319"/>
      <c r="BK82" s="319"/>
      <c r="BL82" s="319"/>
      <c r="BM82" s="319"/>
      <c r="BN82" s="319"/>
      <c r="BO82" s="319"/>
      <c r="BP82" s="319"/>
      <c r="BQ82" s="316">
        <v>76</v>
      </c>
      <c r="BR82" s="321"/>
      <c r="BS82" s="981"/>
      <c r="BT82" s="982"/>
      <c r="BU82" s="982"/>
      <c r="BV82" s="982"/>
      <c r="BW82" s="982"/>
      <c r="BX82" s="982"/>
      <c r="BY82" s="982"/>
      <c r="BZ82" s="982"/>
      <c r="CA82" s="982"/>
      <c r="CB82" s="982"/>
      <c r="CC82" s="982"/>
      <c r="CD82" s="982"/>
      <c r="CE82" s="982"/>
      <c r="CF82" s="982"/>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69"/>
      <c r="DW82" s="970"/>
      <c r="DX82" s="970"/>
      <c r="DY82" s="970"/>
      <c r="DZ82" s="971"/>
      <c r="EA82" s="300"/>
    </row>
    <row r="83" spans="1:131" s="301" customFormat="1" ht="26.25" customHeight="1" x14ac:dyDescent="0.15">
      <c r="A83" s="315">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319"/>
      <c r="BF83" s="319"/>
      <c r="BG83" s="319"/>
      <c r="BH83" s="319"/>
      <c r="BI83" s="319"/>
      <c r="BJ83" s="319"/>
      <c r="BK83" s="319"/>
      <c r="BL83" s="319"/>
      <c r="BM83" s="319"/>
      <c r="BN83" s="319"/>
      <c r="BO83" s="319"/>
      <c r="BP83" s="319"/>
      <c r="BQ83" s="316">
        <v>77</v>
      </c>
      <c r="BR83" s="321"/>
      <c r="BS83" s="981"/>
      <c r="BT83" s="982"/>
      <c r="BU83" s="982"/>
      <c r="BV83" s="982"/>
      <c r="BW83" s="982"/>
      <c r="BX83" s="982"/>
      <c r="BY83" s="982"/>
      <c r="BZ83" s="982"/>
      <c r="CA83" s="982"/>
      <c r="CB83" s="982"/>
      <c r="CC83" s="982"/>
      <c r="CD83" s="982"/>
      <c r="CE83" s="982"/>
      <c r="CF83" s="982"/>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69"/>
      <c r="DW83" s="970"/>
      <c r="DX83" s="970"/>
      <c r="DY83" s="970"/>
      <c r="DZ83" s="971"/>
      <c r="EA83" s="300"/>
    </row>
    <row r="84" spans="1:131" s="301" customFormat="1" ht="26.25" customHeight="1" x14ac:dyDescent="0.15">
      <c r="A84" s="315">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319"/>
      <c r="BF84" s="319"/>
      <c r="BG84" s="319"/>
      <c r="BH84" s="319"/>
      <c r="BI84" s="319"/>
      <c r="BJ84" s="319"/>
      <c r="BK84" s="319"/>
      <c r="BL84" s="319"/>
      <c r="BM84" s="319"/>
      <c r="BN84" s="319"/>
      <c r="BO84" s="319"/>
      <c r="BP84" s="319"/>
      <c r="BQ84" s="316">
        <v>78</v>
      </c>
      <c r="BR84" s="321"/>
      <c r="BS84" s="981"/>
      <c r="BT84" s="982"/>
      <c r="BU84" s="982"/>
      <c r="BV84" s="982"/>
      <c r="BW84" s="982"/>
      <c r="BX84" s="982"/>
      <c r="BY84" s="982"/>
      <c r="BZ84" s="982"/>
      <c r="CA84" s="982"/>
      <c r="CB84" s="982"/>
      <c r="CC84" s="982"/>
      <c r="CD84" s="982"/>
      <c r="CE84" s="982"/>
      <c r="CF84" s="982"/>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69"/>
      <c r="DW84" s="970"/>
      <c r="DX84" s="970"/>
      <c r="DY84" s="970"/>
      <c r="DZ84" s="971"/>
      <c r="EA84" s="300"/>
    </row>
    <row r="85" spans="1:131" s="301" customFormat="1" ht="26.25" customHeight="1" x14ac:dyDescent="0.15">
      <c r="A85" s="315">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319"/>
      <c r="BF85" s="319"/>
      <c r="BG85" s="319"/>
      <c r="BH85" s="319"/>
      <c r="BI85" s="319"/>
      <c r="BJ85" s="319"/>
      <c r="BK85" s="319"/>
      <c r="BL85" s="319"/>
      <c r="BM85" s="319"/>
      <c r="BN85" s="319"/>
      <c r="BO85" s="319"/>
      <c r="BP85" s="319"/>
      <c r="BQ85" s="316">
        <v>79</v>
      </c>
      <c r="BR85" s="321"/>
      <c r="BS85" s="981"/>
      <c r="BT85" s="982"/>
      <c r="BU85" s="982"/>
      <c r="BV85" s="982"/>
      <c r="BW85" s="982"/>
      <c r="BX85" s="982"/>
      <c r="BY85" s="982"/>
      <c r="BZ85" s="982"/>
      <c r="CA85" s="982"/>
      <c r="CB85" s="982"/>
      <c r="CC85" s="982"/>
      <c r="CD85" s="982"/>
      <c r="CE85" s="982"/>
      <c r="CF85" s="982"/>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69"/>
      <c r="DW85" s="970"/>
      <c r="DX85" s="970"/>
      <c r="DY85" s="970"/>
      <c r="DZ85" s="971"/>
      <c r="EA85" s="300"/>
    </row>
    <row r="86" spans="1:131" s="301" customFormat="1" ht="26.25" customHeight="1" x14ac:dyDescent="0.15">
      <c r="A86" s="315">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319"/>
      <c r="BF86" s="319"/>
      <c r="BG86" s="319"/>
      <c r="BH86" s="319"/>
      <c r="BI86" s="319"/>
      <c r="BJ86" s="319"/>
      <c r="BK86" s="319"/>
      <c r="BL86" s="319"/>
      <c r="BM86" s="319"/>
      <c r="BN86" s="319"/>
      <c r="BO86" s="319"/>
      <c r="BP86" s="319"/>
      <c r="BQ86" s="316">
        <v>80</v>
      </c>
      <c r="BR86" s="321"/>
      <c r="BS86" s="981"/>
      <c r="BT86" s="982"/>
      <c r="BU86" s="982"/>
      <c r="BV86" s="982"/>
      <c r="BW86" s="982"/>
      <c r="BX86" s="982"/>
      <c r="BY86" s="982"/>
      <c r="BZ86" s="982"/>
      <c r="CA86" s="982"/>
      <c r="CB86" s="982"/>
      <c r="CC86" s="982"/>
      <c r="CD86" s="982"/>
      <c r="CE86" s="982"/>
      <c r="CF86" s="982"/>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69"/>
      <c r="DW86" s="970"/>
      <c r="DX86" s="970"/>
      <c r="DY86" s="970"/>
      <c r="DZ86" s="971"/>
      <c r="EA86" s="300"/>
    </row>
    <row r="87" spans="1:131" s="301" customFormat="1" ht="26.25" customHeight="1" x14ac:dyDescent="0.15">
      <c r="A87" s="322">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319"/>
      <c r="BF87" s="319"/>
      <c r="BG87" s="319"/>
      <c r="BH87" s="319"/>
      <c r="BI87" s="319"/>
      <c r="BJ87" s="319"/>
      <c r="BK87" s="319"/>
      <c r="BL87" s="319"/>
      <c r="BM87" s="319"/>
      <c r="BN87" s="319"/>
      <c r="BO87" s="319"/>
      <c r="BP87" s="319"/>
      <c r="BQ87" s="316">
        <v>81</v>
      </c>
      <c r="BR87" s="321"/>
      <c r="BS87" s="981"/>
      <c r="BT87" s="982"/>
      <c r="BU87" s="982"/>
      <c r="BV87" s="982"/>
      <c r="BW87" s="982"/>
      <c r="BX87" s="982"/>
      <c r="BY87" s="982"/>
      <c r="BZ87" s="982"/>
      <c r="CA87" s="982"/>
      <c r="CB87" s="982"/>
      <c r="CC87" s="982"/>
      <c r="CD87" s="982"/>
      <c r="CE87" s="982"/>
      <c r="CF87" s="982"/>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69"/>
      <c r="DW87" s="970"/>
      <c r="DX87" s="970"/>
      <c r="DY87" s="970"/>
      <c r="DZ87" s="971"/>
      <c r="EA87" s="300"/>
    </row>
    <row r="88" spans="1:131" s="301" customFormat="1" ht="26.25" customHeight="1" thickBot="1" x14ac:dyDescent="0.2">
      <c r="A88" s="318" t="s">
        <v>363</v>
      </c>
      <c r="B88" s="972" t="s">
        <v>387</v>
      </c>
      <c r="C88" s="973"/>
      <c r="D88" s="973"/>
      <c r="E88" s="973"/>
      <c r="F88" s="973"/>
      <c r="G88" s="973"/>
      <c r="H88" s="973"/>
      <c r="I88" s="973"/>
      <c r="J88" s="973"/>
      <c r="K88" s="973"/>
      <c r="L88" s="973"/>
      <c r="M88" s="973"/>
      <c r="N88" s="973"/>
      <c r="O88" s="973"/>
      <c r="P88" s="974"/>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319"/>
      <c r="BF88" s="319"/>
      <c r="BG88" s="319"/>
      <c r="BH88" s="319"/>
      <c r="BI88" s="319"/>
      <c r="BJ88" s="319"/>
      <c r="BK88" s="319"/>
      <c r="BL88" s="319"/>
      <c r="BM88" s="319"/>
      <c r="BN88" s="319"/>
      <c r="BO88" s="319"/>
      <c r="BP88" s="319"/>
      <c r="BQ88" s="316">
        <v>82</v>
      </c>
      <c r="BR88" s="321"/>
      <c r="BS88" s="981"/>
      <c r="BT88" s="982"/>
      <c r="BU88" s="982"/>
      <c r="BV88" s="982"/>
      <c r="BW88" s="982"/>
      <c r="BX88" s="982"/>
      <c r="BY88" s="982"/>
      <c r="BZ88" s="982"/>
      <c r="CA88" s="982"/>
      <c r="CB88" s="982"/>
      <c r="CC88" s="982"/>
      <c r="CD88" s="982"/>
      <c r="CE88" s="982"/>
      <c r="CF88" s="982"/>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69"/>
      <c r="DW88" s="970"/>
      <c r="DX88" s="970"/>
      <c r="DY88" s="970"/>
      <c r="DZ88" s="971"/>
      <c r="EA88" s="300"/>
    </row>
    <row r="89" spans="1:131" s="301" customFormat="1" ht="26.25" hidden="1" customHeight="1" x14ac:dyDescent="0.15">
      <c r="A89" s="323"/>
      <c r="B89" s="324"/>
      <c r="C89" s="324"/>
      <c r="D89" s="324"/>
      <c r="E89" s="324"/>
      <c r="F89" s="324"/>
      <c r="G89" s="324"/>
      <c r="H89" s="324"/>
      <c r="I89" s="324"/>
      <c r="J89" s="324"/>
      <c r="K89" s="324"/>
      <c r="L89" s="324"/>
      <c r="M89" s="324"/>
      <c r="N89" s="324"/>
      <c r="O89" s="324"/>
      <c r="P89" s="324"/>
      <c r="Q89" s="325"/>
      <c r="R89" s="325"/>
      <c r="S89" s="325"/>
      <c r="T89" s="325"/>
      <c r="U89" s="325"/>
      <c r="V89" s="325"/>
      <c r="W89" s="325"/>
      <c r="X89" s="325"/>
      <c r="Y89" s="325"/>
      <c r="Z89" s="325"/>
      <c r="AA89" s="325"/>
      <c r="AB89" s="325"/>
      <c r="AC89" s="325"/>
      <c r="AD89" s="325"/>
      <c r="AE89" s="325"/>
      <c r="AF89" s="325"/>
      <c r="AG89" s="325"/>
      <c r="AH89" s="325"/>
      <c r="AI89" s="325"/>
      <c r="AJ89" s="325"/>
      <c r="AK89" s="325"/>
      <c r="AL89" s="325"/>
      <c r="AM89" s="325"/>
      <c r="AN89" s="325"/>
      <c r="AO89" s="325"/>
      <c r="AP89" s="325"/>
      <c r="AQ89" s="325"/>
      <c r="AR89" s="325"/>
      <c r="AS89" s="325"/>
      <c r="AT89" s="325"/>
      <c r="AU89" s="325"/>
      <c r="AV89" s="325"/>
      <c r="AW89" s="325"/>
      <c r="AX89" s="325"/>
      <c r="AY89" s="325"/>
      <c r="AZ89" s="326"/>
      <c r="BA89" s="326"/>
      <c r="BB89" s="326"/>
      <c r="BC89" s="326"/>
      <c r="BD89" s="326"/>
      <c r="BE89" s="319"/>
      <c r="BF89" s="319"/>
      <c r="BG89" s="319"/>
      <c r="BH89" s="319"/>
      <c r="BI89" s="319"/>
      <c r="BJ89" s="319"/>
      <c r="BK89" s="319"/>
      <c r="BL89" s="319"/>
      <c r="BM89" s="319"/>
      <c r="BN89" s="319"/>
      <c r="BO89" s="319"/>
      <c r="BP89" s="319"/>
      <c r="BQ89" s="316">
        <v>83</v>
      </c>
      <c r="BR89" s="321"/>
      <c r="BS89" s="981"/>
      <c r="BT89" s="982"/>
      <c r="BU89" s="982"/>
      <c r="BV89" s="982"/>
      <c r="BW89" s="982"/>
      <c r="BX89" s="982"/>
      <c r="BY89" s="982"/>
      <c r="BZ89" s="982"/>
      <c r="CA89" s="982"/>
      <c r="CB89" s="982"/>
      <c r="CC89" s="982"/>
      <c r="CD89" s="982"/>
      <c r="CE89" s="982"/>
      <c r="CF89" s="982"/>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69"/>
      <c r="DW89" s="970"/>
      <c r="DX89" s="970"/>
      <c r="DY89" s="970"/>
      <c r="DZ89" s="971"/>
      <c r="EA89" s="300"/>
    </row>
    <row r="90" spans="1:131" s="301" customFormat="1" ht="26.25" hidden="1" customHeight="1" x14ac:dyDescent="0.15">
      <c r="A90" s="323"/>
      <c r="B90" s="324"/>
      <c r="C90" s="324"/>
      <c r="D90" s="324"/>
      <c r="E90" s="324"/>
      <c r="F90" s="324"/>
      <c r="G90" s="324"/>
      <c r="H90" s="324"/>
      <c r="I90" s="324"/>
      <c r="J90" s="324"/>
      <c r="K90" s="324"/>
      <c r="L90" s="324"/>
      <c r="M90" s="324"/>
      <c r="N90" s="324"/>
      <c r="O90" s="324"/>
      <c r="P90" s="324"/>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c r="AO90" s="325"/>
      <c r="AP90" s="325"/>
      <c r="AQ90" s="325"/>
      <c r="AR90" s="325"/>
      <c r="AS90" s="325"/>
      <c r="AT90" s="325"/>
      <c r="AU90" s="325"/>
      <c r="AV90" s="325"/>
      <c r="AW90" s="325"/>
      <c r="AX90" s="325"/>
      <c r="AY90" s="325"/>
      <c r="AZ90" s="326"/>
      <c r="BA90" s="326"/>
      <c r="BB90" s="326"/>
      <c r="BC90" s="326"/>
      <c r="BD90" s="326"/>
      <c r="BE90" s="319"/>
      <c r="BF90" s="319"/>
      <c r="BG90" s="319"/>
      <c r="BH90" s="319"/>
      <c r="BI90" s="319"/>
      <c r="BJ90" s="319"/>
      <c r="BK90" s="319"/>
      <c r="BL90" s="319"/>
      <c r="BM90" s="319"/>
      <c r="BN90" s="319"/>
      <c r="BO90" s="319"/>
      <c r="BP90" s="319"/>
      <c r="BQ90" s="316">
        <v>84</v>
      </c>
      <c r="BR90" s="321"/>
      <c r="BS90" s="981"/>
      <c r="BT90" s="982"/>
      <c r="BU90" s="982"/>
      <c r="BV90" s="982"/>
      <c r="BW90" s="982"/>
      <c r="BX90" s="982"/>
      <c r="BY90" s="982"/>
      <c r="BZ90" s="982"/>
      <c r="CA90" s="982"/>
      <c r="CB90" s="982"/>
      <c r="CC90" s="982"/>
      <c r="CD90" s="982"/>
      <c r="CE90" s="982"/>
      <c r="CF90" s="982"/>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69"/>
      <c r="DW90" s="970"/>
      <c r="DX90" s="970"/>
      <c r="DY90" s="970"/>
      <c r="DZ90" s="971"/>
      <c r="EA90" s="300"/>
    </row>
    <row r="91" spans="1:131" s="301" customFormat="1" ht="26.25" hidden="1" customHeight="1" x14ac:dyDescent="0.15">
      <c r="A91" s="323"/>
      <c r="B91" s="324"/>
      <c r="C91" s="324"/>
      <c r="D91" s="324"/>
      <c r="E91" s="324"/>
      <c r="F91" s="324"/>
      <c r="G91" s="324"/>
      <c r="H91" s="324"/>
      <c r="I91" s="324"/>
      <c r="J91" s="324"/>
      <c r="K91" s="324"/>
      <c r="L91" s="324"/>
      <c r="M91" s="324"/>
      <c r="N91" s="324"/>
      <c r="O91" s="324"/>
      <c r="P91" s="324"/>
      <c r="Q91" s="325"/>
      <c r="R91" s="325"/>
      <c r="S91" s="325"/>
      <c r="T91" s="325"/>
      <c r="U91" s="325"/>
      <c r="V91" s="325"/>
      <c r="W91" s="325"/>
      <c r="X91" s="325"/>
      <c r="Y91" s="325"/>
      <c r="Z91" s="325"/>
      <c r="AA91" s="325"/>
      <c r="AB91" s="325"/>
      <c r="AC91" s="325"/>
      <c r="AD91" s="325"/>
      <c r="AE91" s="325"/>
      <c r="AF91" s="325"/>
      <c r="AG91" s="325"/>
      <c r="AH91" s="325"/>
      <c r="AI91" s="325"/>
      <c r="AJ91" s="325"/>
      <c r="AK91" s="325"/>
      <c r="AL91" s="325"/>
      <c r="AM91" s="325"/>
      <c r="AN91" s="325"/>
      <c r="AO91" s="325"/>
      <c r="AP91" s="325"/>
      <c r="AQ91" s="325"/>
      <c r="AR91" s="325"/>
      <c r="AS91" s="325"/>
      <c r="AT91" s="325"/>
      <c r="AU91" s="325"/>
      <c r="AV91" s="325"/>
      <c r="AW91" s="325"/>
      <c r="AX91" s="325"/>
      <c r="AY91" s="325"/>
      <c r="AZ91" s="326"/>
      <c r="BA91" s="326"/>
      <c r="BB91" s="326"/>
      <c r="BC91" s="326"/>
      <c r="BD91" s="326"/>
      <c r="BE91" s="319"/>
      <c r="BF91" s="319"/>
      <c r="BG91" s="319"/>
      <c r="BH91" s="319"/>
      <c r="BI91" s="319"/>
      <c r="BJ91" s="319"/>
      <c r="BK91" s="319"/>
      <c r="BL91" s="319"/>
      <c r="BM91" s="319"/>
      <c r="BN91" s="319"/>
      <c r="BO91" s="319"/>
      <c r="BP91" s="319"/>
      <c r="BQ91" s="316">
        <v>85</v>
      </c>
      <c r="BR91" s="321"/>
      <c r="BS91" s="981"/>
      <c r="BT91" s="982"/>
      <c r="BU91" s="982"/>
      <c r="BV91" s="982"/>
      <c r="BW91" s="982"/>
      <c r="BX91" s="982"/>
      <c r="BY91" s="982"/>
      <c r="BZ91" s="982"/>
      <c r="CA91" s="982"/>
      <c r="CB91" s="982"/>
      <c r="CC91" s="982"/>
      <c r="CD91" s="982"/>
      <c r="CE91" s="982"/>
      <c r="CF91" s="982"/>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69"/>
      <c r="DW91" s="970"/>
      <c r="DX91" s="970"/>
      <c r="DY91" s="970"/>
      <c r="DZ91" s="971"/>
      <c r="EA91" s="300"/>
    </row>
    <row r="92" spans="1:131" s="301" customFormat="1" ht="26.25" hidden="1" customHeight="1" x14ac:dyDescent="0.15">
      <c r="A92" s="323"/>
      <c r="B92" s="324"/>
      <c r="C92" s="324"/>
      <c r="D92" s="324"/>
      <c r="E92" s="324"/>
      <c r="F92" s="324"/>
      <c r="G92" s="324"/>
      <c r="H92" s="324"/>
      <c r="I92" s="324"/>
      <c r="J92" s="324"/>
      <c r="K92" s="324"/>
      <c r="L92" s="324"/>
      <c r="M92" s="324"/>
      <c r="N92" s="324"/>
      <c r="O92" s="324"/>
      <c r="P92" s="324"/>
      <c r="Q92" s="325"/>
      <c r="R92" s="325"/>
      <c r="S92" s="325"/>
      <c r="T92" s="325"/>
      <c r="U92" s="325"/>
      <c r="V92" s="325"/>
      <c r="W92" s="325"/>
      <c r="X92" s="325"/>
      <c r="Y92" s="325"/>
      <c r="Z92" s="325"/>
      <c r="AA92" s="325"/>
      <c r="AB92" s="325"/>
      <c r="AC92" s="325"/>
      <c r="AD92" s="325"/>
      <c r="AE92" s="325"/>
      <c r="AF92" s="325"/>
      <c r="AG92" s="325"/>
      <c r="AH92" s="325"/>
      <c r="AI92" s="325"/>
      <c r="AJ92" s="325"/>
      <c r="AK92" s="325"/>
      <c r="AL92" s="325"/>
      <c r="AM92" s="325"/>
      <c r="AN92" s="325"/>
      <c r="AO92" s="325"/>
      <c r="AP92" s="325"/>
      <c r="AQ92" s="325"/>
      <c r="AR92" s="325"/>
      <c r="AS92" s="325"/>
      <c r="AT92" s="325"/>
      <c r="AU92" s="325"/>
      <c r="AV92" s="325"/>
      <c r="AW92" s="325"/>
      <c r="AX92" s="325"/>
      <c r="AY92" s="325"/>
      <c r="AZ92" s="326"/>
      <c r="BA92" s="326"/>
      <c r="BB92" s="326"/>
      <c r="BC92" s="326"/>
      <c r="BD92" s="326"/>
      <c r="BE92" s="319"/>
      <c r="BF92" s="319"/>
      <c r="BG92" s="319"/>
      <c r="BH92" s="319"/>
      <c r="BI92" s="319"/>
      <c r="BJ92" s="319"/>
      <c r="BK92" s="319"/>
      <c r="BL92" s="319"/>
      <c r="BM92" s="319"/>
      <c r="BN92" s="319"/>
      <c r="BO92" s="319"/>
      <c r="BP92" s="319"/>
      <c r="BQ92" s="316">
        <v>86</v>
      </c>
      <c r="BR92" s="321"/>
      <c r="BS92" s="981"/>
      <c r="BT92" s="982"/>
      <c r="BU92" s="982"/>
      <c r="BV92" s="982"/>
      <c r="BW92" s="982"/>
      <c r="BX92" s="982"/>
      <c r="BY92" s="982"/>
      <c r="BZ92" s="982"/>
      <c r="CA92" s="982"/>
      <c r="CB92" s="982"/>
      <c r="CC92" s="982"/>
      <c r="CD92" s="982"/>
      <c r="CE92" s="982"/>
      <c r="CF92" s="982"/>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69"/>
      <c r="DW92" s="970"/>
      <c r="DX92" s="970"/>
      <c r="DY92" s="970"/>
      <c r="DZ92" s="971"/>
      <c r="EA92" s="300"/>
    </row>
    <row r="93" spans="1:131" s="301" customFormat="1" ht="26.25" hidden="1" customHeight="1" x14ac:dyDescent="0.15">
      <c r="A93" s="323"/>
      <c r="B93" s="324"/>
      <c r="C93" s="324"/>
      <c r="D93" s="324"/>
      <c r="E93" s="324"/>
      <c r="F93" s="324"/>
      <c r="G93" s="324"/>
      <c r="H93" s="324"/>
      <c r="I93" s="324"/>
      <c r="J93" s="324"/>
      <c r="K93" s="324"/>
      <c r="L93" s="324"/>
      <c r="M93" s="324"/>
      <c r="N93" s="324"/>
      <c r="O93" s="324"/>
      <c r="P93" s="324"/>
      <c r="Q93" s="325"/>
      <c r="R93" s="325"/>
      <c r="S93" s="325"/>
      <c r="T93" s="325"/>
      <c r="U93" s="325"/>
      <c r="V93" s="325"/>
      <c r="W93" s="325"/>
      <c r="X93" s="325"/>
      <c r="Y93" s="325"/>
      <c r="Z93" s="325"/>
      <c r="AA93" s="325"/>
      <c r="AB93" s="325"/>
      <c r="AC93" s="325"/>
      <c r="AD93" s="325"/>
      <c r="AE93" s="325"/>
      <c r="AF93" s="325"/>
      <c r="AG93" s="325"/>
      <c r="AH93" s="325"/>
      <c r="AI93" s="325"/>
      <c r="AJ93" s="325"/>
      <c r="AK93" s="325"/>
      <c r="AL93" s="325"/>
      <c r="AM93" s="325"/>
      <c r="AN93" s="325"/>
      <c r="AO93" s="325"/>
      <c r="AP93" s="325"/>
      <c r="AQ93" s="325"/>
      <c r="AR93" s="325"/>
      <c r="AS93" s="325"/>
      <c r="AT93" s="325"/>
      <c r="AU93" s="325"/>
      <c r="AV93" s="325"/>
      <c r="AW93" s="325"/>
      <c r="AX93" s="325"/>
      <c r="AY93" s="325"/>
      <c r="AZ93" s="326"/>
      <c r="BA93" s="326"/>
      <c r="BB93" s="326"/>
      <c r="BC93" s="326"/>
      <c r="BD93" s="326"/>
      <c r="BE93" s="319"/>
      <c r="BF93" s="319"/>
      <c r="BG93" s="319"/>
      <c r="BH93" s="319"/>
      <c r="BI93" s="319"/>
      <c r="BJ93" s="319"/>
      <c r="BK93" s="319"/>
      <c r="BL93" s="319"/>
      <c r="BM93" s="319"/>
      <c r="BN93" s="319"/>
      <c r="BO93" s="319"/>
      <c r="BP93" s="319"/>
      <c r="BQ93" s="316">
        <v>87</v>
      </c>
      <c r="BR93" s="321"/>
      <c r="BS93" s="981"/>
      <c r="BT93" s="982"/>
      <c r="BU93" s="982"/>
      <c r="BV93" s="982"/>
      <c r="BW93" s="982"/>
      <c r="BX93" s="982"/>
      <c r="BY93" s="982"/>
      <c r="BZ93" s="982"/>
      <c r="CA93" s="982"/>
      <c r="CB93" s="982"/>
      <c r="CC93" s="982"/>
      <c r="CD93" s="982"/>
      <c r="CE93" s="982"/>
      <c r="CF93" s="982"/>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69"/>
      <c r="DW93" s="970"/>
      <c r="DX93" s="970"/>
      <c r="DY93" s="970"/>
      <c r="DZ93" s="971"/>
      <c r="EA93" s="300"/>
    </row>
    <row r="94" spans="1:131" s="301" customFormat="1" ht="26.25" hidden="1" customHeight="1" x14ac:dyDescent="0.15">
      <c r="A94" s="323"/>
      <c r="B94" s="324"/>
      <c r="C94" s="324"/>
      <c r="D94" s="324"/>
      <c r="E94" s="324"/>
      <c r="F94" s="324"/>
      <c r="G94" s="324"/>
      <c r="H94" s="324"/>
      <c r="I94" s="324"/>
      <c r="J94" s="324"/>
      <c r="K94" s="324"/>
      <c r="L94" s="324"/>
      <c r="M94" s="324"/>
      <c r="N94" s="324"/>
      <c r="O94" s="324"/>
      <c r="P94" s="324"/>
      <c r="Q94" s="325"/>
      <c r="R94" s="325"/>
      <c r="S94" s="325"/>
      <c r="T94" s="325"/>
      <c r="U94" s="325"/>
      <c r="V94" s="325"/>
      <c r="W94" s="325"/>
      <c r="X94" s="325"/>
      <c r="Y94" s="325"/>
      <c r="Z94" s="325"/>
      <c r="AA94" s="325"/>
      <c r="AB94" s="325"/>
      <c r="AC94" s="325"/>
      <c r="AD94" s="325"/>
      <c r="AE94" s="325"/>
      <c r="AF94" s="325"/>
      <c r="AG94" s="325"/>
      <c r="AH94" s="325"/>
      <c r="AI94" s="325"/>
      <c r="AJ94" s="325"/>
      <c r="AK94" s="325"/>
      <c r="AL94" s="325"/>
      <c r="AM94" s="325"/>
      <c r="AN94" s="325"/>
      <c r="AO94" s="325"/>
      <c r="AP94" s="325"/>
      <c r="AQ94" s="325"/>
      <c r="AR94" s="325"/>
      <c r="AS94" s="325"/>
      <c r="AT94" s="325"/>
      <c r="AU94" s="325"/>
      <c r="AV94" s="325"/>
      <c r="AW94" s="325"/>
      <c r="AX94" s="325"/>
      <c r="AY94" s="325"/>
      <c r="AZ94" s="326"/>
      <c r="BA94" s="326"/>
      <c r="BB94" s="326"/>
      <c r="BC94" s="326"/>
      <c r="BD94" s="326"/>
      <c r="BE94" s="319"/>
      <c r="BF94" s="319"/>
      <c r="BG94" s="319"/>
      <c r="BH94" s="319"/>
      <c r="BI94" s="319"/>
      <c r="BJ94" s="319"/>
      <c r="BK94" s="319"/>
      <c r="BL94" s="319"/>
      <c r="BM94" s="319"/>
      <c r="BN94" s="319"/>
      <c r="BO94" s="319"/>
      <c r="BP94" s="319"/>
      <c r="BQ94" s="316">
        <v>88</v>
      </c>
      <c r="BR94" s="321"/>
      <c r="BS94" s="981"/>
      <c r="BT94" s="982"/>
      <c r="BU94" s="982"/>
      <c r="BV94" s="982"/>
      <c r="BW94" s="982"/>
      <c r="BX94" s="982"/>
      <c r="BY94" s="982"/>
      <c r="BZ94" s="982"/>
      <c r="CA94" s="982"/>
      <c r="CB94" s="982"/>
      <c r="CC94" s="982"/>
      <c r="CD94" s="982"/>
      <c r="CE94" s="982"/>
      <c r="CF94" s="982"/>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69"/>
      <c r="DW94" s="970"/>
      <c r="DX94" s="970"/>
      <c r="DY94" s="970"/>
      <c r="DZ94" s="971"/>
      <c r="EA94" s="300"/>
    </row>
    <row r="95" spans="1:131" s="301" customFormat="1" ht="26.25" hidden="1" customHeight="1" x14ac:dyDescent="0.15">
      <c r="A95" s="323"/>
      <c r="B95" s="324"/>
      <c r="C95" s="324"/>
      <c r="D95" s="324"/>
      <c r="E95" s="324"/>
      <c r="F95" s="324"/>
      <c r="G95" s="324"/>
      <c r="H95" s="324"/>
      <c r="I95" s="324"/>
      <c r="J95" s="324"/>
      <c r="K95" s="324"/>
      <c r="L95" s="324"/>
      <c r="M95" s="324"/>
      <c r="N95" s="324"/>
      <c r="O95" s="324"/>
      <c r="P95" s="324"/>
      <c r="Q95" s="325"/>
      <c r="R95" s="325"/>
      <c r="S95" s="325"/>
      <c r="T95" s="325"/>
      <c r="U95" s="325"/>
      <c r="V95" s="325"/>
      <c r="W95" s="325"/>
      <c r="X95" s="325"/>
      <c r="Y95" s="325"/>
      <c r="Z95" s="325"/>
      <c r="AA95" s="325"/>
      <c r="AB95" s="325"/>
      <c r="AC95" s="325"/>
      <c r="AD95" s="325"/>
      <c r="AE95" s="325"/>
      <c r="AF95" s="325"/>
      <c r="AG95" s="325"/>
      <c r="AH95" s="325"/>
      <c r="AI95" s="325"/>
      <c r="AJ95" s="325"/>
      <c r="AK95" s="325"/>
      <c r="AL95" s="325"/>
      <c r="AM95" s="325"/>
      <c r="AN95" s="325"/>
      <c r="AO95" s="325"/>
      <c r="AP95" s="325"/>
      <c r="AQ95" s="325"/>
      <c r="AR95" s="325"/>
      <c r="AS95" s="325"/>
      <c r="AT95" s="325"/>
      <c r="AU95" s="325"/>
      <c r="AV95" s="325"/>
      <c r="AW95" s="325"/>
      <c r="AX95" s="325"/>
      <c r="AY95" s="325"/>
      <c r="AZ95" s="326"/>
      <c r="BA95" s="326"/>
      <c r="BB95" s="326"/>
      <c r="BC95" s="326"/>
      <c r="BD95" s="326"/>
      <c r="BE95" s="319"/>
      <c r="BF95" s="319"/>
      <c r="BG95" s="319"/>
      <c r="BH95" s="319"/>
      <c r="BI95" s="319"/>
      <c r="BJ95" s="319"/>
      <c r="BK95" s="319"/>
      <c r="BL95" s="319"/>
      <c r="BM95" s="319"/>
      <c r="BN95" s="319"/>
      <c r="BO95" s="319"/>
      <c r="BP95" s="319"/>
      <c r="BQ95" s="316">
        <v>89</v>
      </c>
      <c r="BR95" s="321"/>
      <c r="BS95" s="981"/>
      <c r="BT95" s="982"/>
      <c r="BU95" s="982"/>
      <c r="BV95" s="982"/>
      <c r="BW95" s="982"/>
      <c r="BX95" s="982"/>
      <c r="BY95" s="982"/>
      <c r="BZ95" s="982"/>
      <c r="CA95" s="982"/>
      <c r="CB95" s="982"/>
      <c r="CC95" s="982"/>
      <c r="CD95" s="982"/>
      <c r="CE95" s="982"/>
      <c r="CF95" s="982"/>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69"/>
      <c r="DW95" s="970"/>
      <c r="DX95" s="970"/>
      <c r="DY95" s="970"/>
      <c r="DZ95" s="971"/>
      <c r="EA95" s="300"/>
    </row>
    <row r="96" spans="1:131" s="301" customFormat="1" ht="26.25" hidden="1" customHeight="1" x14ac:dyDescent="0.15">
      <c r="A96" s="323"/>
      <c r="B96" s="324"/>
      <c r="C96" s="324"/>
      <c r="D96" s="324"/>
      <c r="E96" s="324"/>
      <c r="F96" s="324"/>
      <c r="G96" s="324"/>
      <c r="H96" s="324"/>
      <c r="I96" s="324"/>
      <c r="J96" s="324"/>
      <c r="K96" s="324"/>
      <c r="L96" s="324"/>
      <c r="M96" s="324"/>
      <c r="N96" s="324"/>
      <c r="O96" s="324"/>
      <c r="P96" s="324"/>
      <c r="Q96" s="325"/>
      <c r="R96" s="325"/>
      <c r="S96" s="325"/>
      <c r="T96" s="325"/>
      <c r="U96" s="325"/>
      <c r="V96" s="325"/>
      <c r="W96" s="325"/>
      <c r="X96" s="325"/>
      <c r="Y96" s="325"/>
      <c r="Z96" s="325"/>
      <c r="AA96" s="325"/>
      <c r="AB96" s="325"/>
      <c r="AC96" s="325"/>
      <c r="AD96" s="325"/>
      <c r="AE96" s="325"/>
      <c r="AF96" s="325"/>
      <c r="AG96" s="325"/>
      <c r="AH96" s="325"/>
      <c r="AI96" s="325"/>
      <c r="AJ96" s="325"/>
      <c r="AK96" s="325"/>
      <c r="AL96" s="325"/>
      <c r="AM96" s="325"/>
      <c r="AN96" s="325"/>
      <c r="AO96" s="325"/>
      <c r="AP96" s="325"/>
      <c r="AQ96" s="325"/>
      <c r="AR96" s="325"/>
      <c r="AS96" s="325"/>
      <c r="AT96" s="325"/>
      <c r="AU96" s="325"/>
      <c r="AV96" s="325"/>
      <c r="AW96" s="325"/>
      <c r="AX96" s="325"/>
      <c r="AY96" s="325"/>
      <c r="AZ96" s="326"/>
      <c r="BA96" s="326"/>
      <c r="BB96" s="326"/>
      <c r="BC96" s="326"/>
      <c r="BD96" s="326"/>
      <c r="BE96" s="319"/>
      <c r="BF96" s="319"/>
      <c r="BG96" s="319"/>
      <c r="BH96" s="319"/>
      <c r="BI96" s="319"/>
      <c r="BJ96" s="319"/>
      <c r="BK96" s="319"/>
      <c r="BL96" s="319"/>
      <c r="BM96" s="319"/>
      <c r="BN96" s="319"/>
      <c r="BO96" s="319"/>
      <c r="BP96" s="319"/>
      <c r="BQ96" s="316">
        <v>90</v>
      </c>
      <c r="BR96" s="321"/>
      <c r="BS96" s="981"/>
      <c r="BT96" s="982"/>
      <c r="BU96" s="982"/>
      <c r="BV96" s="982"/>
      <c r="BW96" s="982"/>
      <c r="BX96" s="982"/>
      <c r="BY96" s="982"/>
      <c r="BZ96" s="982"/>
      <c r="CA96" s="982"/>
      <c r="CB96" s="982"/>
      <c r="CC96" s="982"/>
      <c r="CD96" s="982"/>
      <c r="CE96" s="982"/>
      <c r="CF96" s="982"/>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69"/>
      <c r="DW96" s="970"/>
      <c r="DX96" s="970"/>
      <c r="DY96" s="970"/>
      <c r="DZ96" s="971"/>
      <c r="EA96" s="300"/>
    </row>
    <row r="97" spans="1:131" s="301" customFormat="1" ht="26.25" hidden="1" customHeight="1" x14ac:dyDescent="0.15">
      <c r="A97" s="323"/>
      <c r="B97" s="324"/>
      <c r="C97" s="324"/>
      <c r="D97" s="324"/>
      <c r="E97" s="324"/>
      <c r="F97" s="324"/>
      <c r="G97" s="324"/>
      <c r="H97" s="324"/>
      <c r="I97" s="324"/>
      <c r="J97" s="324"/>
      <c r="K97" s="324"/>
      <c r="L97" s="324"/>
      <c r="M97" s="324"/>
      <c r="N97" s="324"/>
      <c r="O97" s="324"/>
      <c r="P97" s="324"/>
      <c r="Q97" s="325"/>
      <c r="R97" s="325"/>
      <c r="S97" s="325"/>
      <c r="T97" s="325"/>
      <c r="U97" s="325"/>
      <c r="V97" s="325"/>
      <c r="W97" s="325"/>
      <c r="X97" s="325"/>
      <c r="Y97" s="325"/>
      <c r="Z97" s="325"/>
      <c r="AA97" s="325"/>
      <c r="AB97" s="325"/>
      <c r="AC97" s="325"/>
      <c r="AD97" s="325"/>
      <c r="AE97" s="325"/>
      <c r="AF97" s="325"/>
      <c r="AG97" s="325"/>
      <c r="AH97" s="325"/>
      <c r="AI97" s="325"/>
      <c r="AJ97" s="325"/>
      <c r="AK97" s="325"/>
      <c r="AL97" s="325"/>
      <c r="AM97" s="325"/>
      <c r="AN97" s="325"/>
      <c r="AO97" s="325"/>
      <c r="AP97" s="325"/>
      <c r="AQ97" s="325"/>
      <c r="AR97" s="325"/>
      <c r="AS97" s="325"/>
      <c r="AT97" s="325"/>
      <c r="AU97" s="325"/>
      <c r="AV97" s="325"/>
      <c r="AW97" s="325"/>
      <c r="AX97" s="325"/>
      <c r="AY97" s="325"/>
      <c r="AZ97" s="326"/>
      <c r="BA97" s="326"/>
      <c r="BB97" s="326"/>
      <c r="BC97" s="326"/>
      <c r="BD97" s="326"/>
      <c r="BE97" s="319"/>
      <c r="BF97" s="319"/>
      <c r="BG97" s="319"/>
      <c r="BH97" s="319"/>
      <c r="BI97" s="319"/>
      <c r="BJ97" s="319"/>
      <c r="BK97" s="319"/>
      <c r="BL97" s="319"/>
      <c r="BM97" s="319"/>
      <c r="BN97" s="319"/>
      <c r="BO97" s="319"/>
      <c r="BP97" s="319"/>
      <c r="BQ97" s="316">
        <v>91</v>
      </c>
      <c r="BR97" s="321"/>
      <c r="BS97" s="981"/>
      <c r="BT97" s="982"/>
      <c r="BU97" s="982"/>
      <c r="BV97" s="982"/>
      <c r="BW97" s="982"/>
      <c r="BX97" s="982"/>
      <c r="BY97" s="982"/>
      <c r="BZ97" s="982"/>
      <c r="CA97" s="982"/>
      <c r="CB97" s="982"/>
      <c r="CC97" s="982"/>
      <c r="CD97" s="982"/>
      <c r="CE97" s="982"/>
      <c r="CF97" s="982"/>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69"/>
      <c r="DW97" s="970"/>
      <c r="DX97" s="970"/>
      <c r="DY97" s="970"/>
      <c r="DZ97" s="971"/>
      <c r="EA97" s="300"/>
    </row>
    <row r="98" spans="1:131" s="301" customFormat="1" ht="26.25" hidden="1" customHeight="1" x14ac:dyDescent="0.15">
      <c r="A98" s="323"/>
      <c r="B98" s="324"/>
      <c r="C98" s="324"/>
      <c r="D98" s="324"/>
      <c r="E98" s="324"/>
      <c r="F98" s="324"/>
      <c r="G98" s="324"/>
      <c r="H98" s="324"/>
      <c r="I98" s="324"/>
      <c r="J98" s="324"/>
      <c r="K98" s="324"/>
      <c r="L98" s="324"/>
      <c r="M98" s="324"/>
      <c r="N98" s="324"/>
      <c r="O98" s="324"/>
      <c r="P98" s="324"/>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5"/>
      <c r="AY98" s="325"/>
      <c r="AZ98" s="326"/>
      <c r="BA98" s="326"/>
      <c r="BB98" s="326"/>
      <c r="BC98" s="326"/>
      <c r="BD98" s="326"/>
      <c r="BE98" s="319"/>
      <c r="BF98" s="319"/>
      <c r="BG98" s="319"/>
      <c r="BH98" s="319"/>
      <c r="BI98" s="319"/>
      <c r="BJ98" s="319"/>
      <c r="BK98" s="319"/>
      <c r="BL98" s="319"/>
      <c r="BM98" s="319"/>
      <c r="BN98" s="319"/>
      <c r="BO98" s="319"/>
      <c r="BP98" s="319"/>
      <c r="BQ98" s="316">
        <v>92</v>
      </c>
      <c r="BR98" s="321"/>
      <c r="BS98" s="981"/>
      <c r="BT98" s="982"/>
      <c r="BU98" s="982"/>
      <c r="BV98" s="982"/>
      <c r="BW98" s="982"/>
      <c r="BX98" s="982"/>
      <c r="BY98" s="982"/>
      <c r="BZ98" s="982"/>
      <c r="CA98" s="982"/>
      <c r="CB98" s="982"/>
      <c r="CC98" s="982"/>
      <c r="CD98" s="982"/>
      <c r="CE98" s="982"/>
      <c r="CF98" s="982"/>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69"/>
      <c r="DW98" s="970"/>
      <c r="DX98" s="970"/>
      <c r="DY98" s="970"/>
      <c r="DZ98" s="971"/>
      <c r="EA98" s="300"/>
    </row>
    <row r="99" spans="1:131" s="301" customFormat="1" ht="26.25" hidden="1" customHeight="1" x14ac:dyDescent="0.15">
      <c r="A99" s="323"/>
      <c r="B99" s="324"/>
      <c r="C99" s="324"/>
      <c r="D99" s="324"/>
      <c r="E99" s="324"/>
      <c r="F99" s="324"/>
      <c r="G99" s="324"/>
      <c r="H99" s="324"/>
      <c r="I99" s="324"/>
      <c r="J99" s="324"/>
      <c r="K99" s="324"/>
      <c r="L99" s="324"/>
      <c r="M99" s="324"/>
      <c r="N99" s="324"/>
      <c r="O99" s="324"/>
      <c r="P99" s="324"/>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5"/>
      <c r="AN99" s="325"/>
      <c r="AO99" s="325"/>
      <c r="AP99" s="325"/>
      <c r="AQ99" s="325"/>
      <c r="AR99" s="325"/>
      <c r="AS99" s="325"/>
      <c r="AT99" s="325"/>
      <c r="AU99" s="325"/>
      <c r="AV99" s="325"/>
      <c r="AW99" s="325"/>
      <c r="AX99" s="325"/>
      <c r="AY99" s="325"/>
      <c r="AZ99" s="326"/>
      <c r="BA99" s="326"/>
      <c r="BB99" s="326"/>
      <c r="BC99" s="326"/>
      <c r="BD99" s="326"/>
      <c r="BE99" s="319"/>
      <c r="BF99" s="319"/>
      <c r="BG99" s="319"/>
      <c r="BH99" s="319"/>
      <c r="BI99" s="319"/>
      <c r="BJ99" s="319"/>
      <c r="BK99" s="319"/>
      <c r="BL99" s="319"/>
      <c r="BM99" s="319"/>
      <c r="BN99" s="319"/>
      <c r="BO99" s="319"/>
      <c r="BP99" s="319"/>
      <c r="BQ99" s="316">
        <v>93</v>
      </c>
      <c r="BR99" s="321"/>
      <c r="BS99" s="981"/>
      <c r="BT99" s="982"/>
      <c r="BU99" s="982"/>
      <c r="BV99" s="982"/>
      <c r="BW99" s="982"/>
      <c r="BX99" s="982"/>
      <c r="BY99" s="982"/>
      <c r="BZ99" s="982"/>
      <c r="CA99" s="982"/>
      <c r="CB99" s="982"/>
      <c r="CC99" s="982"/>
      <c r="CD99" s="982"/>
      <c r="CE99" s="982"/>
      <c r="CF99" s="982"/>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69"/>
      <c r="DW99" s="970"/>
      <c r="DX99" s="970"/>
      <c r="DY99" s="970"/>
      <c r="DZ99" s="971"/>
      <c r="EA99" s="300"/>
    </row>
    <row r="100" spans="1:131" s="301" customFormat="1" ht="26.25" hidden="1" customHeight="1" x14ac:dyDescent="0.15">
      <c r="A100" s="323"/>
      <c r="B100" s="324"/>
      <c r="C100" s="324"/>
      <c r="D100" s="324"/>
      <c r="E100" s="324"/>
      <c r="F100" s="324"/>
      <c r="G100" s="324"/>
      <c r="H100" s="324"/>
      <c r="I100" s="324"/>
      <c r="J100" s="324"/>
      <c r="K100" s="324"/>
      <c r="L100" s="324"/>
      <c r="M100" s="324"/>
      <c r="N100" s="324"/>
      <c r="O100" s="324"/>
      <c r="P100" s="324"/>
      <c r="Q100" s="325"/>
      <c r="R100" s="325"/>
      <c r="S100" s="325"/>
      <c r="T100" s="325"/>
      <c r="U100" s="325"/>
      <c r="V100" s="325"/>
      <c r="W100" s="325"/>
      <c r="X100" s="325"/>
      <c r="Y100" s="325"/>
      <c r="Z100" s="325"/>
      <c r="AA100" s="325"/>
      <c r="AB100" s="325"/>
      <c r="AC100" s="325"/>
      <c r="AD100" s="325"/>
      <c r="AE100" s="325"/>
      <c r="AF100" s="325"/>
      <c r="AG100" s="325"/>
      <c r="AH100" s="325"/>
      <c r="AI100" s="325"/>
      <c r="AJ100" s="325"/>
      <c r="AK100" s="325"/>
      <c r="AL100" s="325"/>
      <c r="AM100" s="325"/>
      <c r="AN100" s="325"/>
      <c r="AO100" s="325"/>
      <c r="AP100" s="325"/>
      <c r="AQ100" s="325"/>
      <c r="AR100" s="325"/>
      <c r="AS100" s="325"/>
      <c r="AT100" s="325"/>
      <c r="AU100" s="325"/>
      <c r="AV100" s="325"/>
      <c r="AW100" s="325"/>
      <c r="AX100" s="325"/>
      <c r="AY100" s="325"/>
      <c r="AZ100" s="326"/>
      <c r="BA100" s="326"/>
      <c r="BB100" s="326"/>
      <c r="BC100" s="326"/>
      <c r="BD100" s="326"/>
      <c r="BE100" s="319"/>
      <c r="BF100" s="319"/>
      <c r="BG100" s="319"/>
      <c r="BH100" s="319"/>
      <c r="BI100" s="319"/>
      <c r="BJ100" s="319"/>
      <c r="BK100" s="319"/>
      <c r="BL100" s="319"/>
      <c r="BM100" s="319"/>
      <c r="BN100" s="319"/>
      <c r="BO100" s="319"/>
      <c r="BP100" s="319"/>
      <c r="BQ100" s="316">
        <v>94</v>
      </c>
      <c r="BR100" s="321"/>
      <c r="BS100" s="981"/>
      <c r="BT100" s="982"/>
      <c r="BU100" s="982"/>
      <c r="BV100" s="982"/>
      <c r="BW100" s="982"/>
      <c r="BX100" s="982"/>
      <c r="BY100" s="982"/>
      <c r="BZ100" s="982"/>
      <c r="CA100" s="982"/>
      <c r="CB100" s="982"/>
      <c r="CC100" s="982"/>
      <c r="CD100" s="982"/>
      <c r="CE100" s="982"/>
      <c r="CF100" s="982"/>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69"/>
      <c r="DW100" s="970"/>
      <c r="DX100" s="970"/>
      <c r="DY100" s="970"/>
      <c r="DZ100" s="971"/>
      <c r="EA100" s="300"/>
    </row>
    <row r="101" spans="1:131" s="301" customFormat="1" ht="26.25" hidden="1" customHeight="1" x14ac:dyDescent="0.15">
      <c r="A101" s="323"/>
      <c r="B101" s="324"/>
      <c r="C101" s="324"/>
      <c r="D101" s="324"/>
      <c r="E101" s="324"/>
      <c r="F101" s="324"/>
      <c r="G101" s="324"/>
      <c r="H101" s="324"/>
      <c r="I101" s="324"/>
      <c r="J101" s="324"/>
      <c r="K101" s="324"/>
      <c r="L101" s="324"/>
      <c r="M101" s="324"/>
      <c r="N101" s="324"/>
      <c r="O101" s="324"/>
      <c r="P101" s="324"/>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325"/>
      <c r="AO101" s="325"/>
      <c r="AP101" s="325"/>
      <c r="AQ101" s="325"/>
      <c r="AR101" s="325"/>
      <c r="AS101" s="325"/>
      <c r="AT101" s="325"/>
      <c r="AU101" s="325"/>
      <c r="AV101" s="325"/>
      <c r="AW101" s="325"/>
      <c r="AX101" s="325"/>
      <c r="AY101" s="325"/>
      <c r="AZ101" s="326"/>
      <c r="BA101" s="326"/>
      <c r="BB101" s="326"/>
      <c r="BC101" s="326"/>
      <c r="BD101" s="326"/>
      <c r="BE101" s="319"/>
      <c r="BF101" s="319"/>
      <c r="BG101" s="319"/>
      <c r="BH101" s="319"/>
      <c r="BI101" s="319"/>
      <c r="BJ101" s="319"/>
      <c r="BK101" s="319"/>
      <c r="BL101" s="319"/>
      <c r="BM101" s="319"/>
      <c r="BN101" s="319"/>
      <c r="BO101" s="319"/>
      <c r="BP101" s="319"/>
      <c r="BQ101" s="316">
        <v>95</v>
      </c>
      <c r="BR101" s="321"/>
      <c r="BS101" s="981"/>
      <c r="BT101" s="982"/>
      <c r="BU101" s="982"/>
      <c r="BV101" s="982"/>
      <c r="BW101" s="982"/>
      <c r="BX101" s="982"/>
      <c r="BY101" s="982"/>
      <c r="BZ101" s="982"/>
      <c r="CA101" s="982"/>
      <c r="CB101" s="982"/>
      <c r="CC101" s="982"/>
      <c r="CD101" s="982"/>
      <c r="CE101" s="982"/>
      <c r="CF101" s="982"/>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69"/>
      <c r="DW101" s="970"/>
      <c r="DX101" s="970"/>
      <c r="DY101" s="970"/>
      <c r="DZ101" s="971"/>
      <c r="EA101" s="300"/>
    </row>
    <row r="102" spans="1:131" s="301" customFormat="1" ht="26.25" customHeight="1" thickBot="1" x14ac:dyDescent="0.2">
      <c r="A102" s="323"/>
      <c r="B102" s="324"/>
      <c r="C102" s="324"/>
      <c r="D102" s="324"/>
      <c r="E102" s="324"/>
      <c r="F102" s="324"/>
      <c r="G102" s="324"/>
      <c r="H102" s="324"/>
      <c r="I102" s="324"/>
      <c r="J102" s="324"/>
      <c r="K102" s="324"/>
      <c r="L102" s="324"/>
      <c r="M102" s="324"/>
      <c r="N102" s="324"/>
      <c r="O102" s="324"/>
      <c r="P102" s="324"/>
      <c r="Q102" s="325"/>
      <c r="R102" s="325"/>
      <c r="S102" s="325"/>
      <c r="T102" s="325"/>
      <c r="U102" s="325"/>
      <c r="V102" s="325"/>
      <c r="W102" s="325"/>
      <c r="X102" s="325"/>
      <c r="Y102" s="325"/>
      <c r="Z102" s="325"/>
      <c r="AA102" s="325"/>
      <c r="AB102" s="325"/>
      <c r="AC102" s="325"/>
      <c r="AD102" s="325"/>
      <c r="AE102" s="325"/>
      <c r="AF102" s="325"/>
      <c r="AG102" s="325"/>
      <c r="AH102" s="325"/>
      <c r="AI102" s="325"/>
      <c r="AJ102" s="325"/>
      <c r="AK102" s="325"/>
      <c r="AL102" s="325"/>
      <c r="AM102" s="325"/>
      <c r="AN102" s="325"/>
      <c r="AO102" s="325"/>
      <c r="AP102" s="325"/>
      <c r="AQ102" s="325"/>
      <c r="AR102" s="325"/>
      <c r="AS102" s="325"/>
      <c r="AT102" s="325"/>
      <c r="AU102" s="325"/>
      <c r="AV102" s="325"/>
      <c r="AW102" s="325"/>
      <c r="AX102" s="325"/>
      <c r="AY102" s="325"/>
      <c r="AZ102" s="326"/>
      <c r="BA102" s="326"/>
      <c r="BB102" s="326"/>
      <c r="BC102" s="326"/>
      <c r="BD102" s="326"/>
      <c r="BE102" s="319"/>
      <c r="BF102" s="319"/>
      <c r="BG102" s="319"/>
      <c r="BH102" s="319"/>
      <c r="BI102" s="319"/>
      <c r="BJ102" s="319"/>
      <c r="BK102" s="319"/>
      <c r="BL102" s="319"/>
      <c r="BM102" s="319"/>
      <c r="BN102" s="319"/>
      <c r="BO102" s="319"/>
      <c r="BP102" s="319"/>
      <c r="BQ102" s="318" t="s">
        <v>363</v>
      </c>
      <c r="BR102" s="972" t="s">
        <v>388</v>
      </c>
      <c r="BS102" s="973"/>
      <c r="BT102" s="973"/>
      <c r="BU102" s="973"/>
      <c r="BV102" s="973"/>
      <c r="BW102" s="973"/>
      <c r="BX102" s="973"/>
      <c r="BY102" s="973"/>
      <c r="BZ102" s="973"/>
      <c r="CA102" s="973"/>
      <c r="CB102" s="973"/>
      <c r="CC102" s="973"/>
      <c r="CD102" s="973"/>
      <c r="CE102" s="973"/>
      <c r="CF102" s="973"/>
      <c r="CG102" s="974"/>
      <c r="CH102" s="975"/>
      <c r="CI102" s="976"/>
      <c r="CJ102" s="976"/>
      <c r="CK102" s="976"/>
      <c r="CL102" s="977"/>
      <c r="CM102" s="975"/>
      <c r="CN102" s="976"/>
      <c r="CO102" s="976"/>
      <c r="CP102" s="976"/>
      <c r="CQ102" s="977"/>
      <c r="CR102" s="978"/>
      <c r="CS102" s="979"/>
      <c r="CT102" s="979"/>
      <c r="CU102" s="979"/>
      <c r="CV102" s="980"/>
      <c r="CW102" s="978"/>
      <c r="CX102" s="979"/>
      <c r="CY102" s="979"/>
      <c r="CZ102" s="979"/>
      <c r="DA102" s="980"/>
      <c r="DB102" s="978"/>
      <c r="DC102" s="979"/>
      <c r="DD102" s="979"/>
      <c r="DE102" s="979"/>
      <c r="DF102" s="980"/>
      <c r="DG102" s="978"/>
      <c r="DH102" s="979"/>
      <c r="DI102" s="979"/>
      <c r="DJ102" s="979"/>
      <c r="DK102" s="980"/>
      <c r="DL102" s="978"/>
      <c r="DM102" s="979"/>
      <c r="DN102" s="979"/>
      <c r="DO102" s="979"/>
      <c r="DP102" s="980"/>
      <c r="DQ102" s="978"/>
      <c r="DR102" s="979"/>
      <c r="DS102" s="979"/>
      <c r="DT102" s="979"/>
      <c r="DU102" s="980"/>
      <c r="DV102" s="961"/>
      <c r="DW102" s="962"/>
      <c r="DX102" s="962"/>
      <c r="DY102" s="962"/>
      <c r="DZ102" s="963"/>
      <c r="EA102" s="300"/>
    </row>
    <row r="103" spans="1:131" s="301" customFormat="1" ht="26.25" customHeight="1" x14ac:dyDescent="0.15">
      <c r="A103" s="323"/>
      <c r="B103" s="324"/>
      <c r="C103" s="324"/>
      <c r="D103" s="324"/>
      <c r="E103" s="324"/>
      <c r="F103" s="324"/>
      <c r="G103" s="324"/>
      <c r="H103" s="324"/>
      <c r="I103" s="324"/>
      <c r="J103" s="324"/>
      <c r="K103" s="324"/>
      <c r="L103" s="324"/>
      <c r="M103" s="324"/>
      <c r="N103" s="324"/>
      <c r="O103" s="324"/>
      <c r="P103" s="324"/>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c r="AN103" s="325"/>
      <c r="AO103" s="325"/>
      <c r="AP103" s="325"/>
      <c r="AQ103" s="325"/>
      <c r="AR103" s="325"/>
      <c r="AS103" s="325"/>
      <c r="AT103" s="325"/>
      <c r="AU103" s="325"/>
      <c r="AV103" s="325"/>
      <c r="AW103" s="325"/>
      <c r="AX103" s="325"/>
      <c r="AY103" s="325"/>
      <c r="AZ103" s="326"/>
      <c r="BA103" s="326"/>
      <c r="BB103" s="326"/>
      <c r="BC103" s="326"/>
      <c r="BD103" s="326"/>
      <c r="BE103" s="319"/>
      <c r="BF103" s="319"/>
      <c r="BG103" s="319"/>
      <c r="BH103" s="319"/>
      <c r="BI103" s="319"/>
      <c r="BJ103" s="319"/>
      <c r="BK103" s="319"/>
      <c r="BL103" s="319"/>
      <c r="BM103" s="319"/>
      <c r="BN103" s="319"/>
      <c r="BO103" s="319"/>
      <c r="BP103" s="319"/>
      <c r="BQ103" s="964" t="s">
        <v>389</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300"/>
    </row>
    <row r="104" spans="1:131" s="301" customFormat="1" ht="26.25" customHeight="1" x14ac:dyDescent="0.15">
      <c r="A104" s="323"/>
      <c r="B104" s="324"/>
      <c r="C104" s="324"/>
      <c r="D104" s="324"/>
      <c r="E104" s="324"/>
      <c r="F104" s="324"/>
      <c r="G104" s="324"/>
      <c r="H104" s="324"/>
      <c r="I104" s="324"/>
      <c r="J104" s="324"/>
      <c r="K104" s="324"/>
      <c r="L104" s="324"/>
      <c r="M104" s="324"/>
      <c r="N104" s="324"/>
      <c r="O104" s="324"/>
      <c r="P104" s="324"/>
      <c r="Q104" s="325"/>
      <c r="R104" s="325"/>
      <c r="S104" s="325"/>
      <c r="T104" s="325"/>
      <c r="U104" s="325"/>
      <c r="V104" s="325"/>
      <c r="W104" s="325"/>
      <c r="X104" s="325"/>
      <c r="Y104" s="325"/>
      <c r="Z104" s="325"/>
      <c r="AA104" s="325"/>
      <c r="AB104" s="325"/>
      <c r="AC104" s="325"/>
      <c r="AD104" s="325"/>
      <c r="AE104" s="325"/>
      <c r="AF104" s="325"/>
      <c r="AG104" s="325"/>
      <c r="AH104" s="325"/>
      <c r="AI104" s="325"/>
      <c r="AJ104" s="325"/>
      <c r="AK104" s="325"/>
      <c r="AL104" s="325"/>
      <c r="AM104" s="325"/>
      <c r="AN104" s="325"/>
      <c r="AO104" s="325"/>
      <c r="AP104" s="325"/>
      <c r="AQ104" s="325"/>
      <c r="AR104" s="325"/>
      <c r="AS104" s="325"/>
      <c r="AT104" s="325"/>
      <c r="AU104" s="325"/>
      <c r="AV104" s="325"/>
      <c r="AW104" s="325"/>
      <c r="AX104" s="325"/>
      <c r="AY104" s="325"/>
      <c r="AZ104" s="326"/>
      <c r="BA104" s="326"/>
      <c r="BB104" s="326"/>
      <c r="BC104" s="326"/>
      <c r="BD104" s="326"/>
      <c r="BE104" s="319"/>
      <c r="BF104" s="319"/>
      <c r="BG104" s="319"/>
      <c r="BH104" s="319"/>
      <c r="BI104" s="319"/>
      <c r="BJ104" s="319"/>
      <c r="BK104" s="319"/>
      <c r="BL104" s="319"/>
      <c r="BM104" s="319"/>
      <c r="BN104" s="319"/>
      <c r="BO104" s="319"/>
      <c r="BP104" s="319"/>
      <c r="BQ104" s="965" t="s">
        <v>390</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300"/>
    </row>
    <row r="105" spans="1:131" s="301" customFormat="1" ht="11.25" customHeight="1" x14ac:dyDescent="0.15">
      <c r="A105" s="319"/>
      <c r="B105" s="319"/>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19"/>
      <c r="AK105" s="319"/>
      <c r="AL105" s="319"/>
      <c r="AM105" s="319"/>
      <c r="AN105" s="319"/>
      <c r="AO105" s="319"/>
      <c r="AP105" s="319"/>
      <c r="AQ105" s="319"/>
      <c r="AR105" s="319"/>
      <c r="AS105" s="319"/>
      <c r="AT105" s="319"/>
      <c r="AU105" s="319"/>
      <c r="AV105" s="319"/>
      <c r="AW105" s="319"/>
      <c r="AX105" s="319"/>
      <c r="AY105" s="319"/>
      <c r="AZ105" s="319"/>
      <c r="BA105" s="319"/>
      <c r="BB105" s="319"/>
      <c r="BC105" s="319"/>
      <c r="BD105" s="319"/>
      <c r="BE105" s="319"/>
      <c r="BF105" s="319"/>
      <c r="BG105" s="319"/>
      <c r="BH105" s="319"/>
      <c r="BI105" s="319"/>
      <c r="BJ105" s="319"/>
      <c r="BK105" s="319"/>
      <c r="BL105" s="319"/>
      <c r="BM105" s="319"/>
      <c r="BN105" s="319"/>
      <c r="BO105" s="319"/>
      <c r="BP105" s="319"/>
      <c r="BQ105" s="300"/>
      <c r="BR105" s="300"/>
      <c r="BS105" s="300"/>
      <c r="BT105" s="300"/>
      <c r="BU105" s="300"/>
      <c r="BV105" s="300"/>
      <c r="BW105" s="300"/>
      <c r="BX105" s="300"/>
      <c r="BY105" s="300"/>
      <c r="BZ105" s="300"/>
      <c r="CA105" s="300"/>
      <c r="CB105" s="300"/>
      <c r="CC105" s="300"/>
      <c r="CD105" s="300"/>
      <c r="CE105" s="300"/>
      <c r="CF105" s="300"/>
      <c r="CG105" s="300"/>
      <c r="CH105" s="300"/>
      <c r="CI105" s="300"/>
      <c r="CJ105" s="300"/>
      <c r="CK105" s="300"/>
      <c r="CL105" s="300"/>
      <c r="CM105" s="300"/>
      <c r="CN105" s="300"/>
      <c r="CO105" s="300"/>
      <c r="CP105" s="300"/>
      <c r="CQ105" s="300"/>
      <c r="CR105" s="300"/>
      <c r="CS105" s="300"/>
      <c r="CT105" s="300"/>
      <c r="CU105" s="300"/>
      <c r="CV105" s="300"/>
      <c r="CW105" s="300"/>
      <c r="CX105" s="300"/>
      <c r="CY105" s="300"/>
      <c r="CZ105" s="300"/>
      <c r="DA105" s="300"/>
      <c r="DB105" s="300"/>
      <c r="DC105" s="300"/>
      <c r="DD105" s="300"/>
      <c r="DE105" s="300"/>
      <c r="DF105" s="300"/>
      <c r="DG105" s="300"/>
      <c r="DH105" s="300"/>
      <c r="DI105" s="300"/>
      <c r="DJ105" s="300"/>
      <c r="DK105" s="300"/>
      <c r="DL105" s="300"/>
      <c r="DM105" s="300"/>
      <c r="DN105" s="300"/>
      <c r="DO105" s="300"/>
      <c r="DP105" s="300"/>
      <c r="DQ105" s="300"/>
      <c r="DR105" s="300"/>
      <c r="DS105" s="300"/>
      <c r="DT105" s="300"/>
      <c r="DU105" s="300"/>
      <c r="DV105" s="300"/>
      <c r="DW105" s="300"/>
      <c r="DX105" s="300"/>
      <c r="DY105" s="300"/>
      <c r="DZ105" s="300"/>
      <c r="EA105" s="300"/>
    </row>
    <row r="106" spans="1:131" s="301" customFormat="1" ht="11.25" customHeight="1" x14ac:dyDescent="0.15">
      <c r="A106" s="327"/>
      <c r="B106" s="327"/>
      <c r="C106" s="327"/>
      <c r="D106" s="327"/>
      <c r="E106" s="327"/>
      <c r="F106" s="327"/>
      <c r="G106" s="327"/>
      <c r="H106" s="327"/>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27"/>
      <c r="BD106" s="327"/>
      <c r="BE106" s="327"/>
      <c r="BF106" s="327"/>
      <c r="BG106" s="327"/>
      <c r="BH106" s="327"/>
      <c r="BI106" s="327"/>
      <c r="BJ106" s="327"/>
      <c r="BK106" s="327"/>
      <c r="BL106" s="327"/>
      <c r="BM106" s="327"/>
      <c r="BN106" s="327"/>
      <c r="BO106" s="327"/>
      <c r="BP106" s="327"/>
      <c r="BQ106" s="300"/>
      <c r="BR106" s="300"/>
      <c r="BS106" s="300"/>
      <c r="BT106" s="300"/>
      <c r="BU106" s="300"/>
      <c r="BV106" s="300"/>
      <c r="BW106" s="300"/>
      <c r="BX106" s="300"/>
      <c r="BY106" s="300"/>
      <c r="BZ106" s="300"/>
      <c r="CA106" s="300"/>
      <c r="CB106" s="300"/>
      <c r="CC106" s="300"/>
      <c r="CD106" s="300"/>
      <c r="CE106" s="300"/>
      <c r="CF106" s="300"/>
      <c r="CG106" s="300"/>
      <c r="CH106" s="300"/>
      <c r="CI106" s="300"/>
      <c r="CJ106" s="300"/>
      <c r="CK106" s="300"/>
      <c r="CL106" s="300"/>
      <c r="CM106" s="300"/>
      <c r="CN106" s="300"/>
      <c r="CO106" s="300"/>
      <c r="CP106" s="300"/>
      <c r="CQ106" s="300"/>
      <c r="CR106" s="300"/>
      <c r="CS106" s="300"/>
      <c r="CT106" s="300"/>
      <c r="CU106" s="300"/>
      <c r="CV106" s="300"/>
      <c r="CW106" s="300"/>
      <c r="CX106" s="300"/>
      <c r="CY106" s="300"/>
      <c r="CZ106" s="300"/>
      <c r="DA106" s="300"/>
      <c r="DB106" s="300"/>
      <c r="DC106" s="300"/>
      <c r="DD106" s="300"/>
      <c r="DE106" s="300"/>
      <c r="DF106" s="300"/>
      <c r="DG106" s="300"/>
      <c r="DH106" s="300"/>
      <c r="DI106" s="300"/>
      <c r="DJ106" s="300"/>
      <c r="DK106" s="300"/>
      <c r="DL106" s="300"/>
      <c r="DM106" s="300"/>
      <c r="DN106" s="300"/>
      <c r="DO106" s="300"/>
      <c r="DP106" s="300"/>
      <c r="DQ106" s="300"/>
      <c r="DR106" s="300"/>
      <c r="DS106" s="300"/>
      <c r="DT106" s="300"/>
      <c r="DU106" s="300"/>
      <c r="DV106" s="300"/>
      <c r="DW106" s="300"/>
      <c r="DX106" s="300"/>
      <c r="DY106" s="300"/>
      <c r="DZ106" s="300"/>
      <c r="EA106" s="300"/>
    </row>
    <row r="107" spans="1:131" s="300" customFormat="1" ht="26.25" customHeight="1" thickBot="1" x14ac:dyDescent="0.2">
      <c r="A107" s="328" t="s">
        <v>391</v>
      </c>
      <c r="B107" s="329"/>
      <c r="C107" s="329"/>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29"/>
      <c r="AE107" s="329"/>
      <c r="AF107" s="329"/>
      <c r="AG107" s="329"/>
      <c r="AH107" s="329"/>
      <c r="AI107" s="329"/>
      <c r="AJ107" s="329"/>
      <c r="AK107" s="329"/>
      <c r="AL107" s="329"/>
      <c r="AM107" s="329"/>
      <c r="AN107" s="329"/>
      <c r="AO107" s="329"/>
      <c r="AP107" s="329"/>
      <c r="AQ107" s="329"/>
      <c r="AR107" s="329"/>
      <c r="AS107" s="329"/>
      <c r="AT107" s="329"/>
      <c r="AU107" s="328" t="s">
        <v>392</v>
      </c>
      <c r="AV107" s="329"/>
      <c r="AW107" s="329"/>
      <c r="AX107" s="329"/>
      <c r="AY107" s="329"/>
      <c r="AZ107" s="329"/>
      <c r="BA107" s="329"/>
      <c r="BB107" s="329"/>
      <c r="BC107" s="329"/>
      <c r="BD107" s="329"/>
      <c r="BE107" s="329"/>
      <c r="BF107" s="329"/>
      <c r="BG107" s="329"/>
      <c r="BH107" s="329"/>
      <c r="BI107" s="329"/>
      <c r="BJ107" s="329"/>
      <c r="BK107" s="329"/>
      <c r="BL107" s="329"/>
      <c r="BM107" s="329"/>
      <c r="BN107" s="329"/>
      <c r="BO107" s="329"/>
      <c r="BP107" s="329"/>
      <c r="BQ107" s="329"/>
      <c r="BR107" s="329"/>
      <c r="BS107" s="329"/>
      <c r="BT107" s="329"/>
      <c r="BU107" s="329"/>
      <c r="BV107" s="329"/>
      <c r="BW107" s="329"/>
      <c r="BX107" s="329"/>
      <c r="BY107" s="329"/>
      <c r="BZ107" s="329"/>
      <c r="CA107" s="329"/>
      <c r="CB107" s="329"/>
      <c r="CC107" s="329"/>
      <c r="CD107" s="329"/>
      <c r="CE107" s="329"/>
      <c r="CF107" s="329"/>
      <c r="CG107" s="329"/>
      <c r="CH107" s="329"/>
      <c r="CI107" s="329"/>
      <c r="CJ107" s="329"/>
      <c r="CK107" s="329"/>
      <c r="CL107" s="329"/>
      <c r="CM107" s="329"/>
      <c r="CN107" s="329"/>
      <c r="CO107" s="329"/>
      <c r="CP107" s="329"/>
      <c r="CQ107" s="329"/>
      <c r="CR107" s="329"/>
      <c r="CS107" s="329"/>
      <c r="CT107" s="329"/>
      <c r="CU107" s="329"/>
      <c r="CV107" s="329"/>
      <c r="CW107" s="329"/>
      <c r="CX107" s="329"/>
      <c r="CY107" s="329"/>
      <c r="CZ107" s="329"/>
      <c r="DA107" s="329"/>
      <c r="DB107" s="329"/>
      <c r="DC107" s="329"/>
      <c r="DD107" s="329"/>
      <c r="DE107" s="329"/>
      <c r="DF107" s="329"/>
      <c r="DG107" s="329"/>
      <c r="DH107" s="329"/>
      <c r="DI107" s="329"/>
      <c r="DJ107" s="329"/>
      <c r="DK107" s="329"/>
      <c r="DL107" s="329"/>
      <c r="DM107" s="329"/>
      <c r="DN107" s="329"/>
      <c r="DO107" s="329"/>
      <c r="DP107" s="329"/>
      <c r="DQ107" s="329"/>
      <c r="DR107" s="329"/>
      <c r="DS107" s="329"/>
      <c r="DT107" s="329"/>
      <c r="DU107" s="329"/>
      <c r="DV107" s="329"/>
      <c r="DW107" s="329"/>
      <c r="DX107" s="329"/>
      <c r="DY107" s="329"/>
      <c r="DZ107" s="329"/>
    </row>
    <row r="108" spans="1:131" s="300" customFormat="1" ht="26.25" customHeight="1" x14ac:dyDescent="0.15">
      <c r="A108" s="966" t="s">
        <v>393</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394</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300" customFormat="1" ht="26.25" customHeight="1" x14ac:dyDescent="0.15">
      <c r="A109" s="921" t="s">
        <v>395</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4" t="s">
        <v>396</v>
      </c>
      <c r="AB109" s="922"/>
      <c r="AC109" s="922"/>
      <c r="AD109" s="922"/>
      <c r="AE109" s="923"/>
      <c r="AF109" s="924" t="s">
        <v>283</v>
      </c>
      <c r="AG109" s="922"/>
      <c r="AH109" s="922"/>
      <c r="AI109" s="922"/>
      <c r="AJ109" s="923"/>
      <c r="AK109" s="924" t="s">
        <v>282</v>
      </c>
      <c r="AL109" s="922"/>
      <c r="AM109" s="922"/>
      <c r="AN109" s="922"/>
      <c r="AO109" s="923"/>
      <c r="AP109" s="924" t="s">
        <v>397</v>
      </c>
      <c r="AQ109" s="922"/>
      <c r="AR109" s="922"/>
      <c r="AS109" s="922"/>
      <c r="AT109" s="953"/>
      <c r="AU109" s="921" t="s">
        <v>395</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4" t="s">
        <v>396</v>
      </c>
      <c r="BR109" s="922"/>
      <c r="BS109" s="922"/>
      <c r="BT109" s="922"/>
      <c r="BU109" s="923"/>
      <c r="BV109" s="924" t="s">
        <v>283</v>
      </c>
      <c r="BW109" s="922"/>
      <c r="BX109" s="922"/>
      <c r="BY109" s="922"/>
      <c r="BZ109" s="923"/>
      <c r="CA109" s="924" t="s">
        <v>282</v>
      </c>
      <c r="CB109" s="922"/>
      <c r="CC109" s="922"/>
      <c r="CD109" s="922"/>
      <c r="CE109" s="923"/>
      <c r="CF109" s="960" t="s">
        <v>397</v>
      </c>
      <c r="CG109" s="960"/>
      <c r="CH109" s="960"/>
      <c r="CI109" s="960"/>
      <c r="CJ109" s="960"/>
      <c r="CK109" s="924" t="s">
        <v>398</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4" t="s">
        <v>396</v>
      </c>
      <c r="DH109" s="922"/>
      <c r="DI109" s="922"/>
      <c r="DJ109" s="922"/>
      <c r="DK109" s="923"/>
      <c r="DL109" s="924" t="s">
        <v>283</v>
      </c>
      <c r="DM109" s="922"/>
      <c r="DN109" s="922"/>
      <c r="DO109" s="922"/>
      <c r="DP109" s="923"/>
      <c r="DQ109" s="924" t="s">
        <v>282</v>
      </c>
      <c r="DR109" s="922"/>
      <c r="DS109" s="922"/>
      <c r="DT109" s="922"/>
      <c r="DU109" s="923"/>
      <c r="DV109" s="924" t="s">
        <v>397</v>
      </c>
      <c r="DW109" s="922"/>
      <c r="DX109" s="922"/>
      <c r="DY109" s="922"/>
      <c r="DZ109" s="953"/>
    </row>
    <row r="110" spans="1:131" s="300" customFormat="1" ht="26.25" customHeight="1" x14ac:dyDescent="0.15">
      <c r="A110" s="824" t="s">
        <v>399</v>
      </c>
      <c r="B110" s="825"/>
      <c r="C110" s="825"/>
      <c r="D110" s="825"/>
      <c r="E110" s="825"/>
      <c r="F110" s="825"/>
      <c r="G110" s="825"/>
      <c r="H110" s="825"/>
      <c r="I110" s="825"/>
      <c r="J110" s="825"/>
      <c r="K110" s="825"/>
      <c r="L110" s="825"/>
      <c r="M110" s="825"/>
      <c r="N110" s="825"/>
      <c r="O110" s="825"/>
      <c r="P110" s="825"/>
      <c r="Q110" s="825"/>
      <c r="R110" s="825"/>
      <c r="S110" s="825"/>
      <c r="T110" s="825"/>
      <c r="U110" s="825"/>
      <c r="V110" s="825"/>
      <c r="W110" s="825"/>
      <c r="X110" s="825"/>
      <c r="Y110" s="825"/>
      <c r="Z110" s="826"/>
      <c r="AA110" s="914">
        <v>931038</v>
      </c>
      <c r="AB110" s="915"/>
      <c r="AC110" s="915"/>
      <c r="AD110" s="915"/>
      <c r="AE110" s="916"/>
      <c r="AF110" s="917">
        <v>875977</v>
      </c>
      <c r="AG110" s="915"/>
      <c r="AH110" s="915"/>
      <c r="AI110" s="915"/>
      <c r="AJ110" s="916"/>
      <c r="AK110" s="917">
        <v>890706</v>
      </c>
      <c r="AL110" s="915"/>
      <c r="AM110" s="915"/>
      <c r="AN110" s="915"/>
      <c r="AO110" s="916"/>
      <c r="AP110" s="918">
        <v>62</v>
      </c>
      <c r="AQ110" s="919"/>
      <c r="AR110" s="919"/>
      <c r="AS110" s="919"/>
      <c r="AT110" s="920"/>
      <c r="AU110" s="954" t="s">
        <v>61</v>
      </c>
      <c r="AV110" s="955"/>
      <c r="AW110" s="955"/>
      <c r="AX110" s="955"/>
      <c r="AY110" s="955"/>
      <c r="AZ110" s="880" t="s">
        <v>400</v>
      </c>
      <c r="BA110" s="825"/>
      <c r="BB110" s="825"/>
      <c r="BC110" s="825"/>
      <c r="BD110" s="825"/>
      <c r="BE110" s="825"/>
      <c r="BF110" s="825"/>
      <c r="BG110" s="825"/>
      <c r="BH110" s="825"/>
      <c r="BI110" s="825"/>
      <c r="BJ110" s="825"/>
      <c r="BK110" s="825"/>
      <c r="BL110" s="825"/>
      <c r="BM110" s="825"/>
      <c r="BN110" s="825"/>
      <c r="BO110" s="825"/>
      <c r="BP110" s="826"/>
      <c r="BQ110" s="881">
        <v>8215858</v>
      </c>
      <c r="BR110" s="862"/>
      <c r="BS110" s="862"/>
      <c r="BT110" s="862"/>
      <c r="BU110" s="862"/>
      <c r="BV110" s="862">
        <v>8483147</v>
      </c>
      <c r="BW110" s="862"/>
      <c r="BX110" s="862"/>
      <c r="BY110" s="862"/>
      <c r="BZ110" s="862"/>
      <c r="CA110" s="862">
        <v>8670128</v>
      </c>
      <c r="CB110" s="862"/>
      <c r="CC110" s="862"/>
      <c r="CD110" s="862"/>
      <c r="CE110" s="862"/>
      <c r="CF110" s="886">
        <v>603.6</v>
      </c>
      <c r="CG110" s="887"/>
      <c r="CH110" s="887"/>
      <c r="CI110" s="887"/>
      <c r="CJ110" s="887"/>
      <c r="CK110" s="950" t="s">
        <v>401</v>
      </c>
      <c r="CL110" s="836"/>
      <c r="CM110" s="911" t="s">
        <v>402</v>
      </c>
      <c r="CN110" s="912"/>
      <c r="CO110" s="912"/>
      <c r="CP110" s="912"/>
      <c r="CQ110" s="912"/>
      <c r="CR110" s="912"/>
      <c r="CS110" s="912"/>
      <c r="CT110" s="912"/>
      <c r="CU110" s="912"/>
      <c r="CV110" s="912"/>
      <c r="CW110" s="912"/>
      <c r="CX110" s="912"/>
      <c r="CY110" s="912"/>
      <c r="CZ110" s="912"/>
      <c r="DA110" s="912"/>
      <c r="DB110" s="912"/>
      <c r="DC110" s="912"/>
      <c r="DD110" s="912"/>
      <c r="DE110" s="912"/>
      <c r="DF110" s="913"/>
      <c r="DG110" s="881" t="s">
        <v>111</v>
      </c>
      <c r="DH110" s="862"/>
      <c r="DI110" s="862"/>
      <c r="DJ110" s="862"/>
      <c r="DK110" s="862"/>
      <c r="DL110" s="862" t="s">
        <v>111</v>
      </c>
      <c r="DM110" s="862"/>
      <c r="DN110" s="862"/>
      <c r="DO110" s="862"/>
      <c r="DP110" s="862"/>
      <c r="DQ110" s="862" t="s">
        <v>111</v>
      </c>
      <c r="DR110" s="862"/>
      <c r="DS110" s="862"/>
      <c r="DT110" s="862"/>
      <c r="DU110" s="862"/>
      <c r="DV110" s="863" t="s">
        <v>111</v>
      </c>
      <c r="DW110" s="863"/>
      <c r="DX110" s="863"/>
      <c r="DY110" s="863"/>
      <c r="DZ110" s="864"/>
    </row>
    <row r="111" spans="1:131" s="300" customFormat="1" ht="26.25" customHeight="1" x14ac:dyDescent="0.15">
      <c r="A111" s="791" t="s">
        <v>403</v>
      </c>
      <c r="B111" s="792"/>
      <c r="C111" s="792"/>
      <c r="D111" s="792"/>
      <c r="E111" s="792"/>
      <c r="F111" s="792"/>
      <c r="G111" s="792"/>
      <c r="H111" s="792"/>
      <c r="I111" s="792"/>
      <c r="J111" s="792"/>
      <c r="K111" s="792"/>
      <c r="L111" s="792"/>
      <c r="M111" s="792"/>
      <c r="N111" s="792"/>
      <c r="O111" s="792"/>
      <c r="P111" s="792"/>
      <c r="Q111" s="792"/>
      <c r="R111" s="792"/>
      <c r="S111" s="792"/>
      <c r="T111" s="792"/>
      <c r="U111" s="792"/>
      <c r="V111" s="792"/>
      <c r="W111" s="792"/>
      <c r="X111" s="792"/>
      <c r="Y111" s="792"/>
      <c r="Z111" s="949"/>
      <c r="AA111" s="942" t="s">
        <v>111</v>
      </c>
      <c r="AB111" s="943"/>
      <c r="AC111" s="943"/>
      <c r="AD111" s="943"/>
      <c r="AE111" s="944"/>
      <c r="AF111" s="945" t="s">
        <v>111</v>
      </c>
      <c r="AG111" s="943"/>
      <c r="AH111" s="943"/>
      <c r="AI111" s="943"/>
      <c r="AJ111" s="944"/>
      <c r="AK111" s="945" t="s">
        <v>111</v>
      </c>
      <c r="AL111" s="943"/>
      <c r="AM111" s="943"/>
      <c r="AN111" s="943"/>
      <c r="AO111" s="944"/>
      <c r="AP111" s="946" t="s">
        <v>111</v>
      </c>
      <c r="AQ111" s="947"/>
      <c r="AR111" s="947"/>
      <c r="AS111" s="947"/>
      <c r="AT111" s="948"/>
      <c r="AU111" s="956"/>
      <c r="AV111" s="957"/>
      <c r="AW111" s="957"/>
      <c r="AX111" s="957"/>
      <c r="AY111" s="957"/>
      <c r="AZ111" s="832" t="s">
        <v>404</v>
      </c>
      <c r="BA111" s="767"/>
      <c r="BB111" s="767"/>
      <c r="BC111" s="767"/>
      <c r="BD111" s="767"/>
      <c r="BE111" s="767"/>
      <c r="BF111" s="767"/>
      <c r="BG111" s="767"/>
      <c r="BH111" s="767"/>
      <c r="BI111" s="767"/>
      <c r="BJ111" s="767"/>
      <c r="BK111" s="767"/>
      <c r="BL111" s="767"/>
      <c r="BM111" s="767"/>
      <c r="BN111" s="767"/>
      <c r="BO111" s="767"/>
      <c r="BP111" s="768"/>
      <c r="BQ111" s="833" t="s">
        <v>111</v>
      </c>
      <c r="BR111" s="834"/>
      <c r="BS111" s="834"/>
      <c r="BT111" s="834"/>
      <c r="BU111" s="834"/>
      <c r="BV111" s="834" t="s">
        <v>111</v>
      </c>
      <c r="BW111" s="834"/>
      <c r="BX111" s="834"/>
      <c r="BY111" s="834"/>
      <c r="BZ111" s="834"/>
      <c r="CA111" s="834" t="s">
        <v>111</v>
      </c>
      <c r="CB111" s="834"/>
      <c r="CC111" s="834"/>
      <c r="CD111" s="834"/>
      <c r="CE111" s="834"/>
      <c r="CF111" s="895" t="s">
        <v>111</v>
      </c>
      <c r="CG111" s="896"/>
      <c r="CH111" s="896"/>
      <c r="CI111" s="896"/>
      <c r="CJ111" s="896"/>
      <c r="CK111" s="951"/>
      <c r="CL111" s="838"/>
      <c r="CM111" s="841" t="s">
        <v>405</v>
      </c>
      <c r="CN111" s="842"/>
      <c r="CO111" s="842"/>
      <c r="CP111" s="842"/>
      <c r="CQ111" s="842"/>
      <c r="CR111" s="842"/>
      <c r="CS111" s="842"/>
      <c r="CT111" s="842"/>
      <c r="CU111" s="842"/>
      <c r="CV111" s="842"/>
      <c r="CW111" s="842"/>
      <c r="CX111" s="842"/>
      <c r="CY111" s="842"/>
      <c r="CZ111" s="842"/>
      <c r="DA111" s="842"/>
      <c r="DB111" s="842"/>
      <c r="DC111" s="842"/>
      <c r="DD111" s="842"/>
      <c r="DE111" s="842"/>
      <c r="DF111" s="843"/>
      <c r="DG111" s="833" t="s">
        <v>111</v>
      </c>
      <c r="DH111" s="834"/>
      <c r="DI111" s="834"/>
      <c r="DJ111" s="834"/>
      <c r="DK111" s="834"/>
      <c r="DL111" s="834" t="s">
        <v>111</v>
      </c>
      <c r="DM111" s="834"/>
      <c r="DN111" s="834"/>
      <c r="DO111" s="834"/>
      <c r="DP111" s="834"/>
      <c r="DQ111" s="834" t="s">
        <v>111</v>
      </c>
      <c r="DR111" s="834"/>
      <c r="DS111" s="834"/>
      <c r="DT111" s="834"/>
      <c r="DU111" s="834"/>
      <c r="DV111" s="811" t="s">
        <v>111</v>
      </c>
      <c r="DW111" s="811"/>
      <c r="DX111" s="811"/>
      <c r="DY111" s="811"/>
      <c r="DZ111" s="812"/>
    </row>
    <row r="112" spans="1:131" s="300" customFormat="1" ht="26.25" customHeight="1" x14ac:dyDescent="0.15">
      <c r="A112" s="936" t="s">
        <v>406</v>
      </c>
      <c r="B112" s="937"/>
      <c r="C112" s="767" t="s">
        <v>407</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96" t="s">
        <v>111</v>
      </c>
      <c r="AB112" s="797"/>
      <c r="AC112" s="797"/>
      <c r="AD112" s="797"/>
      <c r="AE112" s="798"/>
      <c r="AF112" s="799" t="s">
        <v>111</v>
      </c>
      <c r="AG112" s="797"/>
      <c r="AH112" s="797"/>
      <c r="AI112" s="797"/>
      <c r="AJ112" s="798"/>
      <c r="AK112" s="799" t="s">
        <v>111</v>
      </c>
      <c r="AL112" s="797"/>
      <c r="AM112" s="797"/>
      <c r="AN112" s="797"/>
      <c r="AO112" s="798"/>
      <c r="AP112" s="844" t="s">
        <v>111</v>
      </c>
      <c r="AQ112" s="845"/>
      <c r="AR112" s="845"/>
      <c r="AS112" s="845"/>
      <c r="AT112" s="846"/>
      <c r="AU112" s="956"/>
      <c r="AV112" s="957"/>
      <c r="AW112" s="957"/>
      <c r="AX112" s="957"/>
      <c r="AY112" s="957"/>
      <c r="AZ112" s="832" t="s">
        <v>408</v>
      </c>
      <c r="BA112" s="767"/>
      <c r="BB112" s="767"/>
      <c r="BC112" s="767"/>
      <c r="BD112" s="767"/>
      <c r="BE112" s="767"/>
      <c r="BF112" s="767"/>
      <c r="BG112" s="767"/>
      <c r="BH112" s="767"/>
      <c r="BI112" s="767"/>
      <c r="BJ112" s="767"/>
      <c r="BK112" s="767"/>
      <c r="BL112" s="767"/>
      <c r="BM112" s="767"/>
      <c r="BN112" s="767"/>
      <c r="BO112" s="767"/>
      <c r="BP112" s="768"/>
      <c r="BQ112" s="833">
        <v>2986388</v>
      </c>
      <c r="BR112" s="834"/>
      <c r="BS112" s="834"/>
      <c r="BT112" s="834"/>
      <c r="BU112" s="834"/>
      <c r="BV112" s="834">
        <v>3077968</v>
      </c>
      <c r="BW112" s="834"/>
      <c r="BX112" s="834"/>
      <c r="BY112" s="834"/>
      <c r="BZ112" s="834"/>
      <c r="CA112" s="834">
        <v>3177364</v>
      </c>
      <c r="CB112" s="834"/>
      <c r="CC112" s="834"/>
      <c r="CD112" s="834"/>
      <c r="CE112" s="834"/>
      <c r="CF112" s="895">
        <v>221.2</v>
      </c>
      <c r="CG112" s="896"/>
      <c r="CH112" s="896"/>
      <c r="CI112" s="896"/>
      <c r="CJ112" s="896"/>
      <c r="CK112" s="951"/>
      <c r="CL112" s="838"/>
      <c r="CM112" s="841" t="s">
        <v>409</v>
      </c>
      <c r="CN112" s="842"/>
      <c r="CO112" s="842"/>
      <c r="CP112" s="842"/>
      <c r="CQ112" s="842"/>
      <c r="CR112" s="842"/>
      <c r="CS112" s="842"/>
      <c r="CT112" s="842"/>
      <c r="CU112" s="842"/>
      <c r="CV112" s="842"/>
      <c r="CW112" s="842"/>
      <c r="CX112" s="842"/>
      <c r="CY112" s="842"/>
      <c r="CZ112" s="842"/>
      <c r="DA112" s="842"/>
      <c r="DB112" s="842"/>
      <c r="DC112" s="842"/>
      <c r="DD112" s="842"/>
      <c r="DE112" s="842"/>
      <c r="DF112" s="843"/>
      <c r="DG112" s="833" t="s">
        <v>111</v>
      </c>
      <c r="DH112" s="834"/>
      <c r="DI112" s="834"/>
      <c r="DJ112" s="834"/>
      <c r="DK112" s="834"/>
      <c r="DL112" s="834" t="s">
        <v>111</v>
      </c>
      <c r="DM112" s="834"/>
      <c r="DN112" s="834"/>
      <c r="DO112" s="834"/>
      <c r="DP112" s="834"/>
      <c r="DQ112" s="834" t="s">
        <v>111</v>
      </c>
      <c r="DR112" s="834"/>
      <c r="DS112" s="834"/>
      <c r="DT112" s="834"/>
      <c r="DU112" s="834"/>
      <c r="DV112" s="811" t="s">
        <v>111</v>
      </c>
      <c r="DW112" s="811"/>
      <c r="DX112" s="811"/>
      <c r="DY112" s="811"/>
      <c r="DZ112" s="812"/>
    </row>
    <row r="113" spans="1:130" s="300" customFormat="1" ht="26.25" customHeight="1" x14ac:dyDescent="0.15">
      <c r="A113" s="938"/>
      <c r="B113" s="939"/>
      <c r="C113" s="767" t="s">
        <v>410</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42">
        <v>155502</v>
      </c>
      <c r="AB113" s="943"/>
      <c r="AC113" s="943"/>
      <c r="AD113" s="943"/>
      <c r="AE113" s="944"/>
      <c r="AF113" s="945">
        <v>174504</v>
      </c>
      <c r="AG113" s="943"/>
      <c r="AH113" s="943"/>
      <c r="AI113" s="943"/>
      <c r="AJ113" s="944"/>
      <c r="AK113" s="945">
        <v>185697</v>
      </c>
      <c r="AL113" s="943"/>
      <c r="AM113" s="943"/>
      <c r="AN113" s="943"/>
      <c r="AO113" s="944"/>
      <c r="AP113" s="946">
        <v>12.9</v>
      </c>
      <c r="AQ113" s="947"/>
      <c r="AR113" s="947"/>
      <c r="AS113" s="947"/>
      <c r="AT113" s="948"/>
      <c r="AU113" s="956"/>
      <c r="AV113" s="957"/>
      <c r="AW113" s="957"/>
      <c r="AX113" s="957"/>
      <c r="AY113" s="957"/>
      <c r="AZ113" s="832" t="s">
        <v>411</v>
      </c>
      <c r="BA113" s="767"/>
      <c r="BB113" s="767"/>
      <c r="BC113" s="767"/>
      <c r="BD113" s="767"/>
      <c r="BE113" s="767"/>
      <c r="BF113" s="767"/>
      <c r="BG113" s="767"/>
      <c r="BH113" s="767"/>
      <c r="BI113" s="767"/>
      <c r="BJ113" s="767"/>
      <c r="BK113" s="767"/>
      <c r="BL113" s="767"/>
      <c r="BM113" s="767"/>
      <c r="BN113" s="767"/>
      <c r="BO113" s="767"/>
      <c r="BP113" s="768"/>
      <c r="BQ113" s="833">
        <v>65565</v>
      </c>
      <c r="BR113" s="834"/>
      <c r="BS113" s="834"/>
      <c r="BT113" s="834"/>
      <c r="BU113" s="834"/>
      <c r="BV113" s="834">
        <v>63975</v>
      </c>
      <c r="BW113" s="834"/>
      <c r="BX113" s="834"/>
      <c r="BY113" s="834"/>
      <c r="BZ113" s="834"/>
      <c r="CA113" s="834">
        <v>61693</v>
      </c>
      <c r="CB113" s="834"/>
      <c r="CC113" s="834"/>
      <c r="CD113" s="834"/>
      <c r="CE113" s="834"/>
      <c r="CF113" s="895">
        <v>4.3</v>
      </c>
      <c r="CG113" s="896"/>
      <c r="CH113" s="896"/>
      <c r="CI113" s="896"/>
      <c r="CJ113" s="896"/>
      <c r="CK113" s="951"/>
      <c r="CL113" s="838"/>
      <c r="CM113" s="841" t="s">
        <v>412</v>
      </c>
      <c r="CN113" s="842"/>
      <c r="CO113" s="842"/>
      <c r="CP113" s="842"/>
      <c r="CQ113" s="842"/>
      <c r="CR113" s="842"/>
      <c r="CS113" s="842"/>
      <c r="CT113" s="842"/>
      <c r="CU113" s="842"/>
      <c r="CV113" s="842"/>
      <c r="CW113" s="842"/>
      <c r="CX113" s="842"/>
      <c r="CY113" s="842"/>
      <c r="CZ113" s="842"/>
      <c r="DA113" s="842"/>
      <c r="DB113" s="842"/>
      <c r="DC113" s="842"/>
      <c r="DD113" s="842"/>
      <c r="DE113" s="842"/>
      <c r="DF113" s="843"/>
      <c r="DG113" s="796" t="s">
        <v>111</v>
      </c>
      <c r="DH113" s="797"/>
      <c r="DI113" s="797"/>
      <c r="DJ113" s="797"/>
      <c r="DK113" s="798"/>
      <c r="DL113" s="799" t="s">
        <v>111</v>
      </c>
      <c r="DM113" s="797"/>
      <c r="DN113" s="797"/>
      <c r="DO113" s="797"/>
      <c r="DP113" s="798"/>
      <c r="DQ113" s="799" t="s">
        <v>111</v>
      </c>
      <c r="DR113" s="797"/>
      <c r="DS113" s="797"/>
      <c r="DT113" s="797"/>
      <c r="DU113" s="798"/>
      <c r="DV113" s="844" t="s">
        <v>111</v>
      </c>
      <c r="DW113" s="845"/>
      <c r="DX113" s="845"/>
      <c r="DY113" s="845"/>
      <c r="DZ113" s="846"/>
    </row>
    <row r="114" spans="1:130" s="300" customFormat="1" ht="26.25" customHeight="1" x14ac:dyDescent="0.15">
      <c r="A114" s="938"/>
      <c r="B114" s="939"/>
      <c r="C114" s="767" t="s">
        <v>413</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96">
        <v>400</v>
      </c>
      <c r="AB114" s="797"/>
      <c r="AC114" s="797"/>
      <c r="AD114" s="797"/>
      <c r="AE114" s="798"/>
      <c r="AF114" s="799">
        <v>405</v>
      </c>
      <c r="AG114" s="797"/>
      <c r="AH114" s="797"/>
      <c r="AI114" s="797"/>
      <c r="AJ114" s="798"/>
      <c r="AK114" s="799">
        <v>1077</v>
      </c>
      <c r="AL114" s="797"/>
      <c r="AM114" s="797"/>
      <c r="AN114" s="797"/>
      <c r="AO114" s="798"/>
      <c r="AP114" s="844">
        <v>0.1</v>
      </c>
      <c r="AQ114" s="845"/>
      <c r="AR114" s="845"/>
      <c r="AS114" s="845"/>
      <c r="AT114" s="846"/>
      <c r="AU114" s="956"/>
      <c r="AV114" s="957"/>
      <c r="AW114" s="957"/>
      <c r="AX114" s="957"/>
      <c r="AY114" s="957"/>
      <c r="AZ114" s="832" t="s">
        <v>414</v>
      </c>
      <c r="BA114" s="767"/>
      <c r="BB114" s="767"/>
      <c r="BC114" s="767"/>
      <c r="BD114" s="767"/>
      <c r="BE114" s="767"/>
      <c r="BF114" s="767"/>
      <c r="BG114" s="767"/>
      <c r="BH114" s="767"/>
      <c r="BI114" s="767"/>
      <c r="BJ114" s="767"/>
      <c r="BK114" s="767"/>
      <c r="BL114" s="767"/>
      <c r="BM114" s="767"/>
      <c r="BN114" s="767"/>
      <c r="BO114" s="767"/>
      <c r="BP114" s="768"/>
      <c r="BQ114" s="833">
        <v>590602</v>
      </c>
      <c r="BR114" s="834"/>
      <c r="BS114" s="834"/>
      <c r="BT114" s="834"/>
      <c r="BU114" s="834"/>
      <c r="BV114" s="834">
        <v>445966</v>
      </c>
      <c r="BW114" s="834"/>
      <c r="BX114" s="834"/>
      <c r="BY114" s="834"/>
      <c r="BZ114" s="834"/>
      <c r="CA114" s="834">
        <v>386472</v>
      </c>
      <c r="CB114" s="834"/>
      <c r="CC114" s="834"/>
      <c r="CD114" s="834"/>
      <c r="CE114" s="834"/>
      <c r="CF114" s="895">
        <v>26.9</v>
      </c>
      <c r="CG114" s="896"/>
      <c r="CH114" s="896"/>
      <c r="CI114" s="896"/>
      <c r="CJ114" s="896"/>
      <c r="CK114" s="951"/>
      <c r="CL114" s="838"/>
      <c r="CM114" s="841" t="s">
        <v>415</v>
      </c>
      <c r="CN114" s="842"/>
      <c r="CO114" s="842"/>
      <c r="CP114" s="842"/>
      <c r="CQ114" s="842"/>
      <c r="CR114" s="842"/>
      <c r="CS114" s="842"/>
      <c r="CT114" s="842"/>
      <c r="CU114" s="842"/>
      <c r="CV114" s="842"/>
      <c r="CW114" s="842"/>
      <c r="CX114" s="842"/>
      <c r="CY114" s="842"/>
      <c r="CZ114" s="842"/>
      <c r="DA114" s="842"/>
      <c r="DB114" s="842"/>
      <c r="DC114" s="842"/>
      <c r="DD114" s="842"/>
      <c r="DE114" s="842"/>
      <c r="DF114" s="843"/>
      <c r="DG114" s="796" t="s">
        <v>111</v>
      </c>
      <c r="DH114" s="797"/>
      <c r="DI114" s="797"/>
      <c r="DJ114" s="797"/>
      <c r="DK114" s="798"/>
      <c r="DL114" s="799" t="s">
        <v>111</v>
      </c>
      <c r="DM114" s="797"/>
      <c r="DN114" s="797"/>
      <c r="DO114" s="797"/>
      <c r="DP114" s="798"/>
      <c r="DQ114" s="799" t="s">
        <v>111</v>
      </c>
      <c r="DR114" s="797"/>
      <c r="DS114" s="797"/>
      <c r="DT114" s="797"/>
      <c r="DU114" s="798"/>
      <c r="DV114" s="844" t="s">
        <v>111</v>
      </c>
      <c r="DW114" s="845"/>
      <c r="DX114" s="845"/>
      <c r="DY114" s="845"/>
      <c r="DZ114" s="846"/>
    </row>
    <row r="115" spans="1:130" s="300" customFormat="1" ht="26.25" customHeight="1" x14ac:dyDescent="0.15">
      <c r="A115" s="938"/>
      <c r="B115" s="939"/>
      <c r="C115" s="767" t="s">
        <v>416</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42" t="s">
        <v>111</v>
      </c>
      <c r="AB115" s="943"/>
      <c r="AC115" s="943"/>
      <c r="AD115" s="943"/>
      <c r="AE115" s="944"/>
      <c r="AF115" s="945" t="s">
        <v>111</v>
      </c>
      <c r="AG115" s="943"/>
      <c r="AH115" s="943"/>
      <c r="AI115" s="943"/>
      <c r="AJ115" s="944"/>
      <c r="AK115" s="945" t="s">
        <v>111</v>
      </c>
      <c r="AL115" s="943"/>
      <c r="AM115" s="943"/>
      <c r="AN115" s="943"/>
      <c r="AO115" s="944"/>
      <c r="AP115" s="946" t="s">
        <v>111</v>
      </c>
      <c r="AQ115" s="947"/>
      <c r="AR115" s="947"/>
      <c r="AS115" s="947"/>
      <c r="AT115" s="948"/>
      <c r="AU115" s="956"/>
      <c r="AV115" s="957"/>
      <c r="AW115" s="957"/>
      <c r="AX115" s="957"/>
      <c r="AY115" s="957"/>
      <c r="AZ115" s="832" t="s">
        <v>417</v>
      </c>
      <c r="BA115" s="767"/>
      <c r="BB115" s="767"/>
      <c r="BC115" s="767"/>
      <c r="BD115" s="767"/>
      <c r="BE115" s="767"/>
      <c r="BF115" s="767"/>
      <c r="BG115" s="767"/>
      <c r="BH115" s="767"/>
      <c r="BI115" s="767"/>
      <c r="BJ115" s="767"/>
      <c r="BK115" s="767"/>
      <c r="BL115" s="767"/>
      <c r="BM115" s="767"/>
      <c r="BN115" s="767"/>
      <c r="BO115" s="767"/>
      <c r="BP115" s="768"/>
      <c r="BQ115" s="833" t="s">
        <v>111</v>
      </c>
      <c r="BR115" s="834"/>
      <c r="BS115" s="834"/>
      <c r="BT115" s="834"/>
      <c r="BU115" s="834"/>
      <c r="BV115" s="834" t="s">
        <v>111</v>
      </c>
      <c r="BW115" s="834"/>
      <c r="BX115" s="834"/>
      <c r="BY115" s="834"/>
      <c r="BZ115" s="834"/>
      <c r="CA115" s="834" t="s">
        <v>111</v>
      </c>
      <c r="CB115" s="834"/>
      <c r="CC115" s="834"/>
      <c r="CD115" s="834"/>
      <c r="CE115" s="834"/>
      <c r="CF115" s="895" t="s">
        <v>111</v>
      </c>
      <c r="CG115" s="896"/>
      <c r="CH115" s="896"/>
      <c r="CI115" s="896"/>
      <c r="CJ115" s="896"/>
      <c r="CK115" s="951"/>
      <c r="CL115" s="838"/>
      <c r="CM115" s="832" t="s">
        <v>418</v>
      </c>
      <c r="CN115" s="935"/>
      <c r="CO115" s="935"/>
      <c r="CP115" s="935"/>
      <c r="CQ115" s="935"/>
      <c r="CR115" s="935"/>
      <c r="CS115" s="935"/>
      <c r="CT115" s="935"/>
      <c r="CU115" s="935"/>
      <c r="CV115" s="935"/>
      <c r="CW115" s="935"/>
      <c r="CX115" s="935"/>
      <c r="CY115" s="935"/>
      <c r="CZ115" s="935"/>
      <c r="DA115" s="935"/>
      <c r="DB115" s="935"/>
      <c r="DC115" s="935"/>
      <c r="DD115" s="935"/>
      <c r="DE115" s="935"/>
      <c r="DF115" s="768"/>
      <c r="DG115" s="796" t="s">
        <v>111</v>
      </c>
      <c r="DH115" s="797"/>
      <c r="DI115" s="797"/>
      <c r="DJ115" s="797"/>
      <c r="DK115" s="798"/>
      <c r="DL115" s="799" t="s">
        <v>111</v>
      </c>
      <c r="DM115" s="797"/>
      <c r="DN115" s="797"/>
      <c r="DO115" s="797"/>
      <c r="DP115" s="798"/>
      <c r="DQ115" s="799" t="s">
        <v>111</v>
      </c>
      <c r="DR115" s="797"/>
      <c r="DS115" s="797"/>
      <c r="DT115" s="797"/>
      <c r="DU115" s="798"/>
      <c r="DV115" s="844" t="s">
        <v>111</v>
      </c>
      <c r="DW115" s="845"/>
      <c r="DX115" s="845"/>
      <c r="DY115" s="845"/>
      <c r="DZ115" s="846"/>
    </row>
    <row r="116" spans="1:130" s="300" customFormat="1" ht="26.25" customHeight="1" x14ac:dyDescent="0.15">
      <c r="A116" s="940"/>
      <c r="B116" s="941"/>
      <c r="C116" s="900" t="s">
        <v>419</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796">
        <v>2495</v>
      </c>
      <c r="AB116" s="797"/>
      <c r="AC116" s="797"/>
      <c r="AD116" s="797"/>
      <c r="AE116" s="798"/>
      <c r="AF116" s="799">
        <v>1851</v>
      </c>
      <c r="AG116" s="797"/>
      <c r="AH116" s="797"/>
      <c r="AI116" s="797"/>
      <c r="AJ116" s="798"/>
      <c r="AK116" s="799">
        <v>922</v>
      </c>
      <c r="AL116" s="797"/>
      <c r="AM116" s="797"/>
      <c r="AN116" s="797"/>
      <c r="AO116" s="798"/>
      <c r="AP116" s="844">
        <v>0.1</v>
      </c>
      <c r="AQ116" s="845"/>
      <c r="AR116" s="845"/>
      <c r="AS116" s="845"/>
      <c r="AT116" s="846"/>
      <c r="AU116" s="956"/>
      <c r="AV116" s="957"/>
      <c r="AW116" s="957"/>
      <c r="AX116" s="957"/>
      <c r="AY116" s="957"/>
      <c r="AZ116" s="883" t="s">
        <v>420</v>
      </c>
      <c r="BA116" s="884"/>
      <c r="BB116" s="884"/>
      <c r="BC116" s="884"/>
      <c r="BD116" s="884"/>
      <c r="BE116" s="884"/>
      <c r="BF116" s="884"/>
      <c r="BG116" s="884"/>
      <c r="BH116" s="884"/>
      <c r="BI116" s="884"/>
      <c r="BJ116" s="884"/>
      <c r="BK116" s="884"/>
      <c r="BL116" s="884"/>
      <c r="BM116" s="884"/>
      <c r="BN116" s="884"/>
      <c r="BO116" s="884"/>
      <c r="BP116" s="885"/>
      <c r="BQ116" s="833" t="s">
        <v>111</v>
      </c>
      <c r="BR116" s="834"/>
      <c r="BS116" s="834"/>
      <c r="BT116" s="834"/>
      <c r="BU116" s="834"/>
      <c r="BV116" s="834" t="s">
        <v>111</v>
      </c>
      <c r="BW116" s="834"/>
      <c r="BX116" s="834"/>
      <c r="BY116" s="834"/>
      <c r="BZ116" s="834"/>
      <c r="CA116" s="834" t="s">
        <v>111</v>
      </c>
      <c r="CB116" s="834"/>
      <c r="CC116" s="834"/>
      <c r="CD116" s="834"/>
      <c r="CE116" s="834"/>
      <c r="CF116" s="895" t="s">
        <v>111</v>
      </c>
      <c r="CG116" s="896"/>
      <c r="CH116" s="896"/>
      <c r="CI116" s="896"/>
      <c r="CJ116" s="896"/>
      <c r="CK116" s="951"/>
      <c r="CL116" s="838"/>
      <c r="CM116" s="841" t="s">
        <v>421</v>
      </c>
      <c r="CN116" s="842"/>
      <c r="CO116" s="842"/>
      <c r="CP116" s="842"/>
      <c r="CQ116" s="842"/>
      <c r="CR116" s="842"/>
      <c r="CS116" s="842"/>
      <c r="CT116" s="842"/>
      <c r="CU116" s="842"/>
      <c r="CV116" s="842"/>
      <c r="CW116" s="842"/>
      <c r="CX116" s="842"/>
      <c r="CY116" s="842"/>
      <c r="CZ116" s="842"/>
      <c r="DA116" s="842"/>
      <c r="DB116" s="842"/>
      <c r="DC116" s="842"/>
      <c r="DD116" s="842"/>
      <c r="DE116" s="842"/>
      <c r="DF116" s="843"/>
      <c r="DG116" s="796" t="s">
        <v>111</v>
      </c>
      <c r="DH116" s="797"/>
      <c r="DI116" s="797"/>
      <c r="DJ116" s="797"/>
      <c r="DK116" s="798"/>
      <c r="DL116" s="799" t="s">
        <v>111</v>
      </c>
      <c r="DM116" s="797"/>
      <c r="DN116" s="797"/>
      <c r="DO116" s="797"/>
      <c r="DP116" s="798"/>
      <c r="DQ116" s="799" t="s">
        <v>111</v>
      </c>
      <c r="DR116" s="797"/>
      <c r="DS116" s="797"/>
      <c r="DT116" s="797"/>
      <c r="DU116" s="798"/>
      <c r="DV116" s="844" t="s">
        <v>111</v>
      </c>
      <c r="DW116" s="845"/>
      <c r="DX116" s="845"/>
      <c r="DY116" s="845"/>
      <c r="DZ116" s="846"/>
    </row>
    <row r="117" spans="1:130" s="300" customFormat="1" ht="26.25" customHeight="1" x14ac:dyDescent="0.15">
      <c r="A117" s="921" t="s">
        <v>167</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897" t="s">
        <v>422</v>
      </c>
      <c r="Z117" s="923"/>
      <c r="AA117" s="928">
        <v>1089435</v>
      </c>
      <c r="AB117" s="929"/>
      <c r="AC117" s="929"/>
      <c r="AD117" s="929"/>
      <c r="AE117" s="930"/>
      <c r="AF117" s="931">
        <v>1052737</v>
      </c>
      <c r="AG117" s="929"/>
      <c r="AH117" s="929"/>
      <c r="AI117" s="929"/>
      <c r="AJ117" s="930"/>
      <c r="AK117" s="931">
        <v>1078402</v>
      </c>
      <c r="AL117" s="929"/>
      <c r="AM117" s="929"/>
      <c r="AN117" s="929"/>
      <c r="AO117" s="930"/>
      <c r="AP117" s="932"/>
      <c r="AQ117" s="933"/>
      <c r="AR117" s="933"/>
      <c r="AS117" s="933"/>
      <c r="AT117" s="934"/>
      <c r="AU117" s="956"/>
      <c r="AV117" s="957"/>
      <c r="AW117" s="957"/>
      <c r="AX117" s="957"/>
      <c r="AY117" s="957"/>
      <c r="AZ117" s="883" t="s">
        <v>423</v>
      </c>
      <c r="BA117" s="884"/>
      <c r="BB117" s="884"/>
      <c r="BC117" s="884"/>
      <c r="BD117" s="884"/>
      <c r="BE117" s="884"/>
      <c r="BF117" s="884"/>
      <c r="BG117" s="884"/>
      <c r="BH117" s="884"/>
      <c r="BI117" s="884"/>
      <c r="BJ117" s="884"/>
      <c r="BK117" s="884"/>
      <c r="BL117" s="884"/>
      <c r="BM117" s="884"/>
      <c r="BN117" s="884"/>
      <c r="BO117" s="884"/>
      <c r="BP117" s="885"/>
      <c r="BQ117" s="833" t="s">
        <v>111</v>
      </c>
      <c r="BR117" s="834"/>
      <c r="BS117" s="834"/>
      <c r="BT117" s="834"/>
      <c r="BU117" s="834"/>
      <c r="BV117" s="834" t="s">
        <v>111</v>
      </c>
      <c r="BW117" s="834"/>
      <c r="BX117" s="834"/>
      <c r="BY117" s="834"/>
      <c r="BZ117" s="834"/>
      <c r="CA117" s="834" t="s">
        <v>111</v>
      </c>
      <c r="CB117" s="834"/>
      <c r="CC117" s="834"/>
      <c r="CD117" s="834"/>
      <c r="CE117" s="834"/>
      <c r="CF117" s="895" t="s">
        <v>111</v>
      </c>
      <c r="CG117" s="896"/>
      <c r="CH117" s="896"/>
      <c r="CI117" s="896"/>
      <c r="CJ117" s="896"/>
      <c r="CK117" s="951"/>
      <c r="CL117" s="838"/>
      <c r="CM117" s="841" t="s">
        <v>424</v>
      </c>
      <c r="CN117" s="842"/>
      <c r="CO117" s="842"/>
      <c r="CP117" s="842"/>
      <c r="CQ117" s="842"/>
      <c r="CR117" s="842"/>
      <c r="CS117" s="842"/>
      <c r="CT117" s="842"/>
      <c r="CU117" s="842"/>
      <c r="CV117" s="842"/>
      <c r="CW117" s="842"/>
      <c r="CX117" s="842"/>
      <c r="CY117" s="842"/>
      <c r="CZ117" s="842"/>
      <c r="DA117" s="842"/>
      <c r="DB117" s="842"/>
      <c r="DC117" s="842"/>
      <c r="DD117" s="842"/>
      <c r="DE117" s="842"/>
      <c r="DF117" s="843"/>
      <c r="DG117" s="796" t="s">
        <v>111</v>
      </c>
      <c r="DH117" s="797"/>
      <c r="DI117" s="797"/>
      <c r="DJ117" s="797"/>
      <c r="DK117" s="798"/>
      <c r="DL117" s="799" t="s">
        <v>111</v>
      </c>
      <c r="DM117" s="797"/>
      <c r="DN117" s="797"/>
      <c r="DO117" s="797"/>
      <c r="DP117" s="798"/>
      <c r="DQ117" s="799" t="s">
        <v>111</v>
      </c>
      <c r="DR117" s="797"/>
      <c r="DS117" s="797"/>
      <c r="DT117" s="797"/>
      <c r="DU117" s="798"/>
      <c r="DV117" s="844" t="s">
        <v>111</v>
      </c>
      <c r="DW117" s="845"/>
      <c r="DX117" s="845"/>
      <c r="DY117" s="845"/>
      <c r="DZ117" s="846"/>
    </row>
    <row r="118" spans="1:130" s="300" customFormat="1" ht="26.25" customHeight="1" x14ac:dyDescent="0.15">
      <c r="A118" s="921" t="s">
        <v>398</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4" t="s">
        <v>396</v>
      </c>
      <c r="AB118" s="922"/>
      <c r="AC118" s="922"/>
      <c r="AD118" s="922"/>
      <c r="AE118" s="923"/>
      <c r="AF118" s="924" t="s">
        <v>283</v>
      </c>
      <c r="AG118" s="922"/>
      <c r="AH118" s="922"/>
      <c r="AI118" s="922"/>
      <c r="AJ118" s="923"/>
      <c r="AK118" s="924" t="s">
        <v>282</v>
      </c>
      <c r="AL118" s="922"/>
      <c r="AM118" s="922"/>
      <c r="AN118" s="922"/>
      <c r="AO118" s="923"/>
      <c r="AP118" s="925" t="s">
        <v>397</v>
      </c>
      <c r="AQ118" s="926"/>
      <c r="AR118" s="926"/>
      <c r="AS118" s="926"/>
      <c r="AT118" s="927"/>
      <c r="AU118" s="956"/>
      <c r="AV118" s="957"/>
      <c r="AW118" s="957"/>
      <c r="AX118" s="957"/>
      <c r="AY118" s="957"/>
      <c r="AZ118" s="899" t="s">
        <v>425</v>
      </c>
      <c r="BA118" s="900"/>
      <c r="BB118" s="900"/>
      <c r="BC118" s="900"/>
      <c r="BD118" s="900"/>
      <c r="BE118" s="900"/>
      <c r="BF118" s="900"/>
      <c r="BG118" s="900"/>
      <c r="BH118" s="900"/>
      <c r="BI118" s="900"/>
      <c r="BJ118" s="900"/>
      <c r="BK118" s="900"/>
      <c r="BL118" s="900"/>
      <c r="BM118" s="900"/>
      <c r="BN118" s="900"/>
      <c r="BO118" s="900"/>
      <c r="BP118" s="901"/>
      <c r="BQ118" s="902" t="s">
        <v>111</v>
      </c>
      <c r="BR118" s="865"/>
      <c r="BS118" s="865"/>
      <c r="BT118" s="865"/>
      <c r="BU118" s="865"/>
      <c r="BV118" s="865" t="s">
        <v>111</v>
      </c>
      <c r="BW118" s="865"/>
      <c r="BX118" s="865"/>
      <c r="BY118" s="865"/>
      <c r="BZ118" s="865"/>
      <c r="CA118" s="865" t="s">
        <v>111</v>
      </c>
      <c r="CB118" s="865"/>
      <c r="CC118" s="865"/>
      <c r="CD118" s="865"/>
      <c r="CE118" s="865"/>
      <c r="CF118" s="895" t="s">
        <v>111</v>
      </c>
      <c r="CG118" s="896"/>
      <c r="CH118" s="896"/>
      <c r="CI118" s="896"/>
      <c r="CJ118" s="896"/>
      <c r="CK118" s="951"/>
      <c r="CL118" s="838"/>
      <c r="CM118" s="841" t="s">
        <v>426</v>
      </c>
      <c r="CN118" s="842"/>
      <c r="CO118" s="842"/>
      <c r="CP118" s="842"/>
      <c r="CQ118" s="842"/>
      <c r="CR118" s="842"/>
      <c r="CS118" s="842"/>
      <c r="CT118" s="842"/>
      <c r="CU118" s="842"/>
      <c r="CV118" s="842"/>
      <c r="CW118" s="842"/>
      <c r="CX118" s="842"/>
      <c r="CY118" s="842"/>
      <c r="CZ118" s="842"/>
      <c r="DA118" s="842"/>
      <c r="DB118" s="842"/>
      <c r="DC118" s="842"/>
      <c r="DD118" s="842"/>
      <c r="DE118" s="842"/>
      <c r="DF118" s="843"/>
      <c r="DG118" s="796" t="s">
        <v>111</v>
      </c>
      <c r="DH118" s="797"/>
      <c r="DI118" s="797"/>
      <c r="DJ118" s="797"/>
      <c r="DK118" s="798"/>
      <c r="DL118" s="799" t="s">
        <v>111</v>
      </c>
      <c r="DM118" s="797"/>
      <c r="DN118" s="797"/>
      <c r="DO118" s="797"/>
      <c r="DP118" s="798"/>
      <c r="DQ118" s="799" t="s">
        <v>111</v>
      </c>
      <c r="DR118" s="797"/>
      <c r="DS118" s="797"/>
      <c r="DT118" s="797"/>
      <c r="DU118" s="798"/>
      <c r="DV118" s="844" t="s">
        <v>111</v>
      </c>
      <c r="DW118" s="845"/>
      <c r="DX118" s="845"/>
      <c r="DY118" s="845"/>
      <c r="DZ118" s="846"/>
    </row>
    <row r="119" spans="1:130" s="300" customFormat="1" ht="26.25" customHeight="1" x14ac:dyDescent="0.15">
      <c r="A119" s="835" t="s">
        <v>401</v>
      </c>
      <c r="B119" s="836"/>
      <c r="C119" s="911" t="s">
        <v>402</v>
      </c>
      <c r="D119" s="912"/>
      <c r="E119" s="912"/>
      <c r="F119" s="912"/>
      <c r="G119" s="912"/>
      <c r="H119" s="912"/>
      <c r="I119" s="912"/>
      <c r="J119" s="912"/>
      <c r="K119" s="912"/>
      <c r="L119" s="912"/>
      <c r="M119" s="912"/>
      <c r="N119" s="912"/>
      <c r="O119" s="912"/>
      <c r="P119" s="912"/>
      <c r="Q119" s="912"/>
      <c r="R119" s="912"/>
      <c r="S119" s="912"/>
      <c r="T119" s="912"/>
      <c r="U119" s="912"/>
      <c r="V119" s="912"/>
      <c r="W119" s="912"/>
      <c r="X119" s="912"/>
      <c r="Y119" s="912"/>
      <c r="Z119" s="913"/>
      <c r="AA119" s="914" t="s">
        <v>111</v>
      </c>
      <c r="AB119" s="915"/>
      <c r="AC119" s="915"/>
      <c r="AD119" s="915"/>
      <c r="AE119" s="916"/>
      <c r="AF119" s="917" t="s">
        <v>111</v>
      </c>
      <c r="AG119" s="915"/>
      <c r="AH119" s="915"/>
      <c r="AI119" s="915"/>
      <c r="AJ119" s="916"/>
      <c r="AK119" s="917" t="s">
        <v>111</v>
      </c>
      <c r="AL119" s="915"/>
      <c r="AM119" s="915"/>
      <c r="AN119" s="915"/>
      <c r="AO119" s="916"/>
      <c r="AP119" s="918" t="s">
        <v>111</v>
      </c>
      <c r="AQ119" s="919"/>
      <c r="AR119" s="919"/>
      <c r="AS119" s="919"/>
      <c r="AT119" s="920"/>
      <c r="AU119" s="958"/>
      <c r="AV119" s="959"/>
      <c r="AW119" s="959"/>
      <c r="AX119" s="959"/>
      <c r="AY119" s="959"/>
      <c r="AZ119" s="330" t="s">
        <v>167</v>
      </c>
      <c r="BA119" s="330"/>
      <c r="BB119" s="330"/>
      <c r="BC119" s="330"/>
      <c r="BD119" s="330"/>
      <c r="BE119" s="330"/>
      <c r="BF119" s="330"/>
      <c r="BG119" s="330"/>
      <c r="BH119" s="330"/>
      <c r="BI119" s="330"/>
      <c r="BJ119" s="330"/>
      <c r="BK119" s="330"/>
      <c r="BL119" s="330"/>
      <c r="BM119" s="330"/>
      <c r="BN119" s="330"/>
      <c r="BO119" s="897" t="s">
        <v>427</v>
      </c>
      <c r="BP119" s="898"/>
      <c r="BQ119" s="902">
        <v>11858413</v>
      </c>
      <c r="BR119" s="865"/>
      <c r="BS119" s="865"/>
      <c r="BT119" s="865"/>
      <c r="BU119" s="865"/>
      <c r="BV119" s="865">
        <v>12071056</v>
      </c>
      <c r="BW119" s="865"/>
      <c r="BX119" s="865"/>
      <c r="BY119" s="865"/>
      <c r="BZ119" s="865"/>
      <c r="CA119" s="865">
        <v>12295657</v>
      </c>
      <c r="CB119" s="865"/>
      <c r="CC119" s="865"/>
      <c r="CD119" s="865"/>
      <c r="CE119" s="865"/>
      <c r="CF119" s="763"/>
      <c r="CG119" s="764"/>
      <c r="CH119" s="764"/>
      <c r="CI119" s="764"/>
      <c r="CJ119" s="854"/>
      <c r="CK119" s="952"/>
      <c r="CL119" s="840"/>
      <c r="CM119" s="858" t="s">
        <v>428</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779" t="s">
        <v>111</v>
      </c>
      <c r="DH119" s="780"/>
      <c r="DI119" s="780"/>
      <c r="DJ119" s="780"/>
      <c r="DK119" s="781"/>
      <c r="DL119" s="782" t="s">
        <v>111</v>
      </c>
      <c r="DM119" s="780"/>
      <c r="DN119" s="780"/>
      <c r="DO119" s="780"/>
      <c r="DP119" s="781"/>
      <c r="DQ119" s="782" t="s">
        <v>111</v>
      </c>
      <c r="DR119" s="780"/>
      <c r="DS119" s="780"/>
      <c r="DT119" s="780"/>
      <c r="DU119" s="781"/>
      <c r="DV119" s="868" t="s">
        <v>111</v>
      </c>
      <c r="DW119" s="869"/>
      <c r="DX119" s="869"/>
      <c r="DY119" s="869"/>
      <c r="DZ119" s="870"/>
    </row>
    <row r="120" spans="1:130" s="300" customFormat="1" ht="26.25" customHeight="1" x14ac:dyDescent="0.15">
      <c r="A120" s="837"/>
      <c r="B120" s="838"/>
      <c r="C120" s="841" t="s">
        <v>405</v>
      </c>
      <c r="D120" s="842"/>
      <c r="E120" s="842"/>
      <c r="F120" s="842"/>
      <c r="G120" s="842"/>
      <c r="H120" s="842"/>
      <c r="I120" s="842"/>
      <c r="J120" s="842"/>
      <c r="K120" s="842"/>
      <c r="L120" s="842"/>
      <c r="M120" s="842"/>
      <c r="N120" s="842"/>
      <c r="O120" s="842"/>
      <c r="P120" s="842"/>
      <c r="Q120" s="842"/>
      <c r="R120" s="842"/>
      <c r="S120" s="842"/>
      <c r="T120" s="842"/>
      <c r="U120" s="842"/>
      <c r="V120" s="842"/>
      <c r="W120" s="842"/>
      <c r="X120" s="842"/>
      <c r="Y120" s="842"/>
      <c r="Z120" s="843"/>
      <c r="AA120" s="796" t="s">
        <v>111</v>
      </c>
      <c r="AB120" s="797"/>
      <c r="AC120" s="797"/>
      <c r="AD120" s="797"/>
      <c r="AE120" s="798"/>
      <c r="AF120" s="799" t="s">
        <v>111</v>
      </c>
      <c r="AG120" s="797"/>
      <c r="AH120" s="797"/>
      <c r="AI120" s="797"/>
      <c r="AJ120" s="798"/>
      <c r="AK120" s="799" t="s">
        <v>111</v>
      </c>
      <c r="AL120" s="797"/>
      <c r="AM120" s="797"/>
      <c r="AN120" s="797"/>
      <c r="AO120" s="798"/>
      <c r="AP120" s="844" t="s">
        <v>111</v>
      </c>
      <c r="AQ120" s="845"/>
      <c r="AR120" s="845"/>
      <c r="AS120" s="845"/>
      <c r="AT120" s="846"/>
      <c r="AU120" s="903" t="s">
        <v>429</v>
      </c>
      <c r="AV120" s="904"/>
      <c r="AW120" s="904"/>
      <c r="AX120" s="904"/>
      <c r="AY120" s="905"/>
      <c r="AZ120" s="880" t="s">
        <v>430</v>
      </c>
      <c r="BA120" s="825"/>
      <c r="BB120" s="825"/>
      <c r="BC120" s="825"/>
      <c r="BD120" s="825"/>
      <c r="BE120" s="825"/>
      <c r="BF120" s="825"/>
      <c r="BG120" s="825"/>
      <c r="BH120" s="825"/>
      <c r="BI120" s="825"/>
      <c r="BJ120" s="825"/>
      <c r="BK120" s="825"/>
      <c r="BL120" s="825"/>
      <c r="BM120" s="825"/>
      <c r="BN120" s="825"/>
      <c r="BO120" s="825"/>
      <c r="BP120" s="826"/>
      <c r="BQ120" s="881">
        <v>877392</v>
      </c>
      <c r="BR120" s="862"/>
      <c r="BS120" s="862"/>
      <c r="BT120" s="862"/>
      <c r="BU120" s="862"/>
      <c r="BV120" s="862">
        <v>984346</v>
      </c>
      <c r="BW120" s="862"/>
      <c r="BX120" s="862"/>
      <c r="BY120" s="862"/>
      <c r="BZ120" s="862"/>
      <c r="CA120" s="862">
        <v>1125347</v>
      </c>
      <c r="CB120" s="862"/>
      <c r="CC120" s="862"/>
      <c r="CD120" s="862"/>
      <c r="CE120" s="862"/>
      <c r="CF120" s="886">
        <v>78.3</v>
      </c>
      <c r="CG120" s="887"/>
      <c r="CH120" s="887"/>
      <c r="CI120" s="887"/>
      <c r="CJ120" s="887"/>
      <c r="CK120" s="888" t="s">
        <v>431</v>
      </c>
      <c r="CL120" s="872"/>
      <c r="CM120" s="872"/>
      <c r="CN120" s="872"/>
      <c r="CO120" s="873"/>
      <c r="CP120" s="892" t="s">
        <v>381</v>
      </c>
      <c r="CQ120" s="893"/>
      <c r="CR120" s="893"/>
      <c r="CS120" s="893"/>
      <c r="CT120" s="893"/>
      <c r="CU120" s="893"/>
      <c r="CV120" s="893"/>
      <c r="CW120" s="893"/>
      <c r="CX120" s="893"/>
      <c r="CY120" s="893"/>
      <c r="CZ120" s="893"/>
      <c r="DA120" s="893"/>
      <c r="DB120" s="893"/>
      <c r="DC120" s="893"/>
      <c r="DD120" s="893"/>
      <c r="DE120" s="893"/>
      <c r="DF120" s="894"/>
      <c r="DG120" s="881">
        <v>2072321</v>
      </c>
      <c r="DH120" s="862"/>
      <c r="DI120" s="862"/>
      <c r="DJ120" s="862"/>
      <c r="DK120" s="862"/>
      <c r="DL120" s="862">
        <v>2249293</v>
      </c>
      <c r="DM120" s="862"/>
      <c r="DN120" s="862"/>
      <c r="DO120" s="862"/>
      <c r="DP120" s="862"/>
      <c r="DQ120" s="862">
        <v>2341353</v>
      </c>
      <c r="DR120" s="862"/>
      <c r="DS120" s="862"/>
      <c r="DT120" s="862"/>
      <c r="DU120" s="862"/>
      <c r="DV120" s="863">
        <v>163</v>
      </c>
      <c r="DW120" s="863"/>
      <c r="DX120" s="863"/>
      <c r="DY120" s="863"/>
      <c r="DZ120" s="864"/>
    </row>
    <row r="121" spans="1:130" s="300" customFormat="1" ht="26.25" customHeight="1" x14ac:dyDescent="0.15">
      <c r="A121" s="837"/>
      <c r="B121" s="838"/>
      <c r="C121" s="883" t="s">
        <v>432</v>
      </c>
      <c r="D121" s="884"/>
      <c r="E121" s="884"/>
      <c r="F121" s="884"/>
      <c r="G121" s="884"/>
      <c r="H121" s="884"/>
      <c r="I121" s="884"/>
      <c r="J121" s="884"/>
      <c r="K121" s="884"/>
      <c r="L121" s="884"/>
      <c r="M121" s="884"/>
      <c r="N121" s="884"/>
      <c r="O121" s="884"/>
      <c r="P121" s="884"/>
      <c r="Q121" s="884"/>
      <c r="R121" s="884"/>
      <c r="S121" s="884"/>
      <c r="T121" s="884"/>
      <c r="U121" s="884"/>
      <c r="V121" s="884"/>
      <c r="W121" s="884"/>
      <c r="X121" s="884"/>
      <c r="Y121" s="884"/>
      <c r="Z121" s="885"/>
      <c r="AA121" s="796" t="s">
        <v>111</v>
      </c>
      <c r="AB121" s="797"/>
      <c r="AC121" s="797"/>
      <c r="AD121" s="797"/>
      <c r="AE121" s="798"/>
      <c r="AF121" s="799" t="s">
        <v>111</v>
      </c>
      <c r="AG121" s="797"/>
      <c r="AH121" s="797"/>
      <c r="AI121" s="797"/>
      <c r="AJ121" s="798"/>
      <c r="AK121" s="799" t="s">
        <v>111</v>
      </c>
      <c r="AL121" s="797"/>
      <c r="AM121" s="797"/>
      <c r="AN121" s="797"/>
      <c r="AO121" s="798"/>
      <c r="AP121" s="844" t="s">
        <v>111</v>
      </c>
      <c r="AQ121" s="845"/>
      <c r="AR121" s="845"/>
      <c r="AS121" s="845"/>
      <c r="AT121" s="846"/>
      <c r="AU121" s="906"/>
      <c r="AV121" s="907"/>
      <c r="AW121" s="907"/>
      <c r="AX121" s="907"/>
      <c r="AY121" s="908"/>
      <c r="AZ121" s="832" t="s">
        <v>433</v>
      </c>
      <c r="BA121" s="767"/>
      <c r="BB121" s="767"/>
      <c r="BC121" s="767"/>
      <c r="BD121" s="767"/>
      <c r="BE121" s="767"/>
      <c r="BF121" s="767"/>
      <c r="BG121" s="767"/>
      <c r="BH121" s="767"/>
      <c r="BI121" s="767"/>
      <c r="BJ121" s="767"/>
      <c r="BK121" s="767"/>
      <c r="BL121" s="767"/>
      <c r="BM121" s="767"/>
      <c r="BN121" s="767"/>
      <c r="BO121" s="767"/>
      <c r="BP121" s="768"/>
      <c r="BQ121" s="833">
        <v>60180</v>
      </c>
      <c r="BR121" s="834"/>
      <c r="BS121" s="834"/>
      <c r="BT121" s="834"/>
      <c r="BU121" s="834"/>
      <c r="BV121" s="834">
        <v>177674</v>
      </c>
      <c r="BW121" s="834"/>
      <c r="BX121" s="834"/>
      <c r="BY121" s="834"/>
      <c r="BZ121" s="834"/>
      <c r="CA121" s="834">
        <v>160796</v>
      </c>
      <c r="CB121" s="834"/>
      <c r="CC121" s="834"/>
      <c r="CD121" s="834"/>
      <c r="CE121" s="834"/>
      <c r="CF121" s="895">
        <v>11.2</v>
      </c>
      <c r="CG121" s="896"/>
      <c r="CH121" s="896"/>
      <c r="CI121" s="896"/>
      <c r="CJ121" s="896"/>
      <c r="CK121" s="889"/>
      <c r="CL121" s="875"/>
      <c r="CM121" s="875"/>
      <c r="CN121" s="875"/>
      <c r="CO121" s="876"/>
      <c r="CP121" s="855" t="s">
        <v>379</v>
      </c>
      <c r="CQ121" s="856"/>
      <c r="CR121" s="856"/>
      <c r="CS121" s="856"/>
      <c r="CT121" s="856"/>
      <c r="CU121" s="856"/>
      <c r="CV121" s="856"/>
      <c r="CW121" s="856"/>
      <c r="CX121" s="856"/>
      <c r="CY121" s="856"/>
      <c r="CZ121" s="856"/>
      <c r="DA121" s="856"/>
      <c r="DB121" s="856"/>
      <c r="DC121" s="856"/>
      <c r="DD121" s="856"/>
      <c r="DE121" s="856"/>
      <c r="DF121" s="857"/>
      <c r="DG121" s="833">
        <v>892332</v>
      </c>
      <c r="DH121" s="834"/>
      <c r="DI121" s="834"/>
      <c r="DJ121" s="834"/>
      <c r="DK121" s="834"/>
      <c r="DL121" s="834">
        <v>802819</v>
      </c>
      <c r="DM121" s="834"/>
      <c r="DN121" s="834"/>
      <c r="DO121" s="834"/>
      <c r="DP121" s="834"/>
      <c r="DQ121" s="834">
        <v>805028</v>
      </c>
      <c r="DR121" s="834"/>
      <c r="DS121" s="834"/>
      <c r="DT121" s="834"/>
      <c r="DU121" s="834"/>
      <c r="DV121" s="811">
        <v>56</v>
      </c>
      <c r="DW121" s="811"/>
      <c r="DX121" s="811"/>
      <c r="DY121" s="811"/>
      <c r="DZ121" s="812"/>
    </row>
    <row r="122" spans="1:130" s="300" customFormat="1" ht="26.25" customHeight="1" x14ac:dyDescent="0.15">
      <c r="A122" s="837"/>
      <c r="B122" s="838"/>
      <c r="C122" s="841" t="s">
        <v>415</v>
      </c>
      <c r="D122" s="842"/>
      <c r="E122" s="842"/>
      <c r="F122" s="842"/>
      <c r="G122" s="842"/>
      <c r="H122" s="842"/>
      <c r="I122" s="842"/>
      <c r="J122" s="842"/>
      <c r="K122" s="842"/>
      <c r="L122" s="842"/>
      <c r="M122" s="842"/>
      <c r="N122" s="842"/>
      <c r="O122" s="842"/>
      <c r="P122" s="842"/>
      <c r="Q122" s="842"/>
      <c r="R122" s="842"/>
      <c r="S122" s="842"/>
      <c r="T122" s="842"/>
      <c r="U122" s="842"/>
      <c r="V122" s="842"/>
      <c r="W122" s="842"/>
      <c r="X122" s="842"/>
      <c r="Y122" s="842"/>
      <c r="Z122" s="843"/>
      <c r="AA122" s="796" t="s">
        <v>111</v>
      </c>
      <c r="AB122" s="797"/>
      <c r="AC122" s="797"/>
      <c r="AD122" s="797"/>
      <c r="AE122" s="798"/>
      <c r="AF122" s="799" t="s">
        <v>111</v>
      </c>
      <c r="AG122" s="797"/>
      <c r="AH122" s="797"/>
      <c r="AI122" s="797"/>
      <c r="AJ122" s="798"/>
      <c r="AK122" s="799" t="s">
        <v>111</v>
      </c>
      <c r="AL122" s="797"/>
      <c r="AM122" s="797"/>
      <c r="AN122" s="797"/>
      <c r="AO122" s="798"/>
      <c r="AP122" s="844" t="s">
        <v>111</v>
      </c>
      <c r="AQ122" s="845"/>
      <c r="AR122" s="845"/>
      <c r="AS122" s="845"/>
      <c r="AT122" s="846"/>
      <c r="AU122" s="906"/>
      <c r="AV122" s="907"/>
      <c r="AW122" s="907"/>
      <c r="AX122" s="907"/>
      <c r="AY122" s="908"/>
      <c r="AZ122" s="899" t="s">
        <v>434</v>
      </c>
      <c r="BA122" s="900"/>
      <c r="BB122" s="900"/>
      <c r="BC122" s="900"/>
      <c r="BD122" s="900"/>
      <c r="BE122" s="900"/>
      <c r="BF122" s="900"/>
      <c r="BG122" s="900"/>
      <c r="BH122" s="900"/>
      <c r="BI122" s="900"/>
      <c r="BJ122" s="900"/>
      <c r="BK122" s="900"/>
      <c r="BL122" s="900"/>
      <c r="BM122" s="900"/>
      <c r="BN122" s="900"/>
      <c r="BO122" s="900"/>
      <c r="BP122" s="901"/>
      <c r="BQ122" s="902">
        <v>8465170</v>
      </c>
      <c r="BR122" s="865"/>
      <c r="BS122" s="865"/>
      <c r="BT122" s="865"/>
      <c r="BU122" s="865"/>
      <c r="BV122" s="865">
        <v>8563783</v>
      </c>
      <c r="BW122" s="865"/>
      <c r="BX122" s="865"/>
      <c r="BY122" s="865"/>
      <c r="BZ122" s="865"/>
      <c r="CA122" s="865">
        <v>8190124</v>
      </c>
      <c r="CB122" s="865"/>
      <c r="CC122" s="865"/>
      <c r="CD122" s="865"/>
      <c r="CE122" s="865"/>
      <c r="CF122" s="866">
        <v>570.1</v>
      </c>
      <c r="CG122" s="867"/>
      <c r="CH122" s="867"/>
      <c r="CI122" s="867"/>
      <c r="CJ122" s="867"/>
      <c r="CK122" s="889"/>
      <c r="CL122" s="875"/>
      <c r="CM122" s="875"/>
      <c r="CN122" s="875"/>
      <c r="CO122" s="876"/>
      <c r="CP122" s="855" t="s">
        <v>376</v>
      </c>
      <c r="CQ122" s="856"/>
      <c r="CR122" s="856"/>
      <c r="CS122" s="856"/>
      <c r="CT122" s="856"/>
      <c r="CU122" s="856"/>
      <c r="CV122" s="856"/>
      <c r="CW122" s="856"/>
      <c r="CX122" s="856"/>
      <c r="CY122" s="856"/>
      <c r="CZ122" s="856"/>
      <c r="DA122" s="856"/>
      <c r="DB122" s="856"/>
      <c r="DC122" s="856"/>
      <c r="DD122" s="856"/>
      <c r="DE122" s="856"/>
      <c r="DF122" s="857"/>
      <c r="DG122" s="833">
        <v>20860</v>
      </c>
      <c r="DH122" s="834"/>
      <c r="DI122" s="834"/>
      <c r="DJ122" s="834"/>
      <c r="DK122" s="834"/>
      <c r="DL122" s="834">
        <v>25309</v>
      </c>
      <c r="DM122" s="834"/>
      <c r="DN122" s="834"/>
      <c r="DO122" s="834"/>
      <c r="DP122" s="834"/>
      <c r="DQ122" s="834">
        <v>30668</v>
      </c>
      <c r="DR122" s="834"/>
      <c r="DS122" s="834"/>
      <c r="DT122" s="834"/>
      <c r="DU122" s="834"/>
      <c r="DV122" s="811">
        <v>2.1</v>
      </c>
      <c r="DW122" s="811"/>
      <c r="DX122" s="811"/>
      <c r="DY122" s="811"/>
      <c r="DZ122" s="812"/>
    </row>
    <row r="123" spans="1:130" s="300" customFormat="1" ht="26.25" customHeight="1" x14ac:dyDescent="0.15">
      <c r="A123" s="837"/>
      <c r="B123" s="838"/>
      <c r="C123" s="841" t="s">
        <v>421</v>
      </c>
      <c r="D123" s="842"/>
      <c r="E123" s="842"/>
      <c r="F123" s="842"/>
      <c r="G123" s="842"/>
      <c r="H123" s="842"/>
      <c r="I123" s="842"/>
      <c r="J123" s="842"/>
      <c r="K123" s="842"/>
      <c r="L123" s="842"/>
      <c r="M123" s="842"/>
      <c r="N123" s="842"/>
      <c r="O123" s="842"/>
      <c r="P123" s="842"/>
      <c r="Q123" s="842"/>
      <c r="R123" s="842"/>
      <c r="S123" s="842"/>
      <c r="T123" s="842"/>
      <c r="U123" s="842"/>
      <c r="V123" s="842"/>
      <c r="W123" s="842"/>
      <c r="X123" s="842"/>
      <c r="Y123" s="842"/>
      <c r="Z123" s="843"/>
      <c r="AA123" s="796" t="s">
        <v>111</v>
      </c>
      <c r="AB123" s="797"/>
      <c r="AC123" s="797"/>
      <c r="AD123" s="797"/>
      <c r="AE123" s="798"/>
      <c r="AF123" s="799" t="s">
        <v>111</v>
      </c>
      <c r="AG123" s="797"/>
      <c r="AH123" s="797"/>
      <c r="AI123" s="797"/>
      <c r="AJ123" s="798"/>
      <c r="AK123" s="799" t="s">
        <v>111</v>
      </c>
      <c r="AL123" s="797"/>
      <c r="AM123" s="797"/>
      <c r="AN123" s="797"/>
      <c r="AO123" s="798"/>
      <c r="AP123" s="844" t="s">
        <v>111</v>
      </c>
      <c r="AQ123" s="845"/>
      <c r="AR123" s="845"/>
      <c r="AS123" s="845"/>
      <c r="AT123" s="846"/>
      <c r="AU123" s="909"/>
      <c r="AV123" s="910"/>
      <c r="AW123" s="910"/>
      <c r="AX123" s="910"/>
      <c r="AY123" s="910"/>
      <c r="AZ123" s="330" t="s">
        <v>167</v>
      </c>
      <c r="BA123" s="330"/>
      <c r="BB123" s="330"/>
      <c r="BC123" s="330"/>
      <c r="BD123" s="330"/>
      <c r="BE123" s="330"/>
      <c r="BF123" s="330"/>
      <c r="BG123" s="330"/>
      <c r="BH123" s="330"/>
      <c r="BI123" s="330"/>
      <c r="BJ123" s="330"/>
      <c r="BK123" s="330"/>
      <c r="BL123" s="330"/>
      <c r="BM123" s="330"/>
      <c r="BN123" s="330"/>
      <c r="BO123" s="897" t="s">
        <v>435</v>
      </c>
      <c r="BP123" s="898"/>
      <c r="BQ123" s="852">
        <v>9402742</v>
      </c>
      <c r="BR123" s="853"/>
      <c r="BS123" s="853"/>
      <c r="BT123" s="853"/>
      <c r="BU123" s="853"/>
      <c r="BV123" s="853">
        <v>9725803</v>
      </c>
      <c r="BW123" s="853"/>
      <c r="BX123" s="853"/>
      <c r="BY123" s="853"/>
      <c r="BZ123" s="853"/>
      <c r="CA123" s="853">
        <v>9476267</v>
      </c>
      <c r="CB123" s="853"/>
      <c r="CC123" s="853"/>
      <c r="CD123" s="853"/>
      <c r="CE123" s="853"/>
      <c r="CF123" s="763"/>
      <c r="CG123" s="764"/>
      <c r="CH123" s="764"/>
      <c r="CI123" s="764"/>
      <c r="CJ123" s="854"/>
      <c r="CK123" s="889"/>
      <c r="CL123" s="875"/>
      <c r="CM123" s="875"/>
      <c r="CN123" s="875"/>
      <c r="CO123" s="876"/>
      <c r="CP123" s="855" t="s">
        <v>377</v>
      </c>
      <c r="CQ123" s="856"/>
      <c r="CR123" s="856"/>
      <c r="CS123" s="856"/>
      <c r="CT123" s="856"/>
      <c r="CU123" s="856"/>
      <c r="CV123" s="856"/>
      <c r="CW123" s="856"/>
      <c r="CX123" s="856"/>
      <c r="CY123" s="856"/>
      <c r="CZ123" s="856"/>
      <c r="DA123" s="856"/>
      <c r="DB123" s="856"/>
      <c r="DC123" s="856"/>
      <c r="DD123" s="856"/>
      <c r="DE123" s="856"/>
      <c r="DF123" s="857"/>
      <c r="DG123" s="796">
        <v>875</v>
      </c>
      <c r="DH123" s="797"/>
      <c r="DI123" s="797"/>
      <c r="DJ123" s="797"/>
      <c r="DK123" s="798"/>
      <c r="DL123" s="799">
        <v>547</v>
      </c>
      <c r="DM123" s="797"/>
      <c r="DN123" s="797"/>
      <c r="DO123" s="797"/>
      <c r="DP123" s="798"/>
      <c r="DQ123" s="799">
        <v>315</v>
      </c>
      <c r="DR123" s="797"/>
      <c r="DS123" s="797"/>
      <c r="DT123" s="797"/>
      <c r="DU123" s="798"/>
      <c r="DV123" s="844">
        <v>0</v>
      </c>
      <c r="DW123" s="845"/>
      <c r="DX123" s="845"/>
      <c r="DY123" s="845"/>
      <c r="DZ123" s="846"/>
    </row>
    <row r="124" spans="1:130" s="300" customFormat="1" ht="26.25" customHeight="1" thickBot="1" x14ac:dyDescent="0.2">
      <c r="A124" s="837"/>
      <c r="B124" s="838"/>
      <c r="C124" s="841" t="s">
        <v>424</v>
      </c>
      <c r="D124" s="842"/>
      <c r="E124" s="842"/>
      <c r="F124" s="842"/>
      <c r="G124" s="842"/>
      <c r="H124" s="842"/>
      <c r="I124" s="842"/>
      <c r="J124" s="842"/>
      <c r="K124" s="842"/>
      <c r="L124" s="842"/>
      <c r="M124" s="842"/>
      <c r="N124" s="842"/>
      <c r="O124" s="842"/>
      <c r="P124" s="842"/>
      <c r="Q124" s="842"/>
      <c r="R124" s="842"/>
      <c r="S124" s="842"/>
      <c r="T124" s="842"/>
      <c r="U124" s="842"/>
      <c r="V124" s="842"/>
      <c r="W124" s="842"/>
      <c r="X124" s="842"/>
      <c r="Y124" s="842"/>
      <c r="Z124" s="843"/>
      <c r="AA124" s="796" t="s">
        <v>111</v>
      </c>
      <c r="AB124" s="797"/>
      <c r="AC124" s="797"/>
      <c r="AD124" s="797"/>
      <c r="AE124" s="798"/>
      <c r="AF124" s="799" t="s">
        <v>111</v>
      </c>
      <c r="AG124" s="797"/>
      <c r="AH124" s="797"/>
      <c r="AI124" s="797"/>
      <c r="AJ124" s="798"/>
      <c r="AK124" s="799" t="s">
        <v>111</v>
      </c>
      <c r="AL124" s="797"/>
      <c r="AM124" s="797"/>
      <c r="AN124" s="797"/>
      <c r="AO124" s="798"/>
      <c r="AP124" s="844" t="s">
        <v>111</v>
      </c>
      <c r="AQ124" s="845"/>
      <c r="AR124" s="845"/>
      <c r="AS124" s="845"/>
      <c r="AT124" s="846"/>
      <c r="AU124" s="847" t="s">
        <v>436</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181.9</v>
      </c>
      <c r="BR124" s="851"/>
      <c r="BS124" s="851"/>
      <c r="BT124" s="851"/>
      <c r="BU124" s="851"/>
      <c r="BV124" s="851">
        <v>167.1</v>
      </c>
      <c r="BW124" s="851"/>
      <c r="BX124" s="851"/>
      <c r="BY124" s="851"/>
      <c r="BZ124" s="851"/>
      <c r="CA124" s="851">
        <v>196.2</v>
      </c>
      <c r="CB124" s="851"/>
      <c r="CC124" s="851"/>
      <c r="CD124" s="851"/>
      <c r="CE124" s="851"/>
      <c r="CF124" s="741"/>
      <c r="CG124" s="742"/>
      <c r="CH124" s="742"/>
      <c r="CI124" s="742"/>
      <c r="CJ124" s="882"/>
      <c r="CK124" s="890"/>
      <c r="CL124" s="890"/>
      <c r="CM124" s="890"/>
      <c r="CN124" s="890"/>
      <c r="CO124" s="891"/>
      <c r="CP124" s="855" t="s">
        <v>437</v>
      </c>
      <c r="CQ124" s="856"/>
      <c r="CR124" s="856"/>
      <c r="CS124" s="856"/>
      <c r="CT124" s="856"/>
      <c r="CU124" s="856"/>
      <c r="CV124" s="856"/>
      <c r="CW124" s="856"/>
      <c r="CX124" s="856"/>
      <c r="CY124" s="856"/>
      <c r="CZ124" s="856"/>
      <c r="DA124" s="856"/>
      <c r="DB124" s="856"/>
      <c r="DC124" s="856"/>
      <c r="DD124" s="856"/>
      <c r="DE124" s="856"/>
      <c r="DF124" s="857"/>
      <c r="DG124" s="779" t="s">
        <v>111</v>
      </c>
      <c r="DH124" s="780"/>
      <c r="DI124" s="780"/>
      <c r="DJ124" s="780"/>
      <c r="DK124" s="781"/>
      <c r="DL124" s="782" t="s">
        <v>111</v>
      </c>
      <c r="DM124" s="780"/>
      <c r="DN124" s="780"/>
      <c r="DO124" s="780"/>
      <c r="DP124" s="781"/>
      <c r="DQ124" s="782" t="s">
        <v>111</v>
      </c>
      <c r="DR124" s="780"/>
      <c r="DS124" s="780"/>
      <c r="DT124" s="780"/>
      <c r="DU124" s="781"/>
      <c r="DV124" s="868" t="s">
        <v>111</v>
      </c>
      <c r="DW124" s="869"/>
      <c r="DX124" s="869"/>
      <c r="DY124" s="869"/>
      <c r="DZ124" s="870"/>
    </row>
    <row r="125" spans="1:130" s="300" customFormat="1" ht="26.25" customHeight="1" x14ac:dyDescent="0.15">
      <c r="A125" s="837"/>
      <c r="B125" s="838"/>
      <c r="C125" s="841" t="s">
        <v>426</v>
      </c>
      <c r="D125" s="842"/>
      <c r="E125" s="842"/>
      <c r="F125" s="842"/>
      <c r="G125" s="842"/>
      <c r="H125" s="842"/>
      <c r="I125" s="842"/>
      <c r="J125" s="842"/>
      <c r="K125" s="842"/>
      <c r="L125" s="842"/>
      <c r="M125" s="842"/>
      <c r="N125" s="842"/>
      <c r="O125" s="842"/>
      <c r="P125" s="842"/>
      <c r="Q125" s="842"/>
      <c r="R125" s="842"/>
      <c r="S125" s="842"/>
      <c r="T125" s="842"/>
      <c r="U125" s="842"/>
      <c r="V125" s="842"/>
      <c r="W125" s="842"/>
      <c r="X125" s="842"/>
      <c r="Y125" s="842"/>
      <c r="Z125" s="843"/>
      <c r="AA125" s="796" t="s">
        <v>111</v>
      </c>
      <c r="AB125" s="797"/>
      <c r="AC125" s="797"/>
      <c r="AD125" s="797"/>
      <c r="AE125" s="798"/>
      <c r="AF125" s="799" t="s">
        <v>111</v>
      </c>
      <c r="AG125" s="797"/>
      <c r="AH125" s="797"/>
      <c r="AI125" s="797"/>
      <c r="AJ125" s="798"/>
      <c r="AK125" s="799" t="s">
        <v>111</v>
      </c>
      <c r="AL125" s="797"/>
      <c r="AM125" s="797"/>
      <c r="AN125" s="797"/>
      <c r="AO125" s="798"/>
      <c r="AP125" s="844" t="s">
        <v>111</v>
      </c>
      <c r="AQ125" s="845"/>
      <c r="AR125" s="845"/>
      <c r="AS125" s="845"/>
      <c r="AT125" s="846"/>
      <c r="AU125" s="331"/>
      <c r="AV125" s="332"/>
      <c r="AW125" s="332"/>
      <c r="AX125" s="332"/>
      <c r="AY125" s="332"/>
      <c r="AZ125" s="332"/>
      <c r="BA125" s="332"/>
      <c r="BB125" s="332"/>
      <c r="BC125" s="332"/>
      <c r="BD125" s="332"/>
      <c r="BE125" s="332"/>
      <c r="BF125" s="332"/>
      <c r="BG125" s="332"/>
      <c r="BH125" s="332"/>
      <c r="BI125" s="332"/>
      <c r="BJ125" s="332"/>
      <c r="BK125" s="332"/>
      <c r="BL125" s="332"/>
      <c r="BM125" s="332"/>
      <c r="BN125" s="332"/>
      <c r="BO125" s="332"/>
      <c r="BP125" s="332"/>
      <c r="BQ125" s="333"/>
      <c r="BR125" s="333"/>
      <c r="BS125" s="333"/>
      <c r="BT125" s="333"/>
      <c r="BU125" s="333"/>
      <c r="BV125" s="333"/>
      <c r="BW125" s="333"/>
      <c r="BX125" s="333"/>
      <c r="BY125" s="333"/>
      <c r="BZ125" s="333"/>
      <c r="CA125" s="333"/>
      <c r="CB125" s="333"/>
      <c r="CC125" s="333"/>
      <c r="CD125" s="333"/>
      <c r="CE125" s="333"/>
      <c r="CF125" s="333"/>
      <c r="CG125" s="333"/>
      <c r="CH125" s="333"/>
      <c r="CI125" s="333"/>
      <c r="CJ125" s="334"/>
      <c r="CK125" s="871" t="s">
        <v>438</v>
      </c>
      <c r="CL125" s="872"/>
      <c r="CM125" s="872"/>
      <c r="CN125" s="872"/>
      <c r="CO125" s="873"/>
      <c r="CP125" s="880" t="s">
        <v>439</v>
      </c>
      <c r="CQ125" s="825"/>
      <c r="CR125" s="825"/>
      <c r="CS125" s="825"/>
      <c r="CT125" s="825"/>
      <c r="CU125" s="825"/>
      <c r="CV125" s="825"/>
      <c r="CW125" s="825"/>
      <c r="CX125" s="825"/>
      <c r="CY125" s="825"/>
      <c r="CZ125" s="825"/>
      <c r="DA125" s="825"/>
      <c r="DB125" s="825"/>
      <c r="DC125" s="825"/>
      <c r="DD125" s="825"/>
      <c r="DE125" s="825"/>
      <c r="DF125" s="826"/>
      <c r="DG125" s="881" t="s">
        <v>111</v>
      </c>
      <c r="DH125" s="862"/>
      <c r="DI125" s="862"/>
      <c r="DJ125" s="862"/>
      <c r="DK125" s="862"/>
      <c r="DL125" s="862" t="s">
        <v>111</v>
      </c>
      <c r="DM125" s="862"/>
      <c r="DN125" s="862"/>
      <c r="DO125" s="862"/>
      <c r="DP125" s="862"/>
      <c r="DQ125" s="862" t="s">
        <v>111</v>
      </c>
      <c r="DR125" s="862"/>
      <c r="DS125" s="862"/>
      <c r="DT125" s="862"/>
      <c r="DU125" s="862"/>
      <c r="DV125" s="863" t="s">
        <v>111</v>
      </c>
      <c r="DW125" s="863"/>
      <c r="DX125" s="863"/>
      <c r="DY125" s="863"/>
      <c r="DZ125" s="864"/>
    </row>
    <row r="126" spans="1:130" s="300" customFormat="1" ht="26.25" customHeight="1" thickBot="1" x14ac:dyDescent="0.2">
      <c r="A126" s="837"/>
      <c r="B126" s="838"/>
      <c r="C126" s="841" t="s">
        <v>428</v>
      </c>
      <c r="D126" s="842"/>
      <c r="E126" s="842"/>
      <c r="F126" s="842"/>
      <c r="G126" s="842"/>
      <c r="H126" s="842"/>
      <c r="I126" s="842"/>
      <c r="J126" s="842"/>
      <c r="K126" s="842"/>
      <c r="L126" s="842"/>
      <c r="M126" s="842"/>
      <c r="N126" s="842"/>
      <c r="O126" s="842"/>
      <c r="P126" s="842"/>
      <c r="Q126" s="842"/>
      <c r="R126" s="842"/>
      <c r="S126" s="842"/>
      <c r="T126" s="842"/>
      <c r="U126" s="842"/>
      <c r="V126" s="842"/>
      <c r="W126" s="842"/>
      <c r="X126" s="842"/>
      <c r="Y126" s="842"/>
      <c r="Z126" s="843"/>
      <c r="AA126" s="796" t="s">
        <v>111</v>
      </c>
      <c r="AB126" s="797"/>
      <c r="AC126" s="797"/>
      <c r="AD126" s="797"/>
      <c r="AE126" s="798"/>
      <c r="AF126" s="799" t="s">
        <v>111</v>
      </c>
      <c r="AG126" s="797"/>
      <c r="AH126" s="797"/>
      <c r="AI126" s="797"/>
      <c r="AJ126" s="798"/>
      <c r="AK126" s="799" t="s">
        <v>111</v>
      </c>
      <c r="AL126" s="797"/>
      <c r="AM126" s="797"/>
      <c r="AN126" s="797"/>
      <c r="AO126" s="798"/>
      <c r="AP126" s="844" t="s">
        <v>111</v>
      </c>
      <c r="AQ126" s="845"/>
      <c r="AR126" s="845"/>
      <c r="AS126" s="845"/>
      <c r="AT126" s="846"/>
      <c r="AU126" s="335"/>
      <c r="AV126" s="335"/>
      <c r="AW126" s="335"/>
      <c r="AX126" s="335"/>
      <c r="AY126" s="335"/>
      <c r="AZ126" s="335"/>
      <c r="BA126" s="335"/>
      <c r="BB126" s="335"/>
      <c r="BC126" s="335"/>
      <c r="BD126" s="335"/>
      <c r="BE126" s="335"/>
      <c r="BF126" s="335"/>
      <c r="BG126" s="335"/>
      <c r="BH126" s="335"/>
      <c r="BI126" s="335"/>
      <c r="BJ126" s="335"/>
      <c r="BK126" s="335"/>
      <c r="BL126" s="335"/>
      <c r="BM126" s="335"/>
      <c r="BN126" s="335"/>
      <c r="BO126" s="335"/>
      <c r="BP126" s="335"/>
      <c r="BQ126" s="335"/>
      <c r="BR126" s="335"/>
      <c r="BS126" s="335"/>
      <c r="BT126" s="335"/>
      <c r="BU126" s="335"/>
      <c r="BV126" s="335"/>
      <c r="BW126" s="335"/>
      <c r="BX126" s="335"/>
      <c r="BY126" s="335"/>
      <c r="BZ126" s="335"/>
      <c r="CA126" s="335"/>
      <c r="CB126" s="335"/>
      <c r="CC126" s="335"/>
      <c r="CD126" s="336"/>
      <c r="CE126" s="336"/>
      <c r="CF126" s="336"/>
      <c r="CG126" s="333"/>
      <c r="CH126" s="333"/>
      <c r="CI126" s="333"/>
      <c r="CJ126" s="334"/>
      <c r="CK126" s="874"/>
      <c r="CL126" s="875"/>
      <c r="CM126" s="875"/>
      <c r="CN126" s="875"/>
      <c r="CO126" s="876"/>
      <c r="CP126" s="832" t="s">
        <v>440</v>
      </c>
      <c r="CQ126" s="767"/>
      <c r="CR126" s="767"/>
      <c r="CS126" s="767"/>
      <c r="CT126" s="767"/>
      <c r="CU126" s="767"/>
      <c r="CV126" s="767"/>
      <c r="CW126" s="767"/>
      <c r="CX126" s="767"/>
      <c r="CY126" s="767"/>
      <c r="CZ126" s="767"/>
      <c r="DA126" s="767"/>
      <c r="DB126" s="767"/>
      <c r="DC126" s="767"/>
      <c r="DD126" s="767"/>
      <c r="DE126" s="767"/>
      <c r="DF126" s="768"/>
      <c r="DG126" s="833" t="s">
        <v>111</v>
      </c>
      <c r="DH126" s="834"/>
      <c r="DI126" s="834"/>
      <c r="DJ126" s="834"/>
      <c r="DK126" s="834"/>
      <c r="DL126" s="834" t="s">
        <v>111</v>
      </c>
      <c r="DM126" s="834"/>
      <c r="DN126" s="834"/>
      <c r="DO126" s="834"/>
      <c r="DP126" s="834"/>
      <c r="DQ126" s="834" t="s">
        <v>111</v>
      </c>
      <c r="DR126" s="834"/>
      <c r="DS126" s="834"/>
      <c r="DT126" s="834"/>
      <c r="DU126" s="834"/>
      <c r="DV126" s="811" t="s">
        <v>111</v>
      </c>
      <c r="DW126" s="811"/>
      <c r="DX126" s="811"/>
      <c r="DY126" s="811"/>
      <c r="DZ126" s="812"/>
    </row>
    <row r="127" spans="1:130" s="300" customFormat="1" ht="26.25" customHeight="1" x14ac:dyDescent="0.15">
      <c r="A127" s="839"/>
      <c r="B127" s="840"/>
      <c r="C127" s="858" t="s">
        <v>441</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796" t="s">
        <v>111</v>
      </c>
      <c r="AB127" s="797"/>
      <c r="AC127" s="797"/>
      <c r="AD127" s="797"/>
      <c r="AE127" s="798"/>
      <c r="AF127" s="799" t="s">
        <v>111</v>
      </c>
      <c r="AG127" s="797"/>
      <c r="AH127" s="797"/>
      <c r="AI127" s="797"/>
      <c r="AJ127" s="798"/>
      <c r="AK127" s="799" t="s">
        <v>111</v>
      </c>
      <c r="AL127" s="797"/>
      <c r="AM127" s="797"/>
      <c r="AN127" s="797"/>
      <c r="AO127" s="798"/>
      <c r="AP127" s="844" t="s">
        <v>111</v>
      </c>
      <c r="AQ127" s="845"/>
      <c r="AR127" s="845"/>
      <c r="AS127" s="845"/>
      <c r="AT127" s="846"/>
      <c r="AU127" s="335"/>
      <c r="AV127" s="335"/>
      <c r="AW127" s="335"/>
      <c r="AX127" s="861" t="s">
        <v>442</v>
      </c>
      <c r="AY127" s="829"/>
      <c r="AZ127" s="829"/>
      <c r="BA127" s="829"/>
      <c r="BB127" s="829"/>
      <c r="BC127" s="829"/>
      <c r="BD127" s="829"/>
      <c r="BE127" s="830"/>
      <c r="BF127" s="828" t="s">
        <v>443</v>
      </c>
      <c r="BG127" s="829"/>
      <c r="BH127" s="829"/>
      <c r="BI127" s="829"/>
      <c r="BJ127" s="829"/>
      <c r="BK127" s="829"/>
      <c r="BL127" s="830"/>
      <c r="BM127" s="828" t="s">
        <v>444</v>
      </c>
      <c r="BN127" s="829"/>
      <c r="BO127" s="829"/>
      <c r="BP127" s="829"/>
      <c r="BQ127" s="829"/>
      <c r="BR127" s="829"/>
      <c r="BS127" s="830"/>
      <c r="BT127" s="828" t="s">
        <v>445</v>
      </c>
      <c r="BU127" s="829"/>
      <c r="BV127" s="829"/>
      <c r="BW127" s="829"/>
      <c r="BX127" s="829"/>
      <c r="BY127" s="829"/>
      <c r="BZ127" s="831"/>
      <c r="CA127" s="335"/>
      <c r="CB127" s="335"/>
      <c r="CC127" s="335"/>
      <c r="CD127" s="336"/>
      <c r="CE127" s="336"/>
      <c r="CF127" s="336"/>
      <c r="CG127" s="333"/>
      <c r="CH127" s="333"/>
      <c r="CI127" s="333"/>
      <c r="CJ127" s="334"/>
      <c r="CK127" s="874"/>
      <c r="CL127" s="875"/>
      <c r="CM127" s="875"/>
      <c r="CN127" s="875"/>
      <c r="CO127" s="876"/>
      <c r="CP127" s="832" t="s">
        <v>446</v>
      </c>
      <c r="CQ127" s="767"/>
      <c r="CR127" s="767"/>
      <c r="CS127" s="767"/>
      <c r="CT127" s="767"/>
      <c r="CU127" s="767"/>
      <c r="CV127" s="767"/>
      <c r="CW127" s="767"/>
      <c r="CX127" s="767"/>
      <c r="CY127" s="767"/>
      <c r="CZ127" s="767"/>
      <c r="DA127" s="767"/>
      <c r="DB127" s="767"/>
      <c r="DC127" s="767"/>
      <c r="DD127" s="767"/>
      <c r="DE127" s="767"/>
      <c r="DF127" s="768"/>
      <c r="DG127" s="833" t="s">
        <v>111</v>
      </c>
      <c r="DH127" s="834"/>
      <c r="DI127" s="834"/>
      <c r="DJ127" s="834"/>
      <c r="DK127" s="834"/>
      <c r="DL127" s="834" t="s">
        <v>111</v>
      </c>
      <c r="DM127" s="834"/>
      <c r="DN127" s="834"/>
      <c r="DO127" s="834"/>
      <c r="DP127" s="834"/>
      <c r="DQ127" s="834" t="s">
        <v>111</v>
      </c>
      <c r="DR127" s="834"/>
      <c r="DS127" s="834"/>
      <c r="DT127" s="834"/>
      <c r="DU127" s="834"/>
      <c r="DV127" s="811" t="s">
        <v>111</v>
      </c>
      <c r="DW127" s="811"/>
      <c r="DX127" s="811"/>
      <c r="DY127" s="811"/>
      <c r="DZ127" s="812"/>
    </row>
    <row r="128" spans="1:130" s="300" customFormat="1" ht="26.25" customHeight="1" thickBot="1" x14ac:dyDescent="0.2">
      <c r="A128" s="813" t="s">
        <v>447</v>
      </c>
      <c r="B128" s="814"/>
      <c r="C128" s="814"/>
      <c r="D128" s="814"/>
      <c r="E128" s="814"/>
      <c r="F128" s="814"/>
      <c r="G128" s="814"/>
      <c r="H128" s="814"/>
      <c r="I128" s="814"/>
      <c r="J128" s="814"/>
      <c r="K128" s="814"/>
      <c r="L128" s="814"/>
      <c r="M128" s="814"/>
      <c r="N128" s="814"/>
      <c r="O128" s="814"/>
      <c r="P128" s="814"/>
      <c r="Q128" s="814"/>
      <c r="R128" s="814"/>
      <c r="S128" s="814"/>
      <c r="T128" s="814"/>
      <c r="U128" s="814"/>
      <c r="V128" s="814"/>
      <c r="W128" s="815" t="s">
        <v>448</v>
      </c>
      <c r="X128" s="815"/>
      <c r="Y128" s="815"/>
      <c r="Z128" s="816"/>
      <c r="AA128" s="817">
        <v>83793</v>
      </c>
      <c r="AB128" s="818"/>
      <c r="AC128" s="818"/>
      <c r="AD128" s="818"/>
      <c r="AE128" s="819"/>
      <c r="AF128" s="820">
        <v>85076</v>
      </c>
      <c r="AG128" s="818"/>
      <c r="AH128" s="818"/>
      <c r="AI128" s="818"/>
      <c r="AJ128" s="819"/>
      <c r="AK128" s="820">
        <v>84049</v>
      </c>
      <c r="AL128" s="818"/>
      <c r="AM128" s="818"/>
      <c r="AN128" s="818"/>
      <c r="AO128" s="819"/>
      <c r="AP128" s="821"/>
      <c r="AQ128" s="822"/>
      <c r="AR128" s="822"/>
      <c r="AS128" s="822"/>
      <c r="AT128" s="823"/>
      <c r="AU128" s="335"/>
      <c r="AV128" s="335"/>
      <c r="AW128" s="335"/>
      <c r="AX128" s="824" t="s">
        <v>449</v>
      </c>
      <c r="AY128" s="825"/>
      <c r="AZ128" s="825"/>
      <c r="BA128" s="825"/>
      <c r="BB128" s="825"/>
      <c r="BC128" s="825"/>
      <c r="BD128" s="825"/>
      <c r="BE128" s="826"/>
      <c r="BF128" s="803" t="s">
        <v>111</v>
      </c>
      <c r="BG128" s="804"/>
      <c r="BH128" s="804"/>
      <c r="BI128" s="804"/>
      <c r="BJ128" s="804"/>
      <c r="BK128" s="804"/>
      <c r="BL128" s="827"/>
      <c r="BM128" s="803">
        <v>15</v>
      </c>
      <c r="BN128" s="804"/>
      <c r="BO128" s="804"/>
      <c r="BP128" s="804"/>
      <c r="BQ128" s="804"/>
      <c r="BR128" s="804"/>
      <c r="BS128" s="827"/>
      <c r="BT128" s="803">
        <v>20</v>
      </c>
      <c r="BU128" s="804"/>
      <c r="BV128" s="804"/>
      <c r="BW128" s="804"/>
      <c r="BX128" s="804"/>
      <c r="BY128" s="804"/>
      <c r="BZ128" s="805"/>
      <c r="CA128" s="336"/>
      <c r="CB128" s="336"/>
      <c r="CC128" s="336"/>
      <c r="CD128" s="336"/>
      <c r="CE128" s="336"/>
      <c r="CF128" s="336"/>
      <c r="CG128" s="333"/>
      <c r="CH128" s="333"/>
      <c r="CI128" s="333"/>
      <c r="CJ128" s="334"/>
      <c r="CK128" s="877"/>
      <c r="CL128" s="878"/>
      <c r="CM128" s="878"/>
      <c r="CN128" s="878"/>
      <c r="CO128" s="879"/>
      <c r="CP128" s="806" t="s">
        <v>450</v>
      </c>
      <c r="CQ128" s="745"/>
      <c r="CR128" s="745"/>
      <c r="CS128" s="745"/>
      <c r="CT128" s="745"/>
      <c r="CU128" s="745"/>
      <c r="CV128" s="745"/>
      <c r="CW128" s="745"/>
      <c r="CX128" s="745"/>
      <c r="CY128" s="745"/>
      <c r="CZ128" s="745"/>
      <c r="DA128" s="745"/>
      <c r="DB128" s="745"/>
      <c r="DC128" s="745"/>
      <c r="DD128" s="745"/>
      <c r="DE128" s="745"/>
      <c r="DF128" s="746"/>
      <c r="DG128" s="807" t="s">
        <v>111</v>
      </c>
      <c r="DH128" s="808"/>
      <c r="DI128" s="808"/>
      <c r="DJ128" s="808"/>
      <c r="DK128" s="808"/>
      <c r="DL128" s="808" t="s">
        <v>111</v>
      </c>
      <c r="DM128" s="808"/>
      <c r="DN128" s="808"/>
      <c r="DO128" s="808"/>
      <c r="DP128" s="808"/>
      <c r="DQ128" s="808" t="s">
        <v>111</v>
      </c>
      <c r="DR128" s="808"/>
      <c r="DS128" s="808"/>
      <c r="DT128" s="808"/>
      <c r="DU128" s="808"/>
      <c r="DV128" s="809" t="s">
        <v>111</v>
      </c>
      <c r="DW128" s="809"/>
      <c r="DX128" s="809"/>
      <c r="DY128" s="809"/>
      <c r="DZ128" s="810"/>
    </row>
    <row r="129" spans="1:131" s="300" customFormat="1" ht="26.25" customHeight="1" x14ac:dyDescent="0.15">
      <c r="A129" s="791" t="s">
        <v>91</v>
      </c>
      <c r="B129" s="792"/>
      <c r="C129" s="792"/>
      <c r="D129" s="792"/>
      <c r="E129" s="792"/>
      <c r="F129" s="792"/>
      <c r="G129" s="792"/>
      <c r="H129" s="792"/>
      <c r="I129" s="792"/>
      <c r="J129" s="792"/>
      <c r="K129" s="792"/>
      <c r="L129" s="792"/>
      <c r="M129" s="792"/>
      <c r="N129" s="792"/>
      <c r="O129" s="792"/>
      <c r="P129" s="792"/>
      <c r="Q129" s="792"/>
      <c r="R129" s="792"/>
      <c r="S129" s="792"/>
      <c r="T129" s="792"/>
      <c r="U129" s="792"/>
      <c r="V129" s="792"/>
      <c r="W129" s="793" t="s">
        <v>451</v>
      </c>
      <c r="X129" s="794"/>
      <c r="Y129" s="794"/>
      <c r="Z129" s="795"/>
      <c r="AA129" s="796">
        <v>2204349</v>
      </c>
      <c r="AB129" s="797"/>
      <c r="AC129" s="797"/>
      <c r="AD129" s="797"/>
      <c r="AE129" s="798"/>
      <c r="AF129" s="799">
        <v>2278107</v>
      </c>
      <c r="AG129" s="797"/>
      <c r="AH129" s="797"/>
      <c r="AI129" s="797"/>
      <c r="AJ129" s="798"/>
      <c r="AK129" s="799">
        <v>2310180</v>
      </c>
      <c r="AL129" s="797"/>
      <c r="AM129" s="797"/>
      <c r="AN129" s="797"/>
      <c r="AO129" s="798"/>
      <c r="AP129" s="800"/>
      <c r="AQ129" s="801"/>
      <c r="AR129" s="801"/>
      <c r="AS129" s="801"/>
      <c r="AT129" s="802"/>
      <c r="AU129" s="337"/>
      <c r="AV129" s="337"/>
      <c r="AW129" s="337"/>
      <c r="AX129" s="766" t="s">
        <v>452</v>
      </c>
      <c r="AY129" s="767"/>
      <c r="AZ129" s="767"/>
      <c r="BA129" s="767"/>
      <c r="BB129" s="767"/>
      <c r="BC129" s="767"/>
      <c r="BD129" s="767"/>
      <c r="BE129" s="768"/>
      <c r="BF129" s="786" t="s">
        <v>111</v>
      </c>
      <c r="BG129" s="787"/>
      <c r="BH129" s="787"/>
      <c r="BI129" s="787"/>
      <c r="BJ129" s="787"/>
      <c r="BK129" s="787"/>
      <c r="BL129" s="788"/>
      <c r="BM129" s="786">
        <v>20</v>
      </c>
      <c r="BN129" s="787"/>
      <c r="BO129" s="787"/>
      <c r="BP129" s="787"/>
      <c r="BQ129" s="787"/>
      <c r="BR129" s="787"/>
      <c r="BS129" s="788"/>
      <c r="BT129" s="786">
        <v>30</v>
      </c>
      <c r="BU129" s="789"/>
      <c r="BV129" s="789"/>
      <c r="BW129" s="789"/>
      <c r="BX129" s="789"/>
      <c r="BY129" s="789"/>
      <c r="BZ129" s="790"/>
      <c r="CA129" s="338"/>
      <c r="CB129" s="338"/>
      <c r="CC129" s="338"/>
      <c r="CD129" s="338"/>
      <c r="CE129" s="338"/>
      <c r="CF129" s="338"/>
      <c r="CG129" s="338"/>
      <c r="CH129" s="338"/>
      <c r="CI129" s="338"/>
      <c r="CJ129" s="338"/>
      <c r="CK129" s="338"/>
      <c r="CL129" s="338"/>
      <c r="CM129" s="338"/>
      <c r="CN129" s="338"/>
      <c r="CO129" s="338"/>
      <c r="CP129" s="338"/>
      <c r="CQ129" s="338"/>
      <c r="CR129" s="338"/>
      <c r="CS129" s="338"/>
      <c r="CT129" s="338"/>
      <c r="CU129" s="338"/>
      <c r="CV129" s="338"/>
      <c r="CW129" s="338"/>
      <c r="CX129" s="338"/>
      <c r="CY129" s="338"/>
      <c r="CZ129" s="338"/>
      <c r="DA129" s="338"/>
      <c r="DB129" s="338"/>
      <c r="DC129" s="338"/>
      <c r="DD129" s="338"/>
      <c r="DE129" s="338"/>
      <c r="DF129" s="338"/>
      <c r="DG129" s="338"/>
      <c r="DH129" s="338"/>
      <c r="DI129" s="338"/>
      <c r="DJ129" s="338"/>
      <c r="DK129" s="338"/>
      <c r="DL129" s="338"/>
      <c r="DM129" s="338"/>
      <c r="DN129" s="338"/>
      <c r="DO129" s="338"/>
      <c r="DP129" s="307"/>
      <c r="DQ129" s="307"/>
      <c r="DR129" s="307"/>
      <c r="DS129" s="307"/>
      <c r="DT129" s="307"/>
      <c r="DU129" s="307"/>
      <c r="DV129" s="307"/>
      <c r="DW129" s="307"/>
      <c r="DX129" s="307"/>
      <c r="DY129" s="307"/>
      <c r="DZ129" s="311"/>
    </row>
    <row r="130" spans="1:131" s="300" customFormat="1" ht="26.25" customHeight="1" x14ac:dyDescent="0.15">
      <c r="A130" s="791" t="s">
        <v>453</v>
      </c>
      <c r="B130" s="792"/>
      <c r="C130" s="792"/>
      <c r="D130" s="792"/>
      <c r="E130" s="792"/>
      <c r="F130" s="792"/>
      <c r="G130" s="792"/>
      <c r="H130" s="792"/>
      <c r="I130" s="792"/>
      <c r="J130" s="792"/>
      <c r="K130" s="792"/>
      <c r="L130" s="792"/>
      <c r="M130" s="792"/>
      <c r="N130" s="792"/>
      <c r="O130" s="792"/>
      <c r="P130" s="792"/>
      <c r="Q130" s="792"/>
      <c r="R130" s="792"/>
      <c r="S130" s="792"/>
      <c r="T130" s="792"/>
      <c r="U130" s="792"/>
      <c r="V130" s="792"/>
      <c r="W130" s="793" t="s">
        <v>454</v>
      </c>
      <c r="X130" s="794"/>
      <c r="Y130" s="794"/>
      <c r="Z130" s="795"/>
      <c r="AA130" s="796">
        <v>855064</v>
      </c>
      <c r="AB130" s="797"/>
      <c r="AC130" s="797"/>
      <c r="AD130" s="797"/>
      <c r="AE130" s="798"/>
      <c r="AF130" s="799">
        <v>875139</v>
      </c>
      <c r="AG130" s="797"/>
      <c r="AH130" s="797"/>
      <c r="AI130" s="797"/>
      <c r="AJ130" s="798"/>
      <c r="AK130" s="799">
        <v>873680</v>
      </c>
      <c r="AL130" s="797"/>
      <c r="AM130" s="797"/>
      <c r="AN130" s="797"/>
      <c r="AO130" s="798"/>
      <c r="AP130" s="800"/>
      <c r="AQ130" s="801"/>
      <c r="AR130" s="801"/>
      <c r="AS130" s="801"/>
      <c r="AT130" s="802"/>
      <c r="AU130" s="337"/>
      <c r="AV130" s="337"/>
      <c r="AW130" s="337"/>
      <c r="AX130" s="766" t="s">
        <v>455</v>
      </c>
      <c r="AY130" s="767"/>
      <c r="AZ130" s="767"/>
      <c r="BA130" s="767"/>
      <c r="BB130" s="767"/>
      <c r="BC130" s="767"/>
      <c r="BD130" s="767"/>
      <c r="BE130" s="768"/>
      <c r="BF130" s="769">
        <v>8.6999999999999993</v>
      </c>
      <c r="BG130" s="770"/>
      <c r="BH130" s="770"/>
      <c r="BI130" s="770"/>
      <c r="BJ130" s="770"/>
      <c r="BK130" s="770"/>
      <c r="BL130" s="771"/>
      <c r="BM130" s="769">
        <v>25</v>
      </c>
      <c r="BN130" s="770"/>
      <c r="BO130" s="770"/>
      <c r="BP130" s="770"/>
      <c r="BQ130" s="770"/>
      <c r="BR130" s="770"/>
      <c r="BS130" s="771"/>
      <c r="BT130" s="769">
        <v>35</v>
      </c>
      <c r="BU130" s="772"/>
      <c r="BV130" s="772"/>
      <c r="BW130" s="772"/>
      <c r="BX130" s="772"/>
      <c r="BY130" s="772"/>
      <c r="BZ130" s="773"/>
      <c r="CA130" s="338"/>
      <c r="CB130" s="338"/>
      <c r="CC130" s="338"/>
      <c r="CD130" s="338"/>
      <c r="CE130" s="338"/>
      <c r="CF130" s="338"/>
      <c r="CG130" s="338"/>
      <c r="CH130" s="338"/>
      <c r="CI130" s="338"/>
      <c r="CJ130" s="338"/>
      <c r="CK130" s="338"/>
      <c r="CL130" s="338"/>
      <c r="CM130" s="338"/>
      <c r="CN130" s="338"/>
      <c r="CO130" s="338"/>
      <c r="CP130" s="338"/>
      <c r="CQ130" s="338"/>
      <c r="CR130" s="338"/>
      <c r="CS130" s="338"/>
      <c r="CT130" s="338"/>
      <c r="CU130" s="338"/>
      <c r="CV130" s="338"/>
      <c r="CW130" s="338"/>
      <c r="CX130" s="338"/>
      <c r="CY130" s="338"/>
      <c r="CZ130" s="338"/>
      <c r="DA130" s="338"/>
      <c r="DB130" s="338"/>
      <c r="DC130" s="338"/>
      <c r="DD130" s="338"/>
      <c r="DE130" s="338"/>
      <c r="DF130" s="338"/>
      <c r="DG130" s="338"/>
      <c r="DH130" s="338"/>
      <c r="DI130" s="338"/>
      <c r="DJ130" s="338"/>
      <c r="DK130" s="338"/>
      <c r="DL130" s="338"/>
      <c r="DM130" s="338"/>
      <c r="DN130" s="338"/>
      <c r="DO130" s="338"/>
      <c r="DP130" s="307"/>
      <c r="DQ130" s="307"/>
      <c r="DR130" s="307"/>
      <c r="DS130" s="307"/>
      <c r="DT130" s="307"/>
      <c r="DU130" s="307"/>
      <c r="DV130" s="307"/>
      <c r="DW130" s="307"/>
      <c r="DX130" s="307"/>
      <c r="DY130" s="307"/>
      <c r="DZ130" s="311"/>
    </row>
    <row r="131" spans="1:131" s="300" customFormat="1" ht="26.25" customHeight="1" thickBot="1" x14ac:dyDescent="0.2">
      <c r="A131" s="774"/>
      <c r="B131" s="775"/>
      <c r="C131" s="775"/>
      <c r="D131" s="775"/>
      <c r="E131" s="775"/>
      <c r="F131" s="775"/>
      <c r="G131" s="775"/>
      <c r="H131" s="775"/>
      <c r="I131" s="775"/>
      <c r="J131" s="775"/>
      <c r="K131" s="775"/>
      <c r="L131" s="775"/>
      <c r="M131" s="775"/>
      <c r="N131" s="775"/>
      <c r="O131" s="775"/>
      <c r="P131" s="775"/>
      <c r="Q131" s="775"/>
      <c r="R131" s="775"/>
      <c r="S131" s="775"/>
      <c r="T131" s="775"/>
      <c r="U131" s="775"/>
      <c r="V131" s="775"/>
      <c r="W131" s="776" t="s">
        <v>456</v>
      </c>
      <c r="X131" s="777"/>
      <c r="Y131" s="777"/>
      <c r="Z131" s="778"/>
      <c r="AA131" s="779">
        <v>1349285</v>
      </c>
      <c r="AB131" s="780"/>
      <c r="AC131" s="780"/>
      <c r="AD131" s="780"/>
      <c r="AE131" s="781"/>
      <c r="AF131" s="782">
        <v>1402968</v>
      </c>
      <c r="AG131" s="780"/>
      <c r="AH131" s="780"/>
      <c r="AI131" s="780"/>
      <c r="AJ131" s="781"/>
      <c r="AK131" s="782">
        <v>1436500</v>
      </c>
      <c r="AL131" s="780"/>
      <c r="AM131" s="780"/>
      <c r="AN131" s="780"/>
      <c r="AO131" s="781"/>
      <c r="AP131" s="783"/>
      <c r="AQ131" s="784"/>
      <c r="AR131" s="784"/>
      <c r="AS131" s="784"/>
      <c r="AT131" s="785"/>
      <c r="AU131" s="337"/>
      <c r="AV131" s="337"/>
      <c r="AW131" s="337"/>
      <c r="AX131" s="744" t="s">
        <v>457</v>
      </c>
      <c r="AY131" s="745"/>
      <c r="AZ131" s="745"/>
      <c r="BA131" s="745"/>
      <c r="BB131" s="745"/>
      <c r="BC131" s="745"/>
      <c r="BD131" s="745"/>
      <c r="BE131" s="746"/>
      <c r="BF131" s="747">
        <v>196.2</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338"/>
      <c r="CB131" s="338"/>
      <c r="CC131" s="338"/>
      <c r="CD131" s="338"/>
      <c r="CE131" s="338"/>
      <c r="CF131" s="338"/>
      <c r="CG131" s="338"/>
      <c r="CH131" s="338"/>
      <c r="CI131" s="338"/>
      <c r="CJ131" s="338"/>
      <c r="CK131" s="338"/>
      <c r="CL131" s="338"/>
      <c r="CM131" s="338"/>
      <c r="CN131" s="338"/>
      <c r="CO131" s="338"/>
      <c r="CP131" s="338"/>
      <c r="CQ131" s="338"/>
      <c r="CR131" s="338"/>
      <c r="CS131" s="338"/>
      <c r="CT131" s="338"/>
      <c r="CU131" s="338"/>
      <c r="CV131" s="338"/>
      <c r="CW131" s="338"/>
      <c r="CX131" s="338"/>
      <c r="CY131" s="338"/>
      <c r="CZ131" s="338"/>
      <c r="DA131" s="338"/>
      <c r="DB131" s="338"/>
      <c r="DC131" s="338"/>
      <c r="DD131" s="338"/>
      <c r="DE131" s="338"/>
      <c r="DF131" s="338"/>
      <c r="DG131" s="338"/>
      <c r="DH131" s="338"/>
      <c r="DI131" s="338"/>
      <c r="DJ131" s="338"/>
      <c r="DK131" s="338"/>
      <c r="DL131" s="338"/>
      <c r="DM131" s="338"/>
      <c r="DN131" s="338"/>
      <c r="DO131" s="338"/>
      <c r="DP131" s="307"/>
      <c r="DQ131" s="307"/>
      <c r="DR131" s="307"/>
      <c r="DS131" s="307"/>
      <c r="DT131" s="307"/>
      <c r="DU131" s="307"/>
      <c r="DV131" s="307"/>
      <c r="DW131" s="307"/>
      <c r="DX131" s="307"/>
      <c r="DY131" s="307"/>
      <c r="DZ131" s="311"/>
    </row>
    <row r="132" spans="1:131" s="300" customFormat="1" ht="26.25" customHeight="1" x14ac:dyDescent="0.15">
      <c r="A132" s="753" t="s">
        <v>458</v>
      </c>
      <c r="B132" s="754"/>
      <c r="C132" s="754"/>
      <c r="D132" s="754"/>
      <c r="E132" s="754"/>
      <c r="F132" s="754"/>
      <c r="G132" s="754"/>
      <c r="H132" s="754"/>
      <c r="I132" s="754"/>
      <c r="J132" s="754"/>
      <c r="K132" s="754"/>
      <c r="L132" s="754"/>
      <c r="M132" s="754"/>
      <c r="N132" s="754"/>
      <c r="O132" s="754"/>
      <c r="P132" s="754"/>
      <c r="Q132" s="754"/>
      <c r="R132" s="754"/>
      <c r="S132" s="754"/>
      <c r="T132" s="754"/>
      <c r="U132" s="754"/>
      <c r="V132" s="757" t="s">
        <v>459</v>
      </c>
      <c r="W132" s="757"/>
      <c r="X132" s="757"/>
      <c r="Y132" s="757"/>
      <c r="Z132" s="758"/>
      <c r="AA132" s="759">
        <v>11.15983651</v>
      </c>
      <c r="AB132" s="760"/>
      <c r="AC132" s="760"/>
      <c r="AD132" s="760"/>
      <c r="AE132" s="761"/>
      <c r="AF132" s="762">
        <v>6.5947334509999997</v>
      </c>
      <c r="AG132" s="760"/>
      <c r="AH132" s="760"/>
      <c r="AI132" s="760"/>
      <c r="AJ132" s="761"/>
      <c r="AK132" s="762">
        <v>8.4004872959999997</v>
      </c>
      <c r="AL132" s="760"/>
      <c r="AM132" s="760"/>
      <c r="AN132" s="760"/>
      <c r="AO132" s="761"/>
      <c r="AP132" s="763"/>
      <c r="AQ132" s="764"/>
      <c r="AR132" s="764"/>
      <c r="AS132" s="764"/>
      <c r="AT132" s="765"/>
      <c r="AU132" s="339"/>
      <c r="AV132" s="340"/>
      <c r="AW132" s="340"/>
      <c r="AX132" s="307"/>
      <c r="AY132" s="307"/>
      <c r="AZ132" s="307"/>
      <c r="BA132" s="307"/>
      <c r="BB132" s="307"/>
      <c r="BC132" s="307"/>
      <c r="BD132" s="307"/>
      <c r="BE132" s="307"/>
      <c r="BF132" s="307"/>
      <c r="BG132" s="307"/>
      <c r="BH132" s="307"/>
      <c r="BI132" s="307"/>
      <c r="BJ132" s="307"/>
      <c r="BK132" s="307"/>
      <c r="BL132" s="307"/>
      <c r="BM132" s="307"/>
      <c r="BN132" s="307"/>
      <c r="BO132" s="307"/>
      <c r="BP132" s="307"/>
      <c r="BQ132" s="307"/>
      <c r="BR132" s="307"/>
      <c r="BS132" s="308"/>
      <c r="BT132" s="307"/>
      <c r="BU132" s="307"/>
      <c r="BV132" s="307"/>
      <c r="BW132" s="307"/>
      <c r="BX132" s="307"/>
      <c r="BY132" s="307"/>
      <c r="BZ132" s="307"/>
      <c r="CA132" s="338"/>
      <c r="CB132" s="338"/>
      <c r="CC132" s="338"/>
      <c r="CD132" s="338"/>
      <c r="CE132" s="338"/>
      <c r="CF132" s="338"/>
      <c r="CG132" s="338"/>
      <c r="CH132" s="338"/>
      <c r="CI132" s="338"/>
      <c r="CJ132" s="338"/>
      <c r="CK132" s="338"/>
      <c r="CL132" s="338"/>
      <c r="CM132" s="338"/>
      <c r="CN132" s="338"/>
      <c r="CO132" s="338"/>
      <c r="CP132" s="338"/>
      <c r="CQ132" s="338"/>
      <c r="CR132" s="338"/>
      <c r="CS132" s="338"/>
      <c r="CT132" s="338"/>
      <c r="CU132" s="338"/>
      <c r="CV132" s="338"/>
      <c r="CW132" s="338"/>
      <c r="CX132" s="338"/>
      <c r="CY132" s="338"/>
      <c r="CZ132" s="338"/>
      <c r="DA132" s="338"/>
      <c r="DB132" s="338"/>
      <c r="DC132" s="338"/>
      <c r="DD132" s="338"/>
      <c r="DE132" s="338"/>
      <c r="DF132" s="338"/>
      <c r="DG132" s="338"/>
      <c r="DH132" s="338"/>
      <c r="DI132" s="338"/>
      <c r="DJ132" s="338"/>
      <c r="DK132" s="338"/>
      <c r="DL132" s="338"/>
      <c r="DM132" s="338"/>
      <c r="DN132" s="338"/>
      <c r="DO132" s="338"/>
      <c r="DP132" s="311"/>
      <c r="DQ132" s="311"/>
      <c r="DR132" s="311"/>
      <c r="DS132" s="311"/>
      <c r="DT132" s="311"/>
      <c r="DU132" s="311"/>
      <c r="DV132" s="311"/>
      <c r="DW132" s="311"/>
      <c r="DX132" s="311"/>
      <c r="DY132" s="311"/>
      <c r="DZ132" s="311"/>
    </row>
    <row r="133" spans="1:131" s="300" customFormat="1" ht="26.25" customHeight="1" thickBot="1" x14ac:dyDescent="0.2">
      <c r="A133" s="755"/>
      <c r="B133" s="756"/>
      <c r="C133" s="756"/>
      <c r="D133" s="756"/>
      <c r="E133" s="756"/>
      <c r="F133" s="756"/>
      <c r="G133" s="756"/>
      <c r="H133" s="756"/>
      <c r="I133" s="756"/>
      <c r="J133" s="756"/>
      <c r="K133" s="756"/>
      <c r="L133" s="756"/>
      <c r="M133" s="756"/>
      <c r="N133" s="756"/>
      <c r="O133" s="756"/>
      <c r="P133" s="756"/>
      <c r="Q133" s="756"/>
      <c r="R133" s="756"/>
      <c r="S133" s="756"/>
      <c r="T133" s="756"/>
      <c r="U133" s="756"/>
      <c r="V133" s="736" t="s">
        <v>460</v>
      </c>
      <c r="W133" s="736"/>
      <c r="X133" s="736"/>
      <c r="Y133" s="736"/>
      <c r="Z133" s="737"/>
      <c r="AA133" s="738">
        <v>13.1</v>
      </c>
      <c r="AB133" s="739"/>
      <c r="AC133" s="739"/>
      <c r="AD133" s="739"/>
      <c r="AE133" s="740"/>
      <c r="AF133" s="738">
        <v>10.6</v>
      </c>
      <c r="AG133" s="739"/>
      <c r="AH133" s="739"/>
      <c r="AI133" s="739"/>
      <c r="AJ133" s="740"/>
      <c r="AK133" s="738">
        <v>8.6999999999999993</v>
      </c>
      <c r="AL133" s="739"/>
      <c r="AM133" s="739"/>
      <c r="AN133" s="739"/>
      <c r="AO133" s="740"/>
      <c r="AP133" s="741"/>
      <c r="AQ133" s="742"/>
      <c r="AR133" s="742"/>
      <c r="AS133" s="742"/>
      <c r="AT133" s="743"/>
      <c r="AU133" s="340"/>
      <c r="AV133" s="340"/>
      <c r="AW133" s="340"/>
      <c r="AX133" s="340"/>
      <c r="AY133" s="340"/>
      <c r="AZ133" s="340"/>
      <c r="BA133" s="340"/>
      <c r="BB133" s="340"/>
      <c r="BC133" s="340"/>
      <c r="BD133" s="340"/>
      <c r="BE133" s="340"/>
      <c r="BF133" s="340"/>
      <c r="BG133" s="340"/>
      <c r="BH133" s="340"/>
      <c r="BI133" s="340"/>
      <c r="BJ133" s="340"/>
      <c r="BK133" s="340"/>
      <c r="BL133" s="340"/>
      <c r="BM133" s="340"/>
      <c r="BN133" s="338"/>
      <c r="BO133" s="338"/>
      <c r="BP133" s="338"/>
      <c r="BQ133" s="338"/>
      <c r="BR133" s="338"/>
      <c r="BS133" s="338"/>
      <c r="BT133" s="338"/>
      <c r="BU133" s="338"/>
      <c r="BV133" s="338"/>
      <c r="BW133" s="338"/>
      <c r="BX133" s="338"/>
      <c r="BY133" s="338"/>
      <c r="BZ133" s="338"/>
      <c r="CA133" s="338"/>
      <c r="CB133" s="338"/>
      <c r="CC133" s="338"/>
      <c r="CD133" s="338"/>
      <c r="CE133" s="338"/>
      <c r="CF133" s="338"/>
      <c r="CG133" s="338"/>
      <c r="CH133" s="338"/>
      <c r="CI133" s="338"/>
      <c r="CJ133" s="338"/>
      <c r="CK133" s="338"/>
      <c r="CL133" s="338"/>
      <c r="CM133" s="338"/>
      <c r="CN133" s="338"/>
      <c r="CO133" s="338"/>
      <c r="CP133" s="338"/>
      <c r="CQ133" s="338"/>
      <c r="CR133" s="338"/>
      <c r="CS133" s="338"/>
      <c r="CT133" s="338"/>
      <c r="CU133" s="338"/>
      <c r="CV133" s="338"/>
      <c r="CW133" s="338"/>
      <c r="CX133" s="338"/>
      <c r="CY133" s="338"/>
      <c r="CZ133" s="338"/>
      <c r="DA133" s="338"/>
      <c r="DB133" s="338"/>
      <c r="DC133" s="338"/>
      <c r="DD133" s="338"/>
      <c r="DE133" s="338"/>
      <c r="DF133" s="338"/>
      <c r="DG133" s="338"/>
      <c r="DH133" s="338"/>
      <c r="DI133" s="338"/>
      <c r="DJ133" s="338"/>
      <c r="DK133" s="338"/>
      <c r="DL133" s="338"/>
      <c r="DM133" s="338"/>
      <c r="DN133" s="338"/>
      <c r="DO133" s="338"/>
      <c r="DP133" s="311"/>
      <c r="DQ133" s="311"/>
      <c r="DR133" s="311"/>
      <c r="DS133" s="311"/>
      <c r="DT133" s="311"/>
      <c r="DU133" s="311"/>
      <c r="DV133" s="311"/>
      <c r="DW133" s="311"/>
      <c r="DX133" s="311"/>
      <c r="DY133" s="311"/>
      <c r="DZ133" s="311"/>
    </row>
    <row r="134" spans="1:131" s="301" customFormat="1" ht="11.25" customHeight="1" x14ac:dyDescent="0.15">
      <c r="A134" s="341"/>
      <c r="B134" s="341"/>
      <c r="C134" s="341"/>
      <c r="D134" s="341"/>
      <c r="E134" s="341"/>
      <c r="F134" s="341"/>
      <c r="G134" s="341"/>
      <c r="H134" s="341"/>
      <c r="I134" s="341"/>
      <c r="J134" s="341"/>
      <c r="K134" s="341"/>
      <c r="L134" s="341"/>
      <c r="M134" s="341"/>
      <c r="N134" s="341"/>
      <c r="O134" s="341"/>
      <c r="P134" s="341"/>
      <c r="Q134" s="341"/>
      <c r="R134" s="341"/>
      <c r="S134" s="341"/>
      <c r="T134" s="341"/>
      <c r="U134" s="341"/>
      <c r="V134" s="341"/>
      <c r="W134" s="341"/>
      <c r="X134" s="341"/>
      <c r="Y134" s="341"/>
      <c r="Z134" s="341"/>
      <c r="AA134" s="341"/>
      <c r="AB134" s="341"/>
      <c r="AC134" s="341"/>
      <c r="AD134" s="341"/>
      <c r="AE134" s="341"/>
      <c r="AF134" s="341"/>
      <c r="AG134" s="341"/>
      <c r="AH134" s="341"/>
      <c r="AI134" s="341"/>
      <c r="AJ134" s="341"/>
      <c r="AK134" s="341"/>
      <c r="AL134" s="341"/>
      <c r="AM134" s="341"/>
      <c r="AN134" s="341"/>
      <c r="AO134" s="341"/>
      <c r="AP134" s="341"/>
      <c r="AQ134" s="341"/>
      <c r="AR134" s="341"/>
      <c r="AS134" s="341"/>
      <c r="AT134" s="341"/>
      <c r="AU134" s="340"/>
      <c r="AV134" s="340"/>
      <c r="AW134" s="340"/>
      <c r="AX134" s="340"/>
      <c r="AY134" s="340"/>
      <c r="AZ134" s="340"/>
      <c r="BA134" s="340"/>
      <c r="BB134" s="340"/>
      <c r="BC134" s="340"/>
      <c r="BD134" s="340"/>
      <c r="BE134" s="340"/>
      <c r="BF134" s="340"/>
      <c r="BG134" s="340"/>
      <c r="BH134" s="340"/>
      <c r="BI134" s="340"/>
      <c r="BJ134" s="340"/>
      <c r="BK134" s="340"/>
      <c r="BL134" s="340"/>
      <c r="BM134" s="340"/>
      <c r="BN134" s="338"/>
      <c r="BO134" s="338"/>
      <c r="BP134" s="338"/>
      <c r="BQ134" s="338"/>
      <c r="BR134" s="338"/>
      <c r="BS134" s="338"/>
      <c r="BT134" s="338"/>
      <c r="BU134" s="338"/>
      <c r="BV134" s="338"/>
      <c r="BW134" s="338"/>
      <c r="BX134" s="338"/>
      <c r="BY134" s="338"/>
      <c r="BZ134" s="338"/>
      <c r="CA134" s="338"/>
      <c r="CB134" s="338"/>
      <c r="CC134" s="338"/>
      <c r="CD134" s="338"/>
      <c r="CE134" s="338"/>
      <c r="CF134" s="338"/>
      <c r="CG134" s="338"/>
      <c r="CH134" s="338"/>
      <c r="CI134" s="338"/>
      <c r="CJ134" s="338"/>
      <c r="CK134" s="338"/>
      <c r="CL134" s="338"/>
      <c r="CM134" s="338"/>
      <c r="CN134" s="338"/>
      <c r="CO134" s="338"/>
      <c r="CP134" s="338"/>
      <c r="CQ134" s="338"/>
      <c r="CR134" s="338"/>
      <c r="CS134" s="338"/>
      <c r="CT134" s="338"/>
      <c r="CU134" s="338"/>
      <c r="CV134" s="338"/>
      <c r="CW134" s="338"/>
      <c r="CX134" s="338"/>
      <c r="CY134" s="338"/>
      <c r="CZ134" s="338"/>
      <c r="DA134" s="338"/>
      <c r="DB134" s="338"/>
      <c r="DC134" s="338"/>
      <c r="DD134" s="338"/>
      <c r="DE134" s="338"/>
      <c r="DF134" s="338"/>
      <c r="DG134" s="338"/>
      <c r="DH134" s="338"/>
      <c r="DI134" s="338"/>
      <c r="DJ134" s="338"/>
      <c r="DK134" s="338"/>
      <c r="DL134" s="338"/>
      <c r="DM134" s="338"/>
      <c r="DN134" s="338"/>
      <c r="DO134" s="338"/>
      <c r="DP134" s="311"/>
      <c r="DQ134" s="311"/>
      <c r="DR134" s="311"/>
      <c r="DS134" s="311"/>
      <c r="DT134" s="311"/>
      <c r="DU134" s="311"/>
      <c r="DV134" s="311"/>
      <c r="DW134" s="311"/>
      <c r="DX134" s="311"/>
      <c r="DY134" s="311"/>
      <c r="DZ134" s="311"/>
      <c r="EA134" s="300"/>
    </row>
    <row r="135" spans="1:131" ht="14.25" hidden="1" x14ac:dyDescent="0.15">
      <c r="AU135" s="341"/>
      <c r="AV135" s="341"/>
      <c r="AW135" s="341"/>
      <c r="AX135" s="341"/>
      <c r="AY135" s="341"/>
      <c r="AZ135" s="341"/>
      <c r="BA135" s="341"/>
      <c r="BB135" s="341"/>
      <c r="BC135" s="341"/>
      <c r="BD135" s="341"/>
      <c r="BE135" s="341"/>
      <c r="BF135" s="341"/>
      <c r="BG135" s="341"/>
      <c r="BH135" s="341"/>
      <c r="BI135" s="341"/>
      <c r="BJ135" s="341"/>
      <c r="BK135" s="341"/>
      <c r="BL135" s="341"/>
      <c r="BM135" s="341"/>
      <c r="BN135" s="341"/>
      <c r="BO135" s="341"/>
      <c r="BP135" s="341"/>
      <c r="BQ135" s="341"/>
      <c r="BR135" s="341"/>
      <c r="BS135" s="341"/>
      <c r="BT135" s="341"/>
      <c r="BU135" s="341"/>
      <c r="BV135" s="341"/>
      <c r="BW135" s="341"/>
      <c r="BX135" s="341"/>
      <c r="BY135" s="341"/>
      <c r="BZ135" s="341"/>
      <c r="CA135" s="341"/>
      <c r="CB135" s="341"/>
      <c r="CC135" s="341"/>
      <c r="CD135" s="341"/>
      <c r="CE135" s="341"/>
      <c r="CF135" s="341"/>
      <c r="CG135" s="341"/>
      <c r="CH135" s="341"/>
      <c r="CI135" s="341"/>
      <c r="CJ135" s="341"/>
      <c r="CK135" s="341"/>
      <c r="CL135" s="341"/>
      <c r="CM135" s="341"/>
      <c r="CN135" s="341"/>
      <c r="CO135" s="341"/>
      <c r="CP135" s="341"/>
      <c r="CQ135" s="341"/>
      <c r="CR135" s="341"/>
      <c r="CS135" s="341"/>
      <c r="CT135" s="341"/>
      <c r="CU135" s="341"/>
      <c r="CV135" s="341"/>
      <c r="CW135" s="341"/>
      <c r="CX135" s="341"/>
      <c r="CY135" s="341"/>
      <c r="CZ135" s="341"/>
      <c r="DA135" s="341"/>
      <c r="DB135" s="341"/>
      <c r="DC135" s="341"/>
      <c r="DD135" s="341"/>
      <c r="DE135" s="341"/>
      <c r="DF135" s="341"/>
      <c r="DG135" s="341"/>
      <c r="DH135" s="341"/>
      <c r="DI135" s="341"/>
      <c r="DJ135" s="341"/>
      <c r="DK135" s="341"/>
      <c r="DL135" s="341"/>
      <c r="DM135" s="341"/>
      <c r="DN135" s="341"/>
      <c r="DO135" s="341"/>
      <c r="DP135" s="341"/>
      <c r="DQ135" s="341"/>
      <c r="DR135" s="341"/>
      <c r="DS135" s="341"/>
      <c r="DT135" s="341"/>
      <c r="DU135" s="341"/>
      <c r="DV135" s="341"/>
      <c r="DW135" s="341"/>
      <c r="DX135" s="341"/>
      <c r="DY135" s="341"/>
      <c r="DZ135" s="3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N4" zoomScaleNormal="85" zoomScaleSheetLayoutView="55" workbookViewId="0">
      <selection activeCell="AD51" sqref="AD51"/>
    </sheetView>
  </sheetViews>
  <sheetFormatPr defaultColWidth="0" defaultRowHeight="13.5" customHeight="1" zeroHeight="1" x14ac:dyDescent="0.15"/>
  <cols>
    <col min="1" max="36" width="9" style="135" customWidth="1"/>
    <col min="37" max="16384" width="9" style="134" hidden="1"/>
  </cols>
  <sheetData>
    <row r="1" spans="2:36" x14ac:dyDescent="0.15">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134"/>
    </row>
    <row r="17" spans="34:36" x14ac:dyDescent="0.15">
      <c r="AJ17" s="134"/>
    </row>
    <row r="18" spans="34:36" x14ac:dyDescent="0.15"/>
    <row r="19" spans="34:36" x14ac:dyDescent="0.15"/>
    <row r="20" spans="34:36" x14ac:dyDescent="0.15">
      <c r="AI20" s="134"/>
      <c r="AJ20" s="134"/>
    </row>
    <row r="21" spans="34:36" x14ac:dyDescent="0.15">
      <c r="AJ21" s="134"/>
    </row>
    <row r="22" spans="34:36" x14ac:dyDescent="0.15"/>
    <row r="23" spans="34:36" x14ac:dyDescent="0.15">
      <c r="AI23" s="134"/>
      <c r="AJ23" s="134"/>
    </row>
    <row r="24" spans="34:36" x14ac:dyDescent="0.15">
      <c r="AJ24" s="134"/>
    </row>
    <row r="25" spans="34:36" x14ac:dyDescent="0.15">
      <c r="AJ25" s="134"/>
    </row>
    <row r="26" spans="34:36" x14ac:dyDescent="0.15">
      <c r="AI26" s="134"/>
      <c r="AJ26" s="134"/>
    </row>
    <row r="27" spans="34:36" x14ac:dyDescent="0.15"/>
    <row r="28" spans="34:36" x14ac:dyDescent="0.15">
      <c r="AI28" s="134"/>
      <c r="AJ28" s="134"/>
    </row>
    <row r="29" spans="34:36" x14ac:dyDescent="0.15">
      <c r="AJ29" s="134"/>
    </row>
    <row r="30" spans="34:36" x14ac:dyDescent="0.15"/>
    <row r="31" spans="34:36" x14ac:dyDescent="0.15">
      <c r="AH31" s="134"/>
      <c r="AI31" s="134"/>
      <c r="AJ31" s="134"/>
    </row>
    <row r="32" spans="34:36" x14ac:dyDescent="0.15"/>
    <row r="33" spans="28:36" x14ac:dyDescent="0.15">
      <c r="AI33" s="134"/>
      <c r="AJ33" s="134"/>
    </row>
    <row r="34" spans="28:36" x14ac:dyDescent="0.15">
      <c r="AF34" s="134"/>
    </row>
    <row r="35" spans="28:36" x14ac:dyDescent="0.15">
      <c r="AB35" s="134"/>
      <c r="AC35" s="134"/>
      <c r="AD35" s="134"/>
      <c r="AF35" s="134"/>
      <c r="AG35" s="134"/>
      <c r="AH35" s="134"/>
      <c r="AI35" s="134"/>
      <c r="AJ35" s="134"/>
    </row>
    <row r="36" spans="28:36" x14ac:dyDescent="0.15"/>
    <row r="37" spans="28:36" x14ac:dyDescent="0.15">
      <c r="AE37" s="134"/>
      <c r="AJ37" s="134"/>
    </row>
    <row r="38" spans="28:36" x14ac:dyDescent="0.15">
      <c r="AB38" s="134"/>
      <c r="AC38" s="134"/>
      <c r="AD38" s="134"/>
      <c r="AE38" s="134"/>
      <c r="AG38" s="134"/>
      <c r="AH38" s="134"/>
      <c r="AI38" s="134"/>
      <c r="AJ38" s="13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134"/>
      <c r="AH49" s="134"/>
      <c r="AI49" s="134"/>
      <c r="AJ49" s="13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134"/>
      <c r="AA63" s="134"/>
    </row>
    <row r="64" spans="22:36" x14ac:dyDescent="0.15">
      <c r="V64" s="134"/>
    </row>
    <row r="65" spans="15:36" x14ac:dyDescent="0.15">
      <c r="X65" s="134"/>
      <c r="Z65" s="134"/>
      <c r="AC65" s="134"/>
    </row>
    <row r="66" spans="15:36" x14ac:dyDescent="0.15">
      <c r="Q66" s="134"/>
      <c r="S66" s="134"/>
      <c r="U66" s="134"/>
      <c r="AF66" s="134"/>
    </row>
    <row r="67" spans="15:36" x14ac:dyDescent="0.15">
      <c r="O67" s="134"/>
      <c r="P67" s="134"/>
      <c r="R67" s="134"/>
      <c r="T67" s="134"/>
      <c r="Y67" s="134"/>
      <c r="AB67" s="134"/>
      <c r="AD67" s="134"/>
      <c r="AE67" s="134"/>
      <c r="AG67" s="134"/>
      <c r="AH67" s="134"/>
      <c r="AI67" s="134"/>
      <c r="AJ67" s="134"/>
    </row>
    <row r="68" spans="15:36" x14ac:dyDescent="0.15"/>
    <row r="69" spans="15:36" x14ac:dyDescent="0.15"/>
    <row r="70" spans="15:36" x14ac:dyDescent="0.15"/>
    <row r="71" spans="15:36" x14ac:dyDescent="0.15"/>
    <row r="72" spans="15:36" x14ac:dyDescent="0.15">
      <c r="AJ72" s="134"/>
    </row>
    <row r="73" spans="15:36" x14ac:dyDescent="0.15">
      <c r="AJ73" s="13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134"/>
    </row>
    <row r="97" spans="24:36" x14ac:dyDescent="0.15">
      <c r="AA97" s="134"/>
    </row>
    <row r="98" spans="24:36" hidden="1" x14ac:dyDescent="0.15">
      <c r="AA98" s="134"/>
    </row>
    <row r="99" spans="24:36" hidden="1" x14ac:dyDescent="0.15">
      <c r="AA99" s="134"/>
    </row>
    <row r="100" spans="24:36" hidden="1" x14ac:dyDescent="0.15"/>
    <row r="101" spans="24:36" ht="12" hidden="1" customHeight="1" x14ac:dyDescent="0.15">
      <c r="X101" s="134"/>
      <c r="Y101" s="134"/>
      <c r="Z101" s="134"/>
      <c r="AC101" s="134"/>
    </row>
    <row r="102" spans="24:36" ht="1.5" hidden="1" customHeight="1" x14ac:dyDescent="0.15">
      <c r="AC102" s="134"/>
      <c r="AF102" s="134"/>
    </row>
    <row r="103" spans="24:36" hidden="1" x14ac:dyDescent="0.15">
      <c r="AB103" s="134"/>
      <c r="AD103" s="134"/>
      <c r="AE103" s="134"/>
      <c r="AF103" s="134"/>
      <c r="AG103" s="134"/>
      <c r="AH103" s="134"/>
      <c r="AI103" s="134"/>
      <c r="AJ103" s="134"/>
    </row>
    <row r="104" spans="24:36" hidden="1" x14ac:dyDescent="0.15">
      <c r="AD104" s="134"/>
      <c r="AE104" s="134"/>
      <c r="AG104" s="134"/>
      <c r="AH104" s="134"/>
      <c r="AI104" s="134"/>
      <c r="AJ104" s="13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25" zoomScaleNormal="40" zoomScaleSheetLayoutView="55" workbookViewId="0"/>
  </sheetViews>
  <sheetFormatPr defaultColWidth="0" defaultRowHeight="13.5" customHeight="1" zeroHeight="1" x14ac:dyDescent="0.15"/>
  <cols>
    <col min="1" max="1" width="9.125" style="135" customWidth="1"/>
    <col min="2" max="15" width="9" style="135" customWidth="1"/>
    <col min="16" max="16" width="9.125" style="135" bestFit="1" customWidth="1"/>
    <col min="17" max="34" width="9" style="135" customWidth="1"/>
    <col min="35" max="16384" width="9" style="134" hidden="1"/>
  </cols>
  <sheetData>
    <row r="1" spans="2:34" x14ac:dyDescent="0.15">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row>
    <row r="2" spans="2:34" x14ac:dyDescent="0.15"/>
    <row r="3" spans="2:34" x14ac:dyDescent="0.15"/>
    <row r="4" spans="2:34" x14ac:dyDescent="0.15">
      <c r="R4" s="134"/>
      <c r="S4" s="134"/>
      <c r="T4" s="134"/>
      <c r="U4" s="134"/>
      <c r="V4" s="134"/>
      <c r="W4" s="134"/>
      <c r="X4" s="134"/>
      <c r="Y4" s="134"/>
      <c r="Z4" s="134"/>
      <c r="AA4" s="134"/>
      <c r="AB4" s="134"/>
      <c r="AC4" s="134"/>
      <c r="AD4" s="134"/>
      <c r="AE4" s="134"/>
      <c r="AF4" s="134"/>
      <c r="AG4" s="134"/>
      <c r="AH4" s="134"/>
    </row>
    <row r="5" spans="2:34" x14ac:dyDescent="0.15">
      <c r="R5" s="134"/>
      <c r="S5" s="134"/>
      <c r="T5" s="134"/>
      <c r="U5" s="134"/>
      <c r="V5" s="134"/>
      <c r="W5" s="134"/>
      <c r="X5" s="134"/>
      <c r="Y5" s="134"/>
      <c r="Z5" s="134"/>
      <c r="AA5" s="134"/>
      <c r="AB5" s="134"/>
      <c r="AC5" s="134"/>
      <c r="AD5" s="134"/>
      <c r="AE5" s="134"/>
      <c r="AF5" s="134"/>
      <c r="AG5" s="134"/>
      <c r="AH5" s="134"/>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row>
    <row r="19" spans="9:34" x14ac:dyDescent="0.15"/>
    <row r="20" spans="9:34" x14ac:dyDescent="0.15"/>
    <row r="21" spans="9:34" x14ac:dyDescent="0.15">
      <c r="AH21" s="134"/>
    </row>
    <row r="22" spans="9:34" x14ac:dyDescent="0.15">
      <c r="AE22" s="134"/>
      <c r="AF22" s="134"/>
      <c r="AG22" s="134"/>
      <c r="AH22" s="134"/>
    </row>
    <row r="23" spans="9:34" x14ac:dyDescent="0.15">
      <c r="U23" s="134"/>
      <c r="V23" s="134"/>
      <c r="W23" s="134"/>
      <c r="X23" s="134"/>
      <c r="Y23" s="134"/>
      <c r="Z23" s="134"/>
      <c r="AA23" s="134"/>
      <c r="AB23" s="134"/>
      <c r="AC23" s="134"/>
      <c r="AD23" s="134"/>
      <c r="AE23" s="134"/>
      <c r="AF23" s="134"/>
      <c r="AG23" s="134"/>
      <c r="AH23" s="134"/>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134"/>
      <c r="W35" s="134"/>
      <c r="X35" s="134"/>
      <c r="Y35" s="134"/>
      <c r="Z35" s="134"/>
      <c r="AA35" s="134"/>
      <c r="AB35" s="134"/>
      <c r="AC35" s="134"/>
      <c r="AD35" s="134"/>
      <c r="AE35" s="134"/>
      <c r="AF35" s="134"/>
      <c r="AG35" s="134"/>
      <c r="AH35" s="134"/>
    </row>
    <row r="36" spans="15:34" x14ac:dyDescent="0.15"/>
    <row r="37" spans="15:34" x14ac:dyDescent="0.15">
      <c r="AH37" s="134"/>
    </row>
    <row r="38" spans="15:34" x14ac:dyDescent="0.15">
      <c r="AE38" s="134"/>
      <c r="AF38" s="134"/>
      <c r="AG38" s="134"/>
      <c r="AH38" s="134"/>
    </row>
    <row r="39" spans="15:34" x14ac:dyDescent="0.15"/>
    <row r="40" spans="15:34" x14ac:dyDescent="0.15"/>
    <row r="41" spans="15:34" x14ac:dyDescent="0.15"/>
    <row r="42" spans="15:34" x14ac:dyDescent="0.15"/>
    <row r="43" spans="15:34" x14ac:dyDescent="0.15">
      <c r="O43" s="134"/>
      <c r="P43" s="134"/>
      <c r="Q43" s="134"/>
      <c r="R43" s="134"/>
      <c r="S43" s="134"/>
      <c r="T43" s="134"/>
      <c r="U43" s="134"/>
      <c r="V43" s="134"/>
      <c r="W43" s="134"/>
      <c r="X43" s="134"/>
      <c r="Y43" s="134"/>
      <c r="Z43" s="134"/>
      <c r="AA43" s="134"/>
      <c r="AB43" s="134"/>
      <c r="AC43" s="134"/>
      <c r="AD43" s="134"/>
      <c r="AE43" s="134"/>
      <c r="AF43" s="134"/>
      <c r="AG43" s="134"/>
      <c r="AH43" s="134"/>
    </row>
    <row r="44" spans="15:34" x14ac:dyDescent="0.15">
      <c r="AH44" s="134"/>
    </row>
    <row r="45" spans="15:34" x14ac:dyDescent="0.15"/>
    <row r="46" spans="15:34" x14ac:dyDescent="0.15">
      <c r="W46" s="134"/>
      <c r="X46" s="134"/>
      <c r="Y46" s="134"/>
      <c r="Z46" s="134"/>
      <c r="AA46" s="134"/>
      <c r="AB46" s="134"/>
      <c r="AC46" s="134"/>
      <c r="AD46" s="134"/>
      <c r="AE46" s="134"/>
      <c r="AF46" s="134"/>
      <c r="AG46" s="134"/>
      <c r="AH46" s="134"/>
    </row>
    <row r="47" spans="15:34" x14ac:dyDescent="0.15"/>
    <row r="48" spans="15:34" x14ac:dyDescent="0.15"/>
    <row r="49" spans="22:34" x14ac:dyDescent="0.15"/>
    <row r="50" spans="22:34" x14ac:dyDescent="0.15">
      <c r="V50" s="134"/>
      <c r="W50" s="134"/>
      <c r="X50" s="134"/>
      <c r="Y50" s="134"/>
      <c r="Z50" s="134"/>
      <c r="AA50" s="134"/>
      <c r="AB50" s="134"/>
      <c r="AC50" s="134"/>
      <c r="AD50" s="134"/>
      <c r="AE50" s="134"/>
      <c r="AF50" s="134"/>
      <c r="AG50" s="134"/>
      <c r="AH50" s="134"/>
    </row>
    <row r="51" spans="22:34" x14ac:dyDescent="0.15"/>
    <row r="52" spans="22:34" x14ac:dyDescent="0.15"/>
    <row r="53" spans="22:34" x14ac:dyDescent="0.15">
      <c r="AH53" s="134"/>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134"/>
      <c r="Z67" s="134"/>
      <c r="AA67" s="134"/>
      <c r="AB67" s="134"/>
      <c r="AC67" s="134"/>
      <c r="AD67" s="134"/>
      <c r="AE67" s="134"/>
      <c r="AF67" s="134"/>
      <c r="AG67" s="134"/>
      <c r="AH67" s="134"/>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136" customWidth="1"/>
    <col min="7" max="8" width="15.875" style="136" customWidth="1"/>
    <col min="9" max="14" width="16.125" style="136" customWidth="1"/>
    <col min="15" max="15" width="6.125" style="143" customWidth="1"/>
    <col min="16" max="16" width="3" style="141" customWidth="1"/>
    <col min="17" max="17" width="19.125" style="136" hidden="1" customWidth="1"/>
    <col min="18" max="22" width="12.625" style="136" hidden="1" customWidth="1"/>
    <col min="23" max="16384" width="8.625" style="136" hidden="1"/>
  </cols>
  <sheetData>
    <row r="1" spans="1:16" x14ac:dyDescent="0.15">
      <c r="O1" s="137"/>
      <c r="P1" s="137"/>
    </row>
    <row r="2" spans="1:16" x14ac:dyDescent="0.15">
      <c r="O2" s="137"/>
      <c r="P2" s="137"/>
    </row>
    <row r="3" spans="1:16" x14ac:dyDescent="0.15">
      <c r="O3" s="137"/>
      <c r="P3" s="137"/>
    </row>
    <row r="4" spans="1:16" x14ac:dyDescent="0.15">
      <c r="O4" s="137"/>
      <c r="P4" s="137"/>
    </row>
    <row r="5" spans="1:16" ht="17.25" x14ac:dyDescent="0.15">
      <c r="A5" s="138" t="s">
        <v>461</v>
      </c>
      <c r="B5" s="139"/>
      <c r="C5" s="139"/>
      <c r="D5" s="139"/>
      <c r="E5" s="139"/>
      <c r="F5" s="139"/>
      <c r="G5" s="139"/>
      <c r="H5" s="139"/>
      <c r="I5" s="139"/>
      <c r="J5" s="139"/>
      <c r="K5" s="139"/>
      <c r="L5" s="139"/>
      <c r="M5" s="139"/>
      <c r="N5" s="139"/>
      <c r="O5" s="140"/>
    </row>
    <row r="6" spans="1:16" x14ac:dyDescent="0.15">
      <c r="A6" s="141"/>
      <c r="B6" s="137"/>
      <c r="C6" s="137"/>
      <c r="D6" s="137"/>
      <c r="E6" s="137"/>
      <c r="F6" s="137"/>
      <c r="G6" s="142" t="s">
        <v>462</v>
      </c>
      <c r="H6" s="142"/>
      <c r="I6" s="142"/>
      <c r="J6" s="142"/>
      <c r="K6" s="137"/>
      <c r="L6" s="137"/>
      <c r="M6" s="137"/>
      <c r="N6" s="137"/>
    </row>
    <row r="7" spans="1:16" x14ac:dyDescent="0.15">
      <c r="A7" s="141"/>
      <c r="B7" s="137"/>
      <c r="C7" s="137"/>
      <c r="D7" s="137"/>
      <c r="E7" s="137"/>
      <c r="F7" s="137"/>
      <c r="G7" s="144"/>
      <c r="H7" s="145"/>
      <c r="I7" s="145"/>
      <c r="J7" s="146"/>
      <c r="K7" s="1152" t="s">
        <v>463</v>
      </c>
      <c r="L7" s="147"/>
      <c r="M7" s="148" t="s">
        <v>464</v>
      </c>
      <c r="N7" s="149"/>
    </row>
    <row r="8" spans="1:16" x14ac:dyDescent="0.15">
      <c r="A8" s="141"/>
      <c r="B8" s="137"/>
      <c r="C8" s="137"/>
      <c r="D8" s="137"/>
      <c r="E8" s="137"/>
      <c r="F8" s="137"/>
      <c r="G8" s="150"/>
      <c r="H8" s="151"/>
      <c r="I8" s="151"/>
      <c r="J8" s="152"/>
      <c r="K8" s="1153"/>
      <c r="L8" s="153" t="s">
        <v>465</v>
      </c>
      <c r="M8" s="154" t="s">
        <v>466</v>
      </c>
      <c r="N8" s="155" t="s">
        <v>467</v>
      </c>
    </row>
    <row r="9" spans="1:16" x14ac:dyDescent="0.15">
      <c r="A9" s="141"/>
      <c r="B9" s="137"/>
      <c r="C9" s="137"/>
      <c r="D9" s="137"/>
      <c r="E9" s="137"/>
      <c r="F9" s="137"/>
      <c r="G9" s="1166" t="s">
        <v>468</v>
      </c>
      <c r="H9" s="1167"/>
      <c r="I9" s="1167"/>
      <c r="J9" s="1168"/>
      <c r="K9" s="156">
        <v>505199</v>
      </c>
      <c r="L9" s="157">
        <v>219270</v>
      </c>
      <c r="M9" s="158">
        <v>214828</v>
      </c>
      <c r="N9" s="159">
        <v>2.1</v>
      </c>
    </row>
    <row r="10" spans="1:16" x14ac:dyDescent="0.15">
      <c r="A10" s="141"/>
      <c r="B10" s="137"/>
      <c r="C10" s="137"/>
      <c r="D10" s="137"/>
      <c r="E10" s="137"/>
      <c r="F10" s="137"/>
      <c r="G10" s="1166" t="s">
        <v>469</v>
      </c>
      <c r="H10" s="1167"/>
      <c r="I10" s="1167"/>
      <c r="J10" s="1168"/>
      <c r="K10" s="160">
        <v>98302</v>
      </c>
      <c r="L10" s="161">
        <v>42666</v>
      </c>
      <c r="M10" s="162">
        <v>28178</v>
      </c>
      <c r="N10" s="163">
        <v>51.4</v>
      </c>
    </row>
    <row r="11" spans="1:16" ht="13.5" customHeight="1" x14ac:dyDescent="0.15">
      <c r="A11" s="141"/>
      <c r="B11" s="137"/>
      <c r="C11" s="137"/>
      <c r="D11" s="137"/>
      <c r="E11" s="137"/>
      <c r="F11" s="137"/>
      <c r="G11" s="1166" t="s">
        <v>470</v>
      </c>
      <c r="H11" s="1167"/>
      <c r="I11" s="1167"/>
      <c r="J11" s="1168"/>
      <c r="K11" s="160">
        <v>85609</v>
      </c>
      <c r="L11" s="161">
        <v>37157</v>
      </c>
      <c r="M11" s="162">
        <v>24639</v>
      </c>
      <c r="N11" s="163">
        <v>50.8</v>
      </c>
    </row>
    <row r="12" spans="1:16" ht="13.5" customHeight="1" x14ac:dyDescent="0.15">
      <c r="A12" s="141"/>
      <c r="B12" s="137"/>
      <c r="C12" s="137"/>
      <c r="D12" s="137"/>
      <c r="E12" s="137"/>
      <c r="F12" s="137"/>
      <c r="G12" s="1166" t="s">
        <v>471</v>
      </c>
      <c r="H12" s="1167"/>
      <c r="I12" s="1167"/>
      <c r="J12" s="1168"/>
      <c r="K12" s="160" t="s">
        <v>472</v>
      </c>
      <c r="L12" s="161" t="s">
        <v>472</v>
      </c>
      <c r="M12" s="162">
        <v>3805</v>
      </c>
      <c r="N12" s="163" t="s">
        <v>472</v>
      </c>
    </row>
    <row r="13" spans="1:16" ht="13.5" customHeight="1" x14ac:dyDescent="0.15">
      <c r="A13" s="141"/>
      <c r="B13" s="137"/>
      <c r="C13" s="137"/>
      <c r="D13" s="137"/>
      <c r="E13" s="137"/>
      <c r="F13" s="137"/>
      <c r="G13" s="1166" t="s">
        <v>473</v>
      </c>
      <c r="H13" s="1167"/>
      <c r="I13" s="1167"/>
      <c r="J13" s="1168"/>
      <c r="K13" s="160" t="s">
        <v>472</v>
      </c>
      <c r="L13" s="161" t="s">
        <v>472</v>
      </c>
      <c r="M13" s="162" t="s">
        <v>472</v>
      </c>
      <c r="N13" s="163" t="s">
        <v>472</v>
      </c>
    </row>
    <row r="14" spans="1:16" ht="13.5" customHeight="1" x14ac:dyDescent="0.15">
      <c r="A14" s="141"/>
      <c r="B14" s="137"/>
      <c r="C14" s="137"/>
      <c r="D14" s="137"/>
      <c r="E14" s="137"/>
      <c r="F14" s="137"/>
      <c r="G14" s="1166" t="s">
        <v>474</v>
      </c>
      <c r="H14" s="1167"/>
      <c r="I14" s="1167"/>
      <c r="J14" s="1168"/>
      <c r="K14" s="160">
        <v>20649</v>
      </c>
      <c r="L14" s="161">
        <v>8962</v>
      </c>
      <c r="M14" s="162">
        <v>8783</v>
      </c>
      <c r="N14" s="163">
        <v>2</v>
      </c>
    </row>
    <row r="15" spans="1:16" ht="13.5" customHeight="1" x14ac:dyDescent="0.15">
      <c r="A15" s="141"/>
      <c r="B15" s="137"/>
      <c r="C15" s="137"/>
      <c r="D15" s="137"/>
      <c r="E15" s="137"/>
      <c r="F15" s="137"/>
      <c r="G15" s="1166" t="s">
        <v>475</v>
      </c>
      <c r="H15" s="1167"/>
      <c r="I15" s="1167"/>
      <c r="J15" s="1168"/>
      <c r="K15" s="160">
        <v>13085</v>
      </c>
      <c r="L15" s="161">
        <v>5679</v>
      </c>
      <c r="M15" s="162">
        <v>4830</v>
      </c>
      <c r="N15" s="163">
        <v>17.600000000000001</v>
      </c>
    </row>
    <row r="16" spans="1:16" x14ac:dyDescent="0.15">
      <c r="A16" s="141"/>
      <c r="B16" s="137"/>
      <c r="C16" s="137"/>
      <c r="D16" s="137"/>
      <c r="E16" s="137"/>
      <c r="F16" s="137"/>
      <c r="G16" s="1169" t="s">
        <v>476</v>
      </c>
      <c r="H16" s="1170"/>
      <c r="I16" s="1170"/>
      <c r="J16" s="1171"/>
      <c r="K16" s="161">
        <v>-45107</v>
      </c>
      <c r="L16" s="161">
        <v>-19578</v>
      </c>
      <c r="M16" s="162">
        <v>-21703</v>
      </c>
      <c r="N16" s="163">
        <v>-9.8000000000000007</v>
      </c>
    </row>
    <row r="17" spans="1:16" x14ac:dyDescent="0.15">
      <c r="A17" s="141"/>
      <c r="B17" s="137"/>
      <c r="C17" s="137"/>
      <c r="D17" s="137"/>
      <c r="E17" s="137"/>
      <c r="F17" s="137"/>
      <c r="G17" s="1169" t="s">
        <v>167</v>
      </c>
      <c r="H17" s="1170"/>
      <c r="I17" s="1170"/>
      <c r="J17" s="1171"/>
      <c r="K17" s="161">
        <v>677737</v>
      </c>
      <c r="L17" s="161">
        <v>294157</v>
      </c>
      <c r="M17" s="162">
        <v>263360</v>
      </c>
      <c r="N17" s="163">
        <v>11.7</v>
      </c>
    </row>
    <row r="18" spans="1:16" x14ac:dyDescent="0.15">
      <c r="A18" s="141"/>
      <c r="B18" s="137"/>
      <c r="C18" s="137"/>
      <c r="D18" s="137"/>
      <c r="E18" s="137"/>
      <c r="F18" s="137"/>
      <c r="G18" s="137"/>
      <c r="H18" s="137"/>
      <c r="I18" s="137"/>
      <c r="J18" s="137"/>
      <c r="K18" s="137"/>
      <c r="L18" s="137"/>
      <c r="M18" s="164"/>
      <c r="N18" s="164"/>
    </row>
    <row r="19" spans="1:16" x14ac:dyDescent="0.15">
      <c r="A19" s="141"/>
      <c r="B19" s="137"/>
      <c r="C19" s="137"/>
      <c r="D19" s="137"/>
      <c r="E19" s="137"/>
      <c r="F19" s="137"/>
      <c r="G19" s="137" t="s">
        <v>477</v>
      </c>
      <c r="H19" s="137"/>
      <c r="I19" s="137"/>
      <c r="J19" s="137"/>
      <c r="K19" s="137"/>
      <c r="L19" s="137"/>
      <c r="M19" s="137"/>
      <c r="N19" s="137"/>
    </row>
    <row r="20" spans="1:16" x14ac:dyDescent="0.15">
      <c r="A20" s="141"/>
      <c r="B20" s="137"/>
      <c r="C20" s="137"/>
      <c r="D20" s="137"/>
      <c r="E20" s="137"/>
      <c r="F20" s="137"/>
      <c r="G20" s="165"/>
      <c r="H20" s="166"/>
      <c r="I20" s="166"/>
      <c r="J20" s="167"/>
      <c r="K20" s="168" t="s">
        <v>478</v>
      </c>
      <c r="L20" s="169" t="s">
        <v>479</v>
      </c>
      <c r="M20" s="170" t="s">
        <v>480</v>
      </c>
      <c r="N20" s="171"/>
    </row>
    <row r="21" spans="1:16" s="177" customFormat="1" x14ac:dyDescent="0.15">
      <c r="A21" s="172"/>
      <c r="B21" s="142"/>
      <c r="C21" s="142"/>
      <c r="D21" s="142"/>
      <c r="E21" s="142"/>
      <c r="F21" s="142"/>
      <c r="G21" s="1163" t="s">
        <v>481</v>
      </c>
      <c r="H21" s="1164"/>
      <c r="I21" s="1164"/>
      <c r="J21" s="1165"/>
      <c r="K21" s="173">
        <v>23.87</v>
      </c>
      <c r="L21" s="174">
        <v>24.72</v>
      </c>
      <c r="M21" s="175">
        <v>-0.85</v>
      </c>
      <c r="N21" s="142"/>
      <c r="O21" s="176"/>
      <c r="P21" s="172"/>
    </row>
    <row r="22" spans="1:16" s="177" customFormat="1" x14ac:dyDescent="0.15">
      <c r="A22" s="172"/>
      <c r="B22" s="142"/>
      <c r="C22" s="142"/>
      <c r="D22" s="142"/>
      <c r="E22" s="142"/>
      <c r="F22" s="142"/>
      <c r="G22" s="1163" t="s">
        <v>482</v>
      </c>
      <c r="H22" s="1164"/>
      <c r="I22" s="1164"/>
      <c r="J22" s="1165"/>
      <c r="K22" s="178">
        <v>97.4</v>
      </c>
      <c r="L22" s="179">
        <v>94.2</v>
      </c>
      <c r="M22" s="180">
        <v>3.2</v>
      </c>
      <c r="N22" s="164"/>
      <c r="O22" s="176"/>
      <c r="P22" s="172"/>
    </row>
    <row r="23" spans="1:16" s="177" customFormat="1" x14ac:dyDescent="0.15">
      <c r="A23" s="172"/>
      <c r="B23" s="142"/>
      <c r="C23" s="142"/>
      <c r="D23" s="142"/>
      <c r="E23" s="142"/>
      <c r="F23" s="142"/>
      <c r="G23" s="142"/>
      <c r="H23" s="142"/>
      <c r="I23" s="142"/>
      <c r="J23" s="142"/>
      <c r="K23" s="142"/>
      <c r="L23" s="164"/>
      <c r="M23" s="164"/>
      <c r="N23" s="164"/>
      <c r="O23" s="176"/>
      <c r="P23" s="172"/>
    </row>
    <row r="24" spans="1:16" s="177" customFormat="1" x14ac:dyDescent="0.15">
      <c r="A24" s="172"/>
      <c r="B24" s="142"/>
      <c r="C24" s="142"/>
      <c r="D24" s="142"/>
      <c r="E24" s="142"/>
      <c r="F24" s="142"/>
      <c r="G24" s="142"/>
      <c r="H24" s="142"/>
      <c r="I24" s="142"/>
      <c r="J24" s="142"/>
      <c r="K24" s="142"/>
      <c r="L24" s="164"/>
      <c r="M24" s="164"/>
      <c r="N24" s="164"/>
      <c r="O24" s="176"/>
      <c r="P24" s="172"/>
    </row>
    <row r="25" spans="1:16" s="177" customFormat="1" x14ac:dyDescent="0.15">
      <c r="A25" s="181"/>
      <c r="B25" s="182"/>
      <c r="C25" s="182"/>
      <c r="D25" s="182"/>
      <c r="E25" s="182"/>
      <c r="F25" s="182"/>
      <c r="G25" s="182"/>
      <c r="H25" s="182"/>
      <c r="I25" s="182"/>
      <c r="J25" s="182"/>
      <c r="K25" s="182"/>
      <c r="L25" s="183"/>
      <c r="M25" s="183"/>
      <c r="N25" s="183"/>
      <c r="O25" s="184"/>
      <c r="P25" s="172"/>
    </row>
    <row r="26" spans="1:16" s="177" customFormat="1" x14ac:dyDescent="0.15">
      <c r="A26" s="142" t="s">
        <v>483</v>
      </c>
      <c r="B26" s="142"/>
      <c r="C26" s="142"/>
      <c r="D26" s="142"/>
      <c r="E26" s="142"/>
      <c r="F26" s="142"/>
      <c r="G26" s="142"/>
      <c r="H26" s="142"/>
      <c r="I26" s="142"/>
      <c r="J26" s="142"/>
      <c r="K26" s="142"/>
      <c r="L26" s="164"/>
      <c r="M26" s="164"/>
      <c r="N26" s="164"/>
      <c r="O26" s="142"/>
      <c r="P26" s="142"/>
    </row>
    <row r="27" spans="1:16" x14ac:dyDescent="0.15">
      <c r="K27" s="137"/>
      <c r="L27" s="137"/>
      <c r="M27" s="137"/>
      <c r="N27" s="137"/>
      <c r="O27" s="137"/>
      <c r="P27" s="137"/>
    </row>
    <row r="28" spans="1:16" ht="17.25" x14ac:dyDescent="0.15">
      <c r="A28" s="138" t="s">
        <v>484</v>
      </c>
      <c r="B28" s="139"/>
      <c r="C28" s="139"/>
      <c r="D28" s="139"/>
      <c r="E28" s="139"/>
      <c r="F28" s="139"/>
      <c r="G28" s="139"/>
      <c r="H28" s="139"/>
      <c r="I28" s="139"/>
      <c r="J28" s="139"/>
      <c r="K28" s="139"/>
      <c r="L28" s="139"/>
      <c r="M28" s="139"/>
      <c r="N28" s="139"/>
      <c r="O28" s="185"/>
    </row>
    <row r="29" spans="1:16" x14ac:dyDescent="0.15">
      <c r="A29" s="141"/>
      <c r="B29" s="137"/>
      <c r="C29" s="137"/>
      <c r="D29" s="137"/>
      <c r="E29" s="137"/>
      <c r="F29" s="137"/>
      <c r="G29" s="142" t="s">
        <v>485</v>
      </c>
      <c r="H29" s="142"/>
      <c r="I29" s="142"/>
      <c r="J29" s="142"/>
      <c r="K29" s="137"/>
      <c r="L29" s="137"/>
      <c r="M29" s="137"/>
      <c r="N29" s="137"/>
      <c r="O29" s="186"/>
    </row>
    <row r="30" spans="1:16" x14ac:dyDescent="0.15">
      <c r="A30" s="141"/>
      <c r="B30" s="137"/>
      <c r="C30" s="137"/>
      <c r="D30" s="137"/>
      <c r="E30" s="137"/>
      <c r="F30" s="137"/>
      <c r="G30" s="144"/>
      <c r="H30" s="145"/>
      <c r="I30" s="145"/>
      <c r="J30" s="146"/>
      <c r="K30" s="1152" t="s">
        <v>463</v>
      </c>
      <c r="L30" s="147"/>
      <c r="M30" s="148" t="s">
        <v>464</v>
      </c>
      <c r="N30" s="149"/>
    </row>
    <row r="31" spans="1:16" x14ac:dyDescent="0.15">
      <c r="A31" s="141"/>
      <c r="B31" s="137"/>
      <c r="C31" s="137"/>
      <c r="D31" s="137"/>
      <c r="E31" s="137"/>
      <c r="F31" s="137"/>
      <c r="G31" s="150"/>
      <c r="H31" s="151"/>
      <c r="I31" s="151"/>
      <c r="J31" s="152"/>
      <c r="K31" s="1153"/>
      <c r="L31" s="153" t="s">
        <v>465</v>
      </c>
      <c r="M31" s="154" t="s">
        <v>466</v>
      </c>
      <c r="N31" s="155" t="s">
        <v>467</v>
      </c>
    </row>
    <row r="32" spans="1:16" ht="27" customHeight="1" x14ac:dyDescent="0.15">
      <c r="A32" s="141"/>
      <c r="B32" s="137"/>
      <c r="C32" s="137"/>
      <c r="D32" s="137"/>
      <c r="E32" s="137"/>
      <c r="F32" s="137"/>
      <c r="G32" s="1154" t="s">
        <v>486</v>
      </c>
      <c r="H32" s="1155"/>
      <c r="I32" s="1155"/>
      <c r="J32" s="1156"/>
      <c r="K32" s="187">
        <v>890706</v>
      </c>
      <c r="L32" s="187">
        <v>386591</v>
      </c>
      <c r="M32" s="188">
        <v>146462</v>
      </c>
      <c r="N32" s="189">
        <v>164</v>
      </c>
    </row>
    <row r="33" spans="1:16" ht="13.5" customHeight="1" x14ac:dyDescent="0.15">
      <c r="A33" s="141"/>
      <c r="B33" s="137"/>
      <c r="C33" s="137"/>
      <c r="D33" s="137"/>
      <c r="E33" s="137"/>
      <c r="F33" s="137"/>
      <c r="G33" s="1154" t="s">
        <v>487</v>
      </c>
      <c r="H33" s="1155"/>
      <c r="I33" s="1155"/>
      <c r="J33" s="1156"/>
      <c r="K33" s="187" t="s">
        <v>472</v>
      </c>
      <c r="L33" s="187" t="s">
        <v>472</v>
      </c>
      <c r="M33" s="188">
        <v>66</v>
      </c>
      <c r="N33" s="189" t="s">
        <v>472</v>
      </c>
    </row>
    <row r="34" spans="1:16" ht="27" customHeight="1" x14ac:dyDescent="0.15">
      <c r="A34" s="141"/>
      <c r="B34" s="137"/>
      <c r="C34" s="137"/>
      <c r="D34" s="137"/>
      <c r="E34" s="137"/>
      <c r="F34" s="137"/>
      <c r="G34" s="1154" t="s">
        <v>488</v>
      </c>
      <c r="H34" s="1155"/>
      <c r="I34" s="1155"/>
      <c r="J34" s="1156"/>
      <c r="K34" s="187" t="s">
        <v>472</v>
      </c>
      <c r="L34" s="187" t="s">
        <v>472</v>
      </c>
      <c r="M34" s="188">
        <v>56</v>
      </c>
      <c r="N34" s="189" t="s">
        <v>472</v>
      </c>
    </row>
    <row r="35" spans="1:16" ht="27" customHeight="1" x14ac:dyDescent="0.15">
      <c r="A35" s="141"/>
      <c r="B35" s="137"/>
      <c r="C35" s="137"/>
      <c r="D35" s="137"/>
      <c r="E35" s="137"/>
      <c r="F35" s="137"/>
      <c r="G35" s="1154" t="s">
        <v>489</v>
      </c>
      <c r="H35" s="1155"/>
      <c r="I35" s="1155"/>
      <c r="J35" s="1156"/>
      <c r="K35" s="187">
        <v>185697</v>
      </c>
      <c r="L35" s="187">
        <v>80598</v>
      </c>
      <c r="M35" s="188">
        <v>28990</v>
      </c>
      <c r="N35" s="189">
        <v>178</v>
      </c>
    </row>
    <row r="36" spans="1:16" ht="27" customHeight="1" x14ac:dyDescent="0.15">
      <c r="A36" s="141"/>
      <c r="B36" s="137"/>
      <c r="C36" s="137"/>
      <c r="D36" s="137"/>
      <c r="E36" s="137"/>
      <c r="F36" s="137"/>
      <c r="G36" s="1154" t="s">
        <v>490</v>
      </c>
      <c r="H36" s="1155"/>
      <c r="I36" s="1155"/>
      <c r="J36" s="1156"/>
      <c r="K36" s="187">
        <v>1077</v>
      </c>
      <c r="L36" s="187">
        <v>467</v>
      </c>
      <c r="M36" s="188">
        <v>3973</v>
      </c>
      <c r="N36" s="189">
        <v>-88.2</v>
      </c>
    </row>
    <row r="37" spans="1:16" ht="13.5" customHeight="1" x14ac:dyDescent="0.15">
      <c r="A37" s="141"/>
      <c r="B37" s="137"/>
      <c r="C37" s="137"/>
      <c r="D37" s="137"/>
      <c r="E37" s="137"/>
      <c r="F37" s="137"/>
      <c r="G37" s="1154" t="s">
        <v>491</v>
      </c>
      <c r="H37" s="1155"/>
      <c r="I37" s="1155"/>
      <c r="J37" s="1156"/>
      <c r="K37" s="187" t="s">
        <v>472</v>
      </c>
      <c r="L37" s="187" t="s">
        <v>472</v>
      </c>
      <c r="M37" s="188">
        <v>2172</v>
      </c>
      <c r="N37" s="189" t="s">
        <v>472</v>
      </c>
    </row>
    <row r="38" spans="1:16" ht="27" customHeight="1" x14ac:dyDescent="0.15">
      <c r="A38" s="141"/>
      <c r="B38" s="137"/>
      <c r="C38" s="137"/>
      <c r="D38" s="137"/>
      <c r="E38" s="137"/>
      <c r="F38" s="137"/>
      <c r="G38" s="1157" t="s">
        <v>492</v>
      </c>
      <c r="H38" s="1158"/>
      <c r="I38" s="1158"/>
      <c r="J38" s="1159"/>
      <c r="K38" s="190">
        <v>922</v>
      </c>
      <c r="L38" s="190">
        <v>400</v>
      </c>
      <c r="M38" s="191">
        <v>44</v>
      </c>
      <c r="N38" s="192">
        <v>809.1</v>
      </c>
      <c r="O38" s="186"/>
    </row>
    <row r="39" spans="1:16" x14ac:dyDescent="0.15">
      <c r="A39" s="141"/>
      <c r="B39" s="137"/>
      <c r="C39" s="137"/>
      <c r="D39" s="137"/>
      <c r="E39" s="137"/>
      <c r="F39" s="137"/>
      <c r="G39" s="1157" t="s">
        <v>493</v>
      </c>
      <c r="H39" s="1158"/>
      <c r="I39" s="1158"/>
      <c r="J39" s="1159"/>
      <c r="K39" s="193">
        <v>-84049</v>
      </c>
      <c r="L39" s="193">
        <v>-36480</v>
      </c>
      <c r="M39" s="194">
        <v>-6849</v>
      </c>
      <c r="N39" s="195">
        <v>432.6</v>
      </c>
      <c r="O39" s="186"/>
    </row>
    <row r="40" spans="1:16" ht="27" customHeight="1" x14ac:dyDescent="0.15">
      <c r="A40" s="141"/>
      <c r="B40" s="137"/>
      <c r="C40" s="137"/>
      <c r="D40" s="137"/>
      <c r="E40" s="137"/>
      <c r="F40" s="137"/>
      <c r="G40" s="1154" t="s">
        <v>494</v>
      </c>
      <c r="H40" s="1155"/>
      <c r="I40" s="1155"/>
      <c r="J40" s="1156"/>
      <c r="K40" s="193">
        <v>-873680</v>
      </c>
      <c r="L40" s="193">
        <v>-379201</v>
      </c>
      <c r="M40" s="194">
        <v>-133024</v>
      </c>
      <c r="N40" s="195">
        <v>185.1</v>
      </c>
      <c r="O40" s="186"/>
    </row>
    <row r="41" spans="1:16" x14ac:dyDescent="0.15">
      <c r="A41" s="141"/>
      <c r="B41" s="137"/>
      <c r="C41" s="137"/>
      <c r="D41" s="137"/>
      <c r="E41" s="137"/>
      <c r="F41" s="137"/>
      <c r="G41" s="1160" t="s">
        <v>277</v>
      </c>
      <c r="H41" s="1161"/>
      <c r="I41" s="1161"/>
      <c r="J41" s="1162"/>
      <c r="K41" s="187">
        <v>120673</v>
      </c>
      <c r="L41" s="193">
        <v>52375</v>
      </c>
      <c r="M41" s="194">
        <v>41890</v>
      </c>
      <c r="N41" s="195">
        <v>25</v>
      </c>
      <c r="O41" s="186"/>
    </row>
    <row r="42" spans="1:16" x14ac:dyDescent="0.15">
      <c r="A42" s="141"/>
      <c r="B42" s="137"/>
      <c r="C42" s="137"/>
      <c r="D42" s="137"/>
      <c r="E42" s="137"/>
      <c r="F42" s="137"/>
      <c r="G42" s="196" t="s">
        <v>495</v>
      </c>
      <c r="H42" s="137"/>
      <c r="I42" s="137"/>
      <c r="J42" s="137"/>
      <c r="K42" s="137"/>
      <c r="L42" s="137"/>
      <c r="M42" s="164"/>
      <c r="N42" s="164"/>
      <c r="O42" s="186"/>
    </row>
    <row r="43" spans="1:16" x14ac:dyDescent="0.15">
      <c r="A43" s="141"/>
      <c r="B43" s="137"/>
      <c r="C43" s="137"/>
      <c r="D43" s="137"/>
      <c r="E43" s="137"/>
      <c r="F43" s="137"/>
      <c r="G43" s="137"/>
      <c r="H43" s="137"/>
      <c r="I43" s="137"/>
      <c r="J43" s="137"/>
      <c r="K43" s="137"/>
      <c r="L43" s="197"/>
      <c r="M43" s="164"/>
      <c r="N43" s="137"/>
      <c r="O43" s="186"/>
    </row>
    <row r="44" spans="1:16" x14ac:dyDescent="0.15">
      <c r="A44" s="141"/>
      <c r="B44" s="137"/>
      <c r="C44" s="137"/>
      <c r="D44" s="137"/>
      <c r="E44" s="137"/>
      <c r="F44" s="137"/>
      <c r="G44" s="137"/>
      <c r="H44" s="137"/>
      <c r="I44" s="137"/>
      <c r="J44" s="137"/>
      <c r="K44" s="137"/>
      <c r="L44" s="137"/>
      <c r="M44" s="164"/>
      <c r="N44" s="137"/>
    </row>
    <row r="45" spans="1:16" x14ac:dyDescent="0.15">
      <c r="A45" s="139"/>
      <c r="B45" s="139"/>
      <c r="C45" s="139"/>
      <c r="D45" s="139"/>
      <c r="E45" s="139"/>
      <c r="F45" s="139"/>
      <c r="G45" s="139"/>
      <c r="H45" s="139"/>
      <c r="I45" s="139"/>
      <c r="J45" s="139"/>
      <c r="K45" s="139"/>
      <c r="L45" s="139"/>
      <c r="M45" s="198"/>
      <c r="N45" s="139"/>
      <c r="O45" s="139"/>
      <c r="P45" s="137"/>
    </row>
    <row r="46" spans="1:16" x14ac:dyDescent="0.15">
      <c r="A46" s="199"/>
      <c r="B46" s="199"/>
      <c r="C46" s="199"/>
      <c r="D46" s="199"/>
      <c r="E46" s="199"/>
      <c r="F46" s="199"/>
      <c r="G46" s="199"/>
      <c r="H46" s="199"/>
      <c r="I46" s="199"/>
      <c r="J46" s="199"/>
      <c r="K46" s="199"/>
      <c r="L46" s="199"/>
      <c r="M46" s="199"/>
      <c r="N46" s="199"/>
      <c r="O46" s="199"/>
      <c r="P46" s="137"/>
    </row>
    <row r="47" spans="1:16" ht="17.25" customHeight="1" x14ac:dyDescent="0.15">
      <c r="A47" s="200" t="s">
        <v>496</v>
      </c>
      <c r="B47" s="137"/>
      <c r="C47" s="137"/>
      <c r="D47" s="137"/>
      <c r="E47" s="137"/>
      <c r="F47" s="137"/>
      <c r="G47" s="137"/>
      <c r="H47" s="137"/>
      <c r="I47" s="137"/>
      <c r="J47" s="137"/>
      <c r="K47" s="137"/>
      <c r="L47" s="137"/>
      <c r="M47" s="137"/>
      <c r="N47" s="137"/>
    </row>
    <row r="48" spans="1:16" x14ac:dyDescent="0.15">
      <c r="A48" s="141"/>
      <c r="B48" s="137"/>
      <c r="C48" s="137"/>
      <c r="D48" s="137"/>
      <c r="E48" s="137"/>
      <c r="F48" s="137"/>
      <c r="G48" s="201" t="s">
        <v>497</v>
      </c>
      <c r="H48" s="201"/>
      <c r="I48" s="201"/>
      <c r="J48" s="201"/>
      <c r="K48" s="201"/>
      <c r="L48" s="201"/>
      <c r="M48" s="202"/>
      <c r="N48" s="201"/>
    </row>
    <row r="49" spans="1:14" ht="13.5" customHeight="1" x14ac:dyDescent="0.15">
      <c r="A49" s="141"/>
      <c r="B49" s="137"/>
      <c r="C49" s="137"/>
      <c r="D49" s="137"/>
      <c r="E49" s="137"/>
      <c r="F49" s="137"/>
      <c r="G49" s="203"/>
      <c r="H49" s="204"/>
      <c r="I49" s="1147" t="s">
        <v>463</v>
      </c>
      <c r="J49" s="1149" t="s">
        <v>498</v>
      </c>
      <c r="K49" s="1150"/>
      <c r="L49" s="1150"/>
      <c r="M49" s="1150"/>
      <c r="N49" s="1151"/>
    </row>
    <row r="50" spans="1:14" x14ac:dyDescent="0.15">
      <c r="A50" s="141"/>
      <c r="B50" s="137"/>
      <c r="C50" s="137"/>
      <c r="D50" s="137"/>
      <c r="E50" s="137"/>
      <c r="F50" s="137"/>
      <c r="G50" s="205"/>
      <c r="H50" s="206"/>
      <c r="I50" s="1148"/>
      <c r="J50" s="207" t="s">
        <v>499</v>
      </c>
      <c r="K50" s="208" t="s">
        <v>500</v>
      </c>
      <c r="L50" s="209" t="s">
        <v>501</v>
      </c>
      <c r="M50" s="210" t="s">
        <v>502</v>
      </c>
      <c r="N50" s="211" t="s">
        <v>503</v>
      </c>
    </row>
    <row r="51" spans="1:14" x14ac:dyDescent="0.15">
      <c r="A51" s="141"/>
      <c r="B51" s="137"/>
      <c r="C51" s="137"/>
      <c r="D51" s="137"/>
      <c r="E51" s="137"/>
      <c r="F51" s="137"/>
      <c r="G51" s="203" t="s">
        <v>504</v>
      </c>
      <c r="H51" s="204"/>
      <c r="I51" s="212">
        <v>854962</v>
      </c>
      <c r="J51" s="213">
        <v>372208</v>
      </c>
      <c r="K51" s="214">
        <v>12.1</v>
      </c>
      <c r="L51" s="215">
        <v>185018</v>
      </c>
      <c r="M51" s="216">
        <v>-9.1</v>
      </c>
      <c r="N51" s="217">
        <v>21.2</v>
      </c>
    </row>
    <row r="52" spans="1:14" x14ac:dyDescent="0.15">
      <c r="A52" s="141"/>
      <c r="B52" s="137"/>
      <c r="C52" s="137"/>
      <c r="D52" s="137"/>
      <c r="E52" s="137"/>
      <c r="F52" s="137"/>
      <c r="G52" s="218"/>
      <c r="H52" s="219" t="s">
        <v>505</v>
      </c>
      <c r="I52" s="220">
        <v>164730</v>
      </c>
      <c r="J52" s="221">
        <v>71715</v>
      </c>
      <c r="K52" s="222">
        <v>-5.4</v>
      </c>
      <c r="L52" s="223">
        <v>95064</v>
      </c>
      <c r="M52" s="224">
        <v>-21.5</v>
      </c>
      <c r="N52" s="225">
        <v>16.100000000000001</v>
      </c>
    </row>
    <row r="53" spans="1:14" x14ac:dyDescent="0.15">
      <c r="A53" s="141"/>
      <c r="B53" s="137"/>
      <c r="C53" s="137"/>
      <c r="D53" s="137"/>
      <c r="E53" s="137"/>
      <c r="F53" s="137"/>
      <c r="G53" s="203" t="s">
        <v>506</v>
      </c>
      <c r="H53" s="204"/>
      <c r="I53" s="212">
        <v>1373482</v>
      </c>
      <c r="J53" s="213">
        <v>580018</v>
      </c>
      <c r="K53" s="214">
        <v>55.8</v>
      </c>
      <c r="L53" s="215">
        <v>238802</v>
      </c>
      <c r="M53" s="216">
        <v>29.1</v>
      </c>
      <c r="N53" s="217">
        <v>26.7</v>
      </c>
    </row>
    <row r="54" spans="1:14" x14ac:dyDescent="0.15">
      <c r="A54" s="141"/>
      <c r="B54" s="137"/>
      <c r="C54" s="137"/>
      <c r="D54" s="137"/>
      <c r="E54" s="137"/>
      <c r="F54" s="137"/>
      <c r="G54" s="218"/>
      <c r="H54" s="219" t="s">
        <v>505</v>
      </c>
      <c r="I54" s="220">
        <v>340077</v>
      </c>
      <c r="J54" s="221">
        <v>143614</v>
      </c>
      <c r="K54" s="222">
        <v>100.3</v>
      </c>
      <c r="L54" s="223">
        <v>128562</v>
      </c>
      <c r="M54" s="224">
        <v>35.200000000000003</v>
      </c>
      <c r="N54" s="225">
        <v>65.099999999999994</v>
      </c>
    </row>
    <row r="55" spans="1:14" x14ac:dyDescent="0.15">
      <c r="A55" s="141"/>
      <c r="B55" s="137"/>
      <c r="C55" s="137"/>
      <c r="D55" s="137"/>
      <c r="E55" s="137"/>
      <c r="F55" s="137"/>
      <c r="G55" s="203" t="s">
        <v>507</v>
      </c>
      <c r="H55" s="204"/>
      <c r="I55" s="212">
        <v>2573936</v>
      </c>
      <c r="J55" s="213">
        <v>1092039</v>
      </c>
      <c r="K55" s="214">
        <v>88.3</v>
      </c>
      <c r="L55" s="215">
        <v>288550</v>
      </c>
      <c r="M55" s="216">
        <v>20.8</v>
      </c>
      <c r="N55" s="217">
        <v>67.5</v>
      </c>
    </row>
    <row r="56" spans="1:14" x14ac:dyDescent="0.15">
      <c r="A56" s="141"/>
      <c r="B56" s="137"/>
      <c r="C56" s="137"/>
      <c r="D56" s="137"/>
      <c r="E56" s="137"/>
      <c r="F56" s="137"/>
      <c r="G56" s="218"/>
      <c r="H56" s="219" t="s">
        <v>505</v>
      </c>
      <c r="I56" s="220">
        <v>1058028</v>
      </c>
      <c r="J56" s="221">
        <v>448888</v>
      </c>
      <c r="K56" s="222">
        <v>212.6</v>
      </c>
      <c r="L56" s="223">
        <v>141525</v>
      </c>
      <c r="M56" s="224">
        <v>10.1</v>
      </c>
      <c r="N56" s="225">
        <v>202.5</v>
      </c>
    </row>
    <row r="57" spans="1:14" x14ac:dyDescent="0.15">
      <c r="A57" s="141"/>
      <c r="B57" s="137"/>
      <c r="C57" s="137"/>
      <c r="D57" s="137"/>
      <c r="E57" s="137"/>
      <c r="F57" s="137"/>
      <c r="G57" s="203" t="s">
        <v>508</v>
      </c>
      <c r="H57" s="204"/>
      <c r="I57" s="212">
        <v>1475035</v>
      </c>
      <c r="J57" s="213">
        <v>626342</v>
      </c>
      <c r="K57" s="214">
        <v>-42.6</v>
      </c>
      <c r="L57" s="215">
        <v>287914</v>
      </c>
      <c r="M57" s="216">
        <v>-0.2</v>
      </c>
      <c r="N57" s="217">
        <v>-42.4</v>
      </c>
    </row>
    <row r="58" spans="1:14" x14ac:dyDescent="0.15">
      <c r="A58" s="141"/>
      <c r="B58" s="137"/>
      <c r="C58" s="137"/>
      <c r="D58" s="137"/>
      <c r="E58" s="137"/>
      <c r="F58" s="137"/>
      <c r="G58" s="218"/>
      <c r="H58" s="219" t="s">
        <v>505</v>
      </c>
      <c r="I58" s="220">
        <v>484067</v>
      </c>
      <c r="J58" s="221">
        <v>205549</v>
      </c>
      <c r="K58" s="222">
        <v>-54.2</v>
      </c>
      <c r="L58" s="223">
        <v>146531</v>
      </c>
      <c r="M58" s="224">
        <v>3.5</v>
      </c>
      <c r="N58" s="225">
        <v>-57.7</v>
      </c>
    </row>
    <row r="59" spans="1:14" x14ac:dyDescent="0.15">
      <c r="A59" s="141"/>
      <c r="B59" s="137"/>
      <c r="C59" s="137"/>
      <c r="D59" s="137"/>
      <c r="E59" s="137"/>
      <c r="F59" s="137"/>
      <c r="G59" s="203" t="s">
        <v>509</v>
      </c>
      <c r="H59" s="204"/>
      <c r="I59" s="212">
        <v>1306866</v>
      </c>
      <c r="J59" s="213">
        <v>567216</v>
      </c>
      <c r="K59" s="214">
        <v>-9.4</v>
      </c>
      <c r="L59" s="215">
        <v>310300</v>
      </c>
      <c r="M59" s="216">
        <v>7.8</v>
      </c>
      <c r="N59" s="217">
        <v>-17.2</v>
      </c>
    </row>
    <row r="60" spans="1:14" x14ac:dyDescent="0.15">
      <c r="A60" s="141"/>
      <c r="B60" s="137"/>
      <c r="C60" s="137"/>
      <c r="D60" s="137"/>
      <c r="E60" s="137"/>
      <c r="F60" s="137"/>
      <c r="G60" s="218"/>
      <c r="H60" s="219" t="s">
        <v>505</v>
      </c>
      <c r="I60" s="226">
        <v>655862</v>
      </c>
      <c r="J60" s="221">
        <v>284662</v>
      </c>
      <c r="K60" s="222">
        <v>38.5</v>
      </c>
      <c r="L60" s="223">
        <v>157576</v>
      </c>
      <c r="M60" s="224">
        <v>7.5</v>
      </c>
      <c r="N60" s="225">
        <v>31</v>
      </c>
    </row>
    <row r="61" spans="1:14" x14ac:dyDescent="0.15">
      <c r="A61" s="141"/>
      <c r="B61" s="137"/>
      <c r="C61" s="137"/>
      <c r="D61" s="137"/>
      <c r="E61" s="137"/>
      <c r="F61" s="137"/>
      <c r="G61" s="203" t="s">
        <v>510</v>
      </c>
      <c r="H61" s="227"/>
      <c r="I61" s="228">
        <v>1516856</v>
      </c>
      <c r="J61" s="229">
        <v>647565</v>
      </c>
      <c r="K61" s="230">
        <v>20.8</v>
      </c>
      <c r="L61" s="231">
        <v>262117</v>
      </c>
      <c r="M61" s="232">
        <v>9.6999999999999993</v>
      </c>
      <c r="N61" s="217">
        <v>11.1</v>
      </c>
    </row>
    <row r="62" spans="1:14" x14ac:dyDescent="0.15">
      <c r="A62" s="141"/>
      <c r="B62" s="137"/>
      <c r="C62" s="137"/>
      <c r="D62" s="137"/>
      <c r="E62" s="137"/>
      <c r="F62" s="137"/>
      <c r="G62" s="218"/>
      <c r="H62" s="219" t="s">
        <v>505</v>
      </c>
      <c r="I62" s="220">
        <v>540553</v>
      </c>
      <c r="J62" s="221">
        <v>230886</v>
      </c>
      <c r="K62" s="222">
        <v>58.4</v>
      </c>
      <c r="L62" s="223">
        <v>133852</v>
      </c>
      <c r="M62" s="224">
        <v>7</v>
      </c>
      <c r="N62" s="225">
        <v>51.4</v>
      </c>
    </row>
    <row r="63" spans="1:14" x14ac:dyDescent="0.15">
      <c r="A63" s="141"/>
      <c r="B63" s="137"/>
      <c r="C63" s="137"/>
      <c r="D63" s="137"/>
      <c r="E63" s="137"/>
      <c r="F63" s="137"/>
      <c r="G63" s="137"/>
      <c r="H63" s="137"/>
      <c r="I63" s="137"/>
      <c r="J63" s="137"/>
      <c r="K63" s="137"/>
      <c r="L63" s="137"/>
      <c r="M63" s="137"/>
      <c r="N63" s="137"/>
    </row>
    <row r="64" spans="1:14" x14ac:dyDescent="0.15">
      <c r="A64" s="141"/>
      <c r="B64" s="137"/>
      <c r="C64" s="137"/>
      <c r="D64" s="137"/>
      <c r="E64" s="137"/>
      <c r="F64" s="137"/>
      <c r="G64" s="137"/>
      <c r="H64" s="137"/>
      <c r="I64" s="137"/>
      <c r="J64" s="137"/>
      <c r="K64" s="137"/>
      <c r="L64" s="137"/>
      <c r="M64" s="137"/>
      <c r="N64" s="137"/>
    </row>
    <row r="65" spans="1:16" x14ac:dyDescent="0.15">
      <c r="A65" s="141"/>
      <c r="B65" s="137"/>
      <c r="C65" s="137"/>
      <c r="D65" s="137"/>
      <c r="E65" s="137"/>
      <c r="F65" s="137"/>
      <c r="G65" s="137"/>
      <c r="H65" s="137"/>
      <c r="I65" s="137"/>
      <c r="J65" s="137"/>
      <c r="K65" s="137"/>
      <c r="L65" s="137"/>
      <c r="M65" s="137"/>
      <c r="N65" s="137"/>
    </row>
    <row r="66" spans="1:16" x14ac:dyDescent="0.15">
      <c r="A66" s="233"/>
      <c r="B66" s="199"/>
      <c r="C66" s="199"/>
      <c r="D66" s="199"/>
      <c r="E66" s="199"/>
      <c r="F66" s="199"/>
      <c r="G66" s="199"/>
      <c r="H66" s="199"/>
      <c r="I66" s="199"/>
      <c r="J66" s="199"/>
      <c r="K66" s="199"/>
      <c r="L66" s="199"/>
      <c r="M66" s="199"/>
      <c r="N66" s="199"/>
      <c r="O66" s="234"/>
    </row>
    <row r="67" spans="1:16" ht="13.5" hidden="1" customHeight="1" x14ac:dyDescent="0.15">
      <c r="G67" s="137"/>
      <c r="H67" s="137"/>
      <c r="I67" s="137"/>
      <c r="J67" s="137"/>
      <c r="K67" s="137"/>
      <c r="L67" s="137"/>
      <c r="M67" s="137"/>
      <c r="N67" s="137"/>
      <c r="O67" s="137"/>
      <c r="P67" s="137"/>
    </row>
    <row r="68" spans="1:16" ht="13.5" hidden="1" customHeight="1" x14ac:dyDescent="0.15">
      <c r="G68" s="137"/>
      <c r="H68" s="137"/>
      <c r="I68" s="137"/>
      <c r="J68" s="137"/>
      <c r="K68" s="137"/>
      <c r="L68" s="137"/>
      <c r="M68" s="137"/>
      <c r="N68" s="137"/>
    </row>
    <row r="69" spans="1:16" ht="13.5" hidden="1" customHeight="1" x14ac:dyDescent="0.15">
      <c r="G69" s="137"/>
      <c r="H69" s="137"/>
      <c r="I69" s="137"/>
      <c r="J69" s="137"/>
      <c r="K69" s="137"/>
      <c r="L69" s="137"/>
      <c r="M69" s="137"/>
      <c r="N69" s="137"/>
    </row>
    <row r="70" spans="1:16" hidden="1" x14ac:dyDescent="0.15">
      <c r="G70" s="137"/>
      <c r="H70" s="137"/>
      <c r="I70" s="137"/>
      <c r="J70" s="137"/>
      <c r="K70" s="137"/>
      <c r="L70" s="137"/>
      <c r="M70" s="137"/>
      <c r="N70" s="137"/>
    </row>
    <row r="71" spans="1:16" hidden="1" x14ac:dyDescent="0.15">
      <c r="G71" s="137"/>
      <c r="H71" s="137"/>
      <c r="I71" s="137"/>
      <c r="J71" s="137"/>
      <c r="K71" s="137"/>
      <c r="L71" s="137"/>
      <c r="M71" s="137"/>
      <c r="N71" s="137"/>
    </row>
    <row r="72" spans="1:16" hidden="1" x14ac:dyDescent="0.15">
      <c r="G72" s="137"/>
      <c r="H72" s="137"/>
      <c r="I72" s="137"/>
      <c r="J72" s="137"/>
      <c r="K72" s="137"/>
      <c r="L72" s="137"/>
      <c r="M72" s="137"/>
      <c r="N72" s="137"/>
    </row>
    <row r="73" spans="1:16" hidden="1" x14ac:dyDescent="0.15">
      <c r="G73" s="137"/>
      <c r="H73" s="137"/>
      <c r="I73" s="137"/>
      <c r="J73" s="137"/>
      <c r="K73" s="137"/>
      <c r="L73" s="137"/>
      <c r="M73" s="137"/>
      <c r="N73" s="137"/>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Normal="100" zoomScaleSheetLayoutView="55" workbookViewId="0">
      <selection activeCell="J84" sqref="J84"/>
    </sheetView>
  </sheetViews>
  <sheetFormatPr defaultColWidth="0" defaultRowHeight="13.5" customHeight="1" zeroHeight="1" x14ac:dyDescent="0.15"/>
  <cols>
    <col min="1" max="1" width="9.125" style="135" customWidth="1"/>
    <col min="2" max="16" width="9" style="135" customWidth="1"/>
    <col min="17" max="17" width="9.125" style="135" customWidth="1"/>
    <col min="18" max="18" width="9.125" style="135" bestFit="1" customWidth="1"/>
    <col min="19" max="34" width="9" style="135" customWidth="1"/>
    <col min="35" max="16384" width="9" style="134" hidden="1"/>
  </cols>
  <sheetData>
    <row r="1" spans="2:34" ht="13.5" customHeight="1" x14ac:dyDescent="0.15">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row>
    <row r="2" spans="2:34" x14ac:dyDescent="0.15">
      <c r="B2" s="134"/>
      <c r="T2" s="134"/>
    </row>
    <row r="3" spans="2:34" x14ac:dyDescent="0.15">
      <c r="C3" s="134"/>
      <c r="D3" s="134"/>
      <c r="E3" s="134"/>
      <c r="F3" s="134"/>
      <c r="G3" s="134"/>
      <c r="H3" s="134"/>
      <c r="I3" s="134"/>
      <c r="J3" s="134"/>
      <c r="K3" s="134"/>
      <c r="L3" s="134"/>
      <c r="M3" s="134"/>
      <c r="N3" s="134"/>
      <c r="O3" s="134"/>
      <c r="P3" s="134"/>
      <c r="Q3" s="134"/>
      <c r="R3" s="134"/>
      <c r="S3" s="134"/>
      <c r="U3" s="134"/>
      <c r="V3" s="134"/>
      <c r="W3" s="134"/>
      <c r="X3" s="134"/>
      <c r="Y3" s="134"/>
      <c r="Z3" s="134"/>
      <c r="AA3" s="134"/>
      <c r="AB3" s="134"/>
      <c r="AC3" s="134"/>
      <c r="AD3" s="134"/>
      <c r="AE3" s="134"/>
      <c r="AF3" s="134"/>
      <c r="AG3" s="134"/>
      <c r="AH3" s="134"/>
    </row>
    <row r="4" spans="2:34" x14ac:dyDescent="0.15"/>
    <row r="5" spans="2:34" x14ac:dyDescent="0.15"/>
    <row r="6" spans="2:34" x14ac:dyDescent="0.15"/>
    <row r="7" spans="2:34" x14ac:dyDescent="0.15"/>
    <row r="8" spans="2:34" x14ac:dyDescent="0.15"/>
    <row r="9" spans="2:34" x14ac:dyDescent="0.15">
      <c r="AH9" s="134"/>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134"/>
    </row>
    <row r="18" spans="34:34" x14ac:dyDescent="0.15"/>
    <row r="19" spans="34:34" x14ac:dyDescent="0.15"/>
    <row r="20" spans="34:34" x14ac:dyDescent="0.15">
      <c r="AH20" s="134"/>
    </row>
    <row r="21" spans="34:34" x14ac:dyDescent="0.15">
      <c r="AH21" s="134"/>
    </row>
    <row r="22" spans="34:34" x14ac:dyDescent="0.15"/>
    <row r="23" spans="34:34" x14ac:dyDescent="0.15"/>
    <row r="24" spans="34:34" x14ac:dyDescent="0.15"/>
    <row r="25" spans="34:34" x14ac:dyDescent="0.15"/>
    <row r="26" spans="34:34" x14ac:dyDescent="0.15"/>
    <row r="27" spans="34:34" x14ac:dyDescent="0.15"/>
    <row r="28" spans="34:34" x14ac:dyDescent="0.15">
      <c r="AH28" s="134"/>
    </row>
    <row r="29" spans="34:34" x14ac:dyDescent="0.15"/>
    <row r="30" spans="34:34" x14ac:dyDescent="0.15"/>
    <row r="31" spans="34:34" x14ac:dyDescent="0.15"/>
    <row r="32" spans="34:34" x14ac:dyDescent="0.15"/>
    <row r="33" spans="2:34" x14ac:dyDescent="0.15">
      <c r="B33" s="134"/>
      <c r="G33" s="134"/>
      <c r="I33" s="134"/>
    </row>
    <row r="34" spans="2:34" x14ac:dyDescent="0.15">
      <c r="C34" s="134"/>
      <c r="P34" s="134"/>
      <c r="R34" s="134"/>
      <c r="U34" s="134"/>
    </row>
    <row r="35" spans="2:34" x14ac:dyDescent="0.15">
      <c r="D35" s="134"/>
      <c r="E35" s="134"/>
      <c r="T35" s="134"/>
      <c r="W35" s="134"/>
      <c r="AC35" s="134"/>
      <c r="AD35" s="134"/>
      <c r="AE35" s="134"/>
      <c r="AF35" s="134"/>
      <c r="AG35" s="134"/>
      <c r="AH35" s="134"/>
    </row>
    <row r="36" spans="2:34" x14ac:dyDescent="0.15">
      <c r="F36" s="134"/>
      <c r="H36" s="134"/>
      <c r="J36" s="134"/>
      <c r="K36" s="134"/>
      <c r="L36" s="134"/>
      <c r="M36" s="134"/>
      <c r="N36" s="134"/>
      <c r="O36" s="134"/>
      <c r="Q36" s="134"/>
      <c r="S36" s="134"/>
      <c r="V36" s="134"/>
      <c r="X36" s="134"/>
      <c r="Y36" s="134"/>
      <c r="Z36" s="134"/>
      <c r="AA36" s="134"/>
      <c r="AB36" s="134"/>
      <c r="AC36" s="134"/>
      <c r="AD36" s="134"/>
      <c r="AE36" s="134"/>
      <c r="AF36" s="134"/>
      <c r="AG36" s="134"/>
      <c r="AH36" s="134"/>
    </row>
    <row r="37" spans="2:34" x14ac:dyDescent="0.15">
      <c r="AH37" s="134"/>
    </row>
    <row r="38" spans="2:34" x14ac:dyDescent="0.15">
      <c r="AG38" s="134"/>
      <c r="AH38" s="134"/>
    </row>
    <row r="39" spans="2:34" x14ac:dyDescent="0.15"/>
    <row r="40" spans="2:34" x14ac:dyDescent="0.15">
      <c r="U40" s="134"/>
    </row>
    <row r="41" spans="2:34" x14ac:dyDescent="0.15">
      <c r="R41" s="134"/>
    </row>
    <row r="42" spans="2:34" x14ac:dyDescent="0.15">
      <c r="T42" s="134"/>
      <c r="W42" s="134"/>
    </row>
    <row r="43" spans="2:34" x14ac:dyDescent="0.15">
      <c r="Q43" s="134"/>
      <c r="S43" s="134"/>
      <c r="V43" s="134"/>
      <c r="X43" s="134"/>
      <c r="Y43" s="134"/>
      <c r="Z43" s="134"/>
      <c r="AA43" s="134"/>
      <c r="AB43" s="134"/>
      <c r="AC43" s="134"/>
      <c r="AD43" s="134"/>
      <c r="AE43" s="134"/>
      <c r="AF43" s="134"/>
      <c r="AG43" s="134"/>
      <c r="AH43" s="134"/>
    </row>
    <row r="44" spans="2:34" x14ac:dyDescent="0.15">
      <c r="AH44" s="134"/>
    </row>
    <row r="45" spans="2:34" x14ac:dyDescent="0.15"/>
    <row r="46" spans="2:34" x14ac:dyDescent="0.15"/>
    <row r="47" spans="2:34" x14ac:dyDescent="0.15"/>
    <row r="48" spans="2:34" x14ac:dyDescent="0.15">
      <c r="AG48" s="134"/>
      <c r="AH48" s="134"/>
    </row>
    <row r="49" spans="29:34" x14ac:dyDescent="0.15">
      <c r="AH49" s="134"/>
    </row>
    <row r="50" spans="29:34" x14ac:dyDescent="0.15">
      <c r="AH50" s="134"/>
    </row>
    <row r="51" spans="29:34" x14ac:dyDescent="0.15">
      <c r="AC51" s="134"/>
      <c r="AD51" s="134"/>
      <c r="AE51" s="134"/>
      <c r="AF51" s="134"/>
      <c r="AG51" s="134"/>
      <c r="AH51" s="134"/>
    </row>
    <row r="52" spans="29:34" x14ac:dyDescent="0.15"/>
    <row r="53" spans="29:34" x14ac:dyDescent="0.15"/>
    <row r="54" spans="29:34" x14ac:dyDescent="0.15">
      <c r="AH54" s="134"/>
    </row>
    <row r="55" spans="29:34" x14ac:dyDescent="0.15"/>
    <row r="56" spans="29:34" x14ac:dyDescent="0.15"/>
    <row r="57" spans="29:34" x14ac:dyDescent="0.15"/>
    <row r="58" spans="29:34" x14ac:dyDescent="0.15">
      <c r="AH58" s="134"/>
    </row>
    <row r="59" spans="29:34" x14ac:dyDescent="0.15"/>
    <row r="60" spans="29:34" x14ac:dyDescent="0.15"/>
    <row r="61" spans="29:34" x14ac:dyDescent="0.15"/>
    <row r="62" spans="29:34" x14ac:dyDescent="0.15"/>
    <row r="63" spans="29:34" x14ac:dyDescent="0.15">
      <c r="AH63" s="134"/>
    </row>
    <row r="64" spans="29:34" x14ac:dyDescent="0.15">
      <c r="AG64" s="134"/>
      <c r="AH64" s="134"/>
    </row>
    <row r="65" spans="32:34" x14ac:dyDescent="0.15"/>
    <row r="66" spans="32:34" x14ac:dyDescent="0.15"/>
    <row r="67" spans="32:34" x14ac:dyDescent="0.15"/>
    <row r="68" spans="32:34" x14ac:dyDescent="0.15"/>
    <row r="69" spans="32:34" x14ac:dyDescent="0.15">
      <c r="AF69" s="134"/>
      <c r="AG69" s="134"/>
      <c r="AH69" s="13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134"/>
    </row>
    <row r="83" spans="25:34" x14ac:dyDescent="0.15">
      <c r="Z83" s="134"/>
      <c r="AA83" s="134"/>
      <c r="AB83" s="134"/>
      <c r="AC83" s="134"/>
      <c r="AD83" s="134"/>
      <c r="AE83" s="134"/>
      <c r="AF83" s="134"/>
      <c r="AG83" s="134"/>
      <c r="AH83" s="134"/>
    </row>
    <row r="84" spans="25:34" x14ac:dyDescent="0.15"/>
    <row r="85" spans="25:34" x14ac:dyDescent="0.15"/>
    <row r="86" spans="25:34" x14ac:dyDescent="0.15"/>
    <row r="87" spans="25:34" x14ac:dyDescent="0.15"/>
    <row r="88" spans="25:34" x14ac:dyDescent="0.15">
      <c r="AH88" s="13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34"/>
      <c r="AG94" s="134"/>
      <c r="AH94" s="134"/>
    </row>
    <row r="95" spans="25:34" ht="13.5" customHeight="1" x14ac:dyDescent="0.15">
      <c r="AH95" s="13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34"/>
    </row>
    <row r="102" spans="33:34" ht="13.5" customHeight="1" x14ac:dyDescent="0.15"/>
    <row r="103" spans="33:34" ht="13.5" customHeight="1" x14ac:dyDescent="0.15"/>
    <row r="104" spans="33:34" ht="13.5" customHeight="1" x14ac:dyDescent="0.15">
      <c r="AG104" s="134"/>
      <c r="AH104" s="13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3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13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Normal="100" zoomScaleSheetLayoutView="55" workbookViewId="0"/>
  </sheetViews>
  <sheetFormatPr defaultColWidth="0" defaultRowHeight="13.5" customHeight="1" zeroHeight="1" x14ac:dyDescent="0.15"/>
  <cols>
    <col min="1" max="1" width="9.125" style="135" customWidth="1"/>
    <col min="2" max="16" width="9" style="135" customWidth="1"/>
    <col min="17" max="17" width="9.125" style="135" customWidth="1"/>
    <col min="18" max="18" width="9.125" style="135" bestFit="1" customWidth="1"/>
    <col min="19" max="34" width="9" style="135" customWidth="1"/>
    <col min="35" max="16384" width="9" style="134" hidden="1"/>
  </cols>
  <sheetData>
    <row r="1" spans="1:34" ht="13.5" customHeight="1" x14ac:dyDescent="0.15">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row>
    <row r="2" spans="1:34" x14ac:dyDescent="0.15">
      <c r="B2" s="134"/>
      <c r="T2" s="134"/>
    </row>
    <row r="3" spans="1:34" x14ac:dyDescent="0.15">
      <c r="C3" s="134"/>
      <c r="D3" s="134"/>
      <c r="E3" s="134"/>
      <c r="F3" s="134"/>
      <c r="G3" s="134"/>
      <c r="H3" s="134"/>
      <c r="I3" s="134"/>
      <c r="J3" s="134"/>
      <c r="K3" s="134"/>
      <c r="L3" s="134"/>
      <c r="M3" s="134"/>
      <c r="N3" s="134"/>
      <c r="O3" s="134"/>
      <c r="P3" s="134"/>
      <c r="Q3" s="134"/>
      <c r="R3" s="134"/>
      <c r="S3" s="134"/>
      <c r="U3" s="134"/>
      <c r="V3" s="134"/>
      <c r="W3" s="134"/>
      <c r="X3" s="134"/>
      <c r="Y3" s="134"/>
      <c r="Z3" s="134"/>
      <c r="AA3" s="134"/>
      <c r="AB3" s="134"/>
      <c r="AC3" s="134"/>
      <c r="AD3" s="134"/>
      <c r="AE3" s="134"/>
      <c r="AF3" s="134"/>
      <c r="AG3" s="134"/>
      <c r="AH3" s="134"/>
    </row>
    <row r="4" spans="1:34" x14ac:dyDescent="0.15"/>
    <row r="5" spans="1:34" x14ac:dyDescent="0.15"/>
    <row r="6" spans="1:34" x14ac:dyDescent="0.15"/>
    <row r="7" spans="1:34" x14ac:dyDescent="0.15"/>
    <row r="8" spans="1:34" x14ac:dyDescent="0.15"/>
    <row r="9" spans="1:34" x14ac:dyDescent="0.15">
      <c r="AH9" s="134"/>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134"/>
    </row>
    <row r="18" spans="34:34" x14ac:dyDescent="0.15"/>
    <row r="19" spans="34:34" x14ac:dyDescent="0.15"/>
    <row r="20" spans="34:34" x14ac:dyDescent="0.15">
      <c r="AH20" s="134"/>
    </row>
    <row r="21" spans="34:34" x14ac:dyDescent="0.15">
      <c r="AH21" s="134"/>
    </row>
    <row r="22" spans="34:34" x14ac:dyDescent="0.15"/>
    <row r="23" spans="34:34" x14ac:dyDescent="0.15"/>
    <row r="24" spans="34:34" x14ac:dyDescent="0.15"/>
    <row r="25" spans="34:34" x14ac:dyDescent="0.15"/>
    <row r="26" spans="34:34" x14ac:dyDescent="0.15"/>
    <row r="27" spans="34:34" x14ac:dyDescent="0.15"/>
    <row r="28" spans="34:34" x14ac:dyDescent="0.15">
      <c r="AH28" s="134"/>
    </row>
    <row r="29" spans="34:34" x14ac:dyDescent="0.15"/>
    <row r="30" spans="34:34" x14ac:dyDescent="0.15"/>
    <row r="31" spans="34:34" x14ac:dyDescent="0.15"/>
    <row r="32" spans="34:34" x14ac:dyDescent="0.15"/>
    <row r="33" spans="2:34" x14ac:dyDescent="0.15">
      <c r="B33" s="134"/>
      <c r="G33" s="134"/>
      <c r="I33" s="134"/>
    </row>
    <row r="34" spans="2:34" x14ac:dyDescent="0.15">
      <c r="C34" s="134"/>
      <c r="P34" s="134"/>
      <c r="R34" s="134"/>
      <c r="U34" s="134"/>
    </row>
    <row r="35" spans="2:34" x14ac:dyDescent="0.15">
      <c r="D35" s="134"/>
      <c r="E35" s="134"/>
      <c r="T35" s="134"/>
      <c r="W35" s="134"/>
      <c r="AC35" s="134"/>
      <c r="AD35" s="134"/>
      <c r="AE35" s="134"/>
      <c r="AF35" s="134"/>
      <c r="AG35" s="134"/>
      <c r="AH35" s="134"/>
    </row>
    <row r="36" spans="2:34" x14ac:dyDescent="0.15">
      <c r="F36" s="134"/>
      <c r="H36" s="134"/>
      <c r="J36" s="134"/>
      <c r="K36" s="134"/>
      <c r="L36" s="134"/>
      <c r="M36" s="134"/>
      <c r="N36" s="134"/>
      <c r="O36" s="134"/>
      <c r="Q36" s="134"/>
      <c r="S36" s="134"/>
      <c r="V36" s="134"/>
      <c r="X36" s="134"/>
      <c r="Y36" s="134"/>
      <c r="Z36" s="134"/>
      <c r="AA36" s="134"/>
      <c r="AB36" s="134"/>
      <c r="AC36" s="134"/>
      <c r="AD36" s="134"/>
      <c r="AE36" s="134"/>
      <c r="AF36" s="134"/>
      <c r="AG36" s="134"/>
      <c r="AH36" s="134"/>
    </row>
    <row r="37" spans="2:34" x14ac:dyDescent="0.15">
      <c r="AH37" s="134"/>
    </row>
    <row r="38" spans="2:34" x14ac:dyDescent="0.15">
      <c r="AG38" s="134"/>
      <c r="AH38" s="134"/>
    </row>
    <row r="39" spans="2:34" x14ac:dyDescent="0.15"/>
    <row r="40" spans="2:34" x14ac:dyDescent="0.15">
      <c r="U40" s="134"/>
    </row>
    <row r="41" spans="2:34" x14ac:dyDescent="0.15">
      <c r="R41" s="134"/>
    </row>
    <row r="42" spans="2:34" x14ac:dyDescent="0.15">
      <c r="T42" s="134"/>
      <c r="W42" s="134"/>
    </row>
    <row r="43" spans="2:34" x14ac:dyDescent="0.15">
      <c r="Q43" s="134"/>
      <c r="S43" s="134"/>
      <c r="V43" s="134"/>
      <c r="X43" s="134"/>
      <c r="Y43" s="134"/>
      <c r="Z43" s="134"/>
      <c r="AA43" s="134"/>
      <c r="AB43" s="134"/>
      <c r="AC43" s="134"/>
      <c r="AD43" s="134"/>
      <c r="AE43" s="134"/>
      <c r="AF43" s="134"/>
      <c r="AG43" s="134"/>
      <c r="AH43" s="134"/>
    </row>
    <row r="44" spans="2:34" x14ac:dyDescent="0.15">
      <c r="AH44" s="134"/>
    </row>
    <row r="45" spans="2:34" x14ac:dyDescent="0.15"/>
    <row r="46" spans="2:34" x14ac:dyDescent="0.15"/>
    <row r="47" spans="2:34" x14ac:dyDescent="0.15"/>
    <row r="48" spans="2:34" x14ac:dyDescent="0.15">
      <c r="AG48" s="134"/>
      <c r="AH48" s="134"/>
    </row>
    <row r="49" spans="29:34" x14ac:dyDescent="0.15">
      <c r="AH49" s="134"/>
    </row>
    <row r="50" spans="29:34" x14ac:dyDescent="0.15">
      <c r="AH50" s="134"/>
    </row>
    <row r="51" spans="29:34" x14ac:dyDescent="0.15">
      <c r="AC51" s="134"/>
      <c r="AD51" s="134"/>
      <c r="AE51" s="134"/>
      <c r="AF51" s="134"/>
      <c r="AG51" s="134"/>
      <c r="AH51" s="134"/>
    </row>
    <row r="52" spans="29:34" x14ac:dyDescent="0.15"/>
    <row r="53" spans="29:34" x14ac:dyDescent="0.15"/>
    <row r="54" spans="29:34" x14ac:dyDescent="0.15">
      <c r="AH54" s="134"/>
    </row>
    <row r="55" spans="29:34" x14ac:dyDescent="0.15"/>
    <row r="56" spans="29:34" x14ac:dyDescent="0.15"/>
    <row r="57" spans="29:34" x14ac:dyDescent="0.15"/>
    <row r="58" spans="29:34" x14ac:dyDescent="0.15">
      <c r="AH58" s="134"/>
    </row>
    <row r="59" spans="29:34" x14ac:dyDescent="0.15"/>
    <row r="60" spans="29:34" x14ac:dyDescent="0.15"/>
    <row r="61" spans="29:34" x14ac:dyDescent="0.15"/>
    <row r="62" spans="29:34" x14ac:dyDescent="0.15"/>
    <row r="63" spans="29:34" x14ac:dyDescent="0.15">
      <c r="AH63" s="134"/>
    </row>
    <row r="64" spans="29:34" x14ac:dyDescent="0.15">
      <c r="AG64" s="134"/>
      <c r="AH64" s="134"/>
    </row>
    <row r="65" spans="32:34" x14ac:dyDescent="0.15"/>
    <row r="66" spans="32:34" x14ac:dyDescent="0.15"/>
    <row r="67" spans="32:34" x14ac:dyDescent="0.15"/>
    <row r="68" spans="32:34" x14ac:dyDescent="0.15"/>
    <row r="69" spans="32:34" x14ac:dyDescent="0.15">
      <c r="AF69" s="134"/>
      <c r="AG69" s="134"/>
      <c r="AH69" s="13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134"/>
    </row>
    <row r="83" spans="25:34" x14ac:dyDescent="0.15">
      <c r="Z83" s="134"/>
      <c r="AA83" s="134"/>
      <c r="AB83" s="134"/>
      <c r="AC83" s="134"/>
      <c r="AD83" s="134"/>
      <c r="AE83" s="134"/>
      <c r="AF83" s="134"/>
      <c r="AG83" s="134"/>
      <c r="AH83" s="134"/>
    </row>
    <row r="84" spans="25:34" x14ac:dyDescent="0.15"/>
    <row r="85" spans="25:34" x14ac:dyDescent="0.15"/>
    <row r="86" spans="25:34" x14ac:dyDescent="0.15"/>
    <row r="87" spans="25:34" x14ac:dyDescent="0.15"/>
    <row r="88" spans="25:34" x14ac:dyDescent="0.15">
      <c r="AH88" s="13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34"/>
      <c r="AG94" s="134"/>
      <c r="AH94" s="134"/>
    </row>
    <row r="95" spans="25:34" ht="13.5" customHeight="1" x14ac:dyDescent="0.15">
      <c r="AH95" s="13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34"/>
    </row>
    <row r="102" spans="33:34" ht="13.5" customHeight="1" x14ac:dyDescent="0.15"/>
    <row r="103" spans="33:34" ht="13.5" customHeight="1" x14ac:dyDescent="0.15"/>
    <row r="104" spans="33:34" ht="13.5" customHeight="1" x14ac:dyDescent="0.15">
      <c r="AG104" s="134"/>
      <c r="AH104" s="13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3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13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72" t="s">
        <v>3</v>
      </c>
      <c r="D47" s="1172"/>
      <c r="E47" s="1173"/>
      <c r="F47" s="11">
        <v>13.23</v>
      </c>
      <c r="G47" s="12">
        <v>13.11</v>
      </c>
      <c r="H47" s="12">
        <v>13.28</v>
      </c>
      <c r="I47" s="12">
        <v>12.85</v>
      </c>
      <c r="J47" s="13">
        <v>12.67</v>
      </c>
    </row>
    <row r="48" spans="2:10" ht="57.75" customHeight="1" x14ac:dyDescent="0.15">
      <c r="B48" s="14"/>
      <c r="C48" s="1174" t="s">
        <v>4</v>
      </c>
      <c r="D48" s="1174"/>
      <c r="E48" s="1175"/>
      <c r="F48" s="15">
        <v>4.34</v>
      </c>
      <c r="G48" s="16">
        <v>1.9</v>
      </c>
      <c r="H48" s="16">
        <v>1.8</v>
      </c>
      <c r="I48" s="16">
        <v>5.6</v>
      </c>
      <c r="J48" s="17">
        <v>6.51</v>
      </c>
    </row>
    <row r="49" spans="2:10" ht="57.75" customHeight="1" thickBot="1" x14ac:dyDescent="0.2">
      <c r="B49" s="18"/>
      <c r="C49" s="1176" t="s">
        <v>5</v>
      </c>
      <c r="D49" s="1176"/>
      <c r="E49" s="1177"/>
      <c r="F49" s="19">
        <v>3.13</v>
      </c>
      <c r="G49" s="20" t="s">
        <v>517</v>
      </c>
      <c r="H49" s="20">
        <v>8.59</v>
      </c>
      <c r="I49" s="20">
        <v>3.85</v>
      </c>
      <c r="J49" s="21">
        <v>0.99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2018-11-01T01:42:09Z</dcterms:modified>
</cp:coreProperties>
</file>