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2" Type="http://schemas.openxmlformats.org/package/2006/relationships/metadata/thumbnail" Target="docProps/thumbnail.wmf"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32.246\kikakuzaisei\財政係\決算統計\財政・歳出比較分析公表・財政状況資料集\H28財政状況資料集\06_再調査表（公会計）\03_ファイル結合\"/>
    </mc:Choice>
  </mc:AlternateContent>
  <bookViews>
    <workbookView xWindow="0" yWindow="0" windowWidth="23040" windowHeight="9132"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40" i="9" l="1"/>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AM39" i="9"/>
  <c r="U39" i="9"/>
  <c r="C39" i="9"/>
  <c r="AM38" i="9"/>
  <c r="C38" i="9"/>
  <c r="AM37" i="9"/>
  <c r="C37" i="9"/>
  <c r="AM36" i="9"/>
  <c r="C36" i="9"/>
  <c r="AM35" i="9"/>
  <c r="CO34" i="9"/>
  <c r="CO35" i="9" s="1"/>
  <c r="CO36" i="9" s="1"/>
  <c r="CO37" i="9" s="1"/>
  <c r="CO38" i="9" s="1"/>
  <c r="CO39" i="9" s="1"/>
  <c r="CO40" i="9" s="1"/>
  <c r="CO41" i="9" s="1"/>
  <c r="CO42" i="9" s="1"/>
  <c r="CO43" i="9" s="1"/>
  <c r="BW34" i="9"/>
  <c r="BW35" i="9" s="1"/>
  <c r="BW36" i="9" s="1"/>
  <c r="BW37" i="9" s="1"/>
  <c r="BW38" i="9" s="1"/>
  <c r="BW39" i="9" s="1"/>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 r="BE37" i="9" s="1"/>
  <c r="BE38" i="9" s="1"/>
  <c r="BE39" i="9" s="1"/>
  <c r="BE40" i="9" s="1"/>
</calcChain>
</file>

<file path=xl/sharedStrings.xml><?xml version="1.0" encoding="utf-8"?>
<sst xmlns="http://schemas.openxmlformats.org/spreadsheetml/2006/main" count="1085" uniqueCount="580">
  <si>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</si>
  <si>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</si>
  <si>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</si>
  <si>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</si>
  <si>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</si>
  <si>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</si>
  <si>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</si>
  <si>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</si>
  <si>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</si>
  <si>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</si>
  <si>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</si>
  <si>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</si>
  <si>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</si>
  <si>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</si>
  <si>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</si>
  <si>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</si>
  <si>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</si>
  <si>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</si>
  <si>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</si>
  <si>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</si>
  <si>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</si>
  <si>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</si>
  <si>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</si>
  <si>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</si>
  <si>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</si>
  <si>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</si>
  <si>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</si>
  <si>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</si>
  <si>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</si>
  <si>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</si>
  <si>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</si>
  <si>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</si>
  <si>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</si>
  <si>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</si>
  <si>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</si>
  <si>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</si>
  <si>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</si>
  <si>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</si>
  <si>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</si>
  <si>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</si>
  <si>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</si>
  <si>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</si>
  <si>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</si>
  <si>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</si>
  <si>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</si>
  <si>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</si>
  <si>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</si>
  <si>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</si>
  <si>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</si>
  <si>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</si>
  <si>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</si>
  <si>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</si>
  <si>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</si>
  <si>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</si>
  <si>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</si>
  <si>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</si>
  <si>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</si>
  <si>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</si>
  <si>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</si>
  <si>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</si>
  <si>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</si>
  <si>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</si>
  <si>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</si>
  <si>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</si>
  <si>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</si>
  <si>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</si>
  <si>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</si>
  <si>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</si>
  <si>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</si>
  <si>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</si>
  <si>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</si>
  <si>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</si>
  <si>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</si>
  <si>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</si>
  <si>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</si>
  <si>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</si>
  <si>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</si>
  <si>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</si>
  <si>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</si>
  <si>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</si>
  <si>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</si>
  <si>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</si>
  <si>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</si>
  <si>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</si>
  <si>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</si>
  <si>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</si>
  <si>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</si>
  <si>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</si>
  <si>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</si>
  <si>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</si>
  <si>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</si>
  <si>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</si>
  <si>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</si>
  <si>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</si>
  <si>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</si>
  <si>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</si>
  <si>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</si>
  <si>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</si>
  <si>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</si>
  <si>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</si>
  <si>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</si>
  <si>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</si>
  <si>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</si>
  <si>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</si>
  <si>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</si>
  <si>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</si>
  <si>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</si>
  <si>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</si>
  <si>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</si>
  <si>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</si>
  <si>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</si>
  <si>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</si>
  <si>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</si>
  <si>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</si>
  <si>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</si>
  <si>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</si>
  <si>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</si>
  <si>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</si>
  <si>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</si>
  <si>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</si>
  <si>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</si>
  <si>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</si>
  <si>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</si>
  <si>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</si>
  <si>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</si>
  <si>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</si>
  <si>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</si>
  <si>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</si>
  <si>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</si>
  <si>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</si>
  <si>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</si>
  <si>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</si>
  <si>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</si>
  <si>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</si>
  <si>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</si>
  <si>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</si>
  <si>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</si>
  <si>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</si>
  <si>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</si>
  <si>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</si>
  <si>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</si>
  <si>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</si>
  <si>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</si>
  <si>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</si>
  <si>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</si>
  <si>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</si>
  <si>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</si>
  <si>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</si>
  <si>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</si>
  <si>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</si>
  <si>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</si>
  <si>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</si>
  <si>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</si>
  <si>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</si>
  <si>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</si>
  <si>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</si>
  <si>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</si>
  <si>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</si>
  <si>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</si>
  <si>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</si>
  <si>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</si>
  <si>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</si>
  <si>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</si>
  <si>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</si>
  <si>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</si>
  <si>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</si>
  <si>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</si>
  <si>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</si>
  <si>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</si>
  <si>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</si>
  <si>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</si>
  <si>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</si>
  <si>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</si>
  <si>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</si>
  <si>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</si>
  <si>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</si>
  <si>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</si>
  <si>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</si>
  <si>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</si>
  <si>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</si>
  <si>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</si>
  <si>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</si>
  <si>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</si>
  <si>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</si>
  <si>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</si>
  <si>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</si>
  <si>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</si>
  <si>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</si>
  <si>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</si>
  <si>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</si>
  <si>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</si>
  <si>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</si>
  <si>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</si>
  <si>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</si>
  <si>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</si>
  <si>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</si>
  <si>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</si>
  <si>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</si>
  <si>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島根県奥出雲町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</si>
  <si>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</si>
  <si>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</si>
  <si>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</si>
  <si>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</si>
  <si>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</si>
  <si>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</si>
  <si>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</si>
  <si>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</si>
  <si>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</si>
  <si>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</si>
  <si>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</si>
  <si>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</si>
  <si>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</si>
  <si>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</si>
  <si>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</si>
  <si>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</si>
  <si>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</si>
  <si>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</si>
  <si>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</si>
  <si>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</si>
  <si>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</si>
  <si>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</si>
  <si>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</si>
  <si>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</si>
  <si>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</si>
  <si>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</si>
  <si>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</si>
  <si>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</si>
  <si>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</si>
  <si>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</si>
  <si>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</si>
  <si>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</si>
  <si>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</si>
  <si>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</si>
  <si>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</si>
  <si>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</si>
  <si>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</si>
  <si>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</si>
  <si>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</si>
  <si>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</si>
  <si>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</si>
  <si>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</si>
  <si>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</si>
  <si>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</si>
  <si>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</si>
  <si>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</si>
  <si>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</si>
  <si>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</si>
  <si>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</si>
  <si>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</si>
  <si>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</si>
  <si>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</si>
  <si>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</si>
  <si>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</si>
  <si>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</si>
  <si>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</si>
  <si>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</si>
  <si>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</si>
  <si>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</si>
  <si>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</si>
  <si>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</si>
  <si>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</si>
  <si>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</si>
  <si>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</si>
  <si>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</si>
  <si>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</si>
  <si>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</si>
  <si>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</si>
  <si>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</si>
  <si>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</si>
  <si>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</si>
  <si>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</si>
  <si>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</si>
  <si>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</si>
  <si>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</si>
  <si>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</si>
  <si>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</si>
  <si>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</si>
  <si>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</si>
  <si>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</si>
  <si>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</si>
  <si>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</si>
  <si>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</si>
  <si>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</si>
  <si>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</si>
  <si>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</si>
  <si>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</si>
  <si>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</si>
  <si>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</si>
  <si>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</si>
  <si>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</si>
  <si>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</si>
  <si>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</si>
  <si>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</si>
  <si>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</si>
  <si>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</si>
  <si>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</si>
  <si>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</si>
  <si>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</si>
  <si>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</si>
  <si>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</si>
  <si>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</si>
  <si>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</si>
  <si>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</si>
  <si>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</si>
  <si>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</si>
  <si>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</si>
  <si>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</si>
  <si>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</si>
  <si>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</si>
  <si>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</si>
  <si>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</si>
  <si>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</si>
  <si>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</si>
  <si>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</si>
  <si>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</si>
  <si>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</si>
  <si>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</si>
  <si>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</si>
  <si>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</si>
  <si>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</si>
  <si>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</si>
  <si>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</si>
  <si>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</si>
  <si>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</si>
  <si>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</si>
  <si>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</si>
  <si>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</si>
  <si>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</si>
  <si>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</si>
  <si>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</si>
  <si>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</si>
  <si>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</si>
  <si>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</si>
  <si>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</si>
  <si>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</si>
  <si>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</si>
  <si>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</si>
  <si>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</si>
  <si>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</si>
  <si>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</si>
  <si>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</si>
  <si>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</si>
  <si>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</si>
  <si>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</si>
  <si>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</si>
  <si>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</si>
  <si>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</si>
  <si>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島根県奥出雲町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</si>
  <si>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</si>
  <si>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</si>
  <si>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</si>
  <si>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</si>
  <si>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</si>
  <si>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</si>
  <si>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</si>
  <si>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</si>
  <si>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</si>
  <si>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</si>
  <si>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</si>
  <si>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</si>
  <si>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</si>
  <si>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</si>
  <si>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</si>
  <si>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</si>
  <si>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</si>
  <si>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</si>
  <si>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</si>
  <si>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</si>
  <si>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</si>
  <si>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</si>
  <si>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</si>
  <si>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</si>
  <si>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</si>
  <si>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</si>
  <si>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</si>
  <si>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</si>
  <si>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</si>
  <si>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</si>
  <si>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</si>
  <si>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</si>
  <si>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</si>
  <si>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</si>
  <si>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</si>
  <si>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</si>
  <si>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</si>
  <si>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介護サービス事業特別会計</t>
    <phoneticPr fontId="5"/>
  </si>
  <si>
    <t>訪問看護ステーション事業特別会計</t>
    <phoneticPr fontId="5"/>
  </si>
  <si>
    <t>奥出雲病院事業特別会計</t>
    <phoneticPr fontId="5"/>
  </si>
  <si>
    <t>法適用企業</t>
    <phoneticPr fontId="5"/>
  </si>
  <si>
    <t>簡易水道事業特別会計</t>
    <phoneticPr fontId="5"/>
  </si>
  <si>
    <t>法非適用企業</t>
    <phoneticPr fontId="5"/>
  </si>
  <si>
    <t>公共下水道事業特別会計</t>
    <phoneticPr fontId="5"/>
  </si>
  <si>
    <t>農業集落排水事業特別会計</t>
    <phoneticPr fontId="5"/>
  </si>
  <si>
    <t>合併処理浄化槽事業特別会計</t>
    <phoneticPr fontId="5"/>
  </si>
  <si>
    <t>三井野原スキーリフト事業特別会計</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</si>
  <si>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</si>
  <si>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</si>
  <si>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</si>
  <si>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</si>
  <si>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</si>
  <si>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</si>
  <si>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</si>
  <si>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</si>
  <si>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</si>
  <si>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</si>
  <si>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</si>
  <si>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</si>
  <si>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</si>
  <si>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</si>
  <si>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</si>
  <si>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</si>
  <si>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</si>
  <si>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</si>
  <si>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</si>
  <si>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</si>
  <si>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</si>
  <si>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</si>
  <si>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</si>
  <si>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</si>
  <si>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</si>
  <si>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</si>
  <si>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</si>
  <si>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</si>
  <si>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</si>
  <si>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</si>
  <si>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</si>
  <si>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</si>
  <si>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</si>
  <si>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</si>
  <si>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</si>
  <si>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</si>
  <si>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</si>
  <si>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</si>
  <si>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</si>
  <si>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</si>
  <si>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</si>
  <si>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</si>
  <si>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</si>
  <si>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</si>
  <si>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</si>
  <si>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</si>
  <si>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</si>
  <si>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</si>
  <si>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</si>
  <si>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</si>
  <si>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</si>
  <si>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</si>
  <si>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</si>
  <si>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</si>
  <si>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</si>
  <si>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</si>
  <si>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</si>
  <si>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</si>
  <si>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</si>
  <si>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</si>
  <si>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</si>
  <si>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</si>
  <si>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</si>
  <si>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</si>
  <si>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</si>
  <si>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</si>
  <si>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</si>
  <si>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</si>
  <si>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</si>
  <si>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</si>
  <si>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</si>
  <si>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</si>
  <si>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</si>
  <si>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</si>
  <si>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</si>
  <si>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</si>
  <si>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</si>
  <si>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</si>
  <si>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</si>
  <si>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</si>
  <si>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</si>
  <si>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</si>
  <si>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</si>
  <si>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</si>
  <si>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</si>
  <si>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</si>
  <si>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</si>
  <si>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</si>
  <si>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</si>
  <si>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</si>
  <si>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</si>
  <si>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</si>
  <si>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</si>
  <si>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</si>
  <si>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</si>
  <si>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</si>
  <si>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</si>
  <si>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</si>
  <si>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</si>
  <si>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</si>
  <si>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</si>
  <si>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</si>
  <si>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</si>
  <si>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</si>
  <si>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</si>
  <si>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</si>
  <si>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</si>
  <si>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</si>
  <si>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</si>
  <si>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</si>
  <si>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</si>
  <si>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</si>
  <si>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</si>
  <si>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</si>
  <si>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</si>
  <si>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</si>
  <si>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</si>
  <si>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</si>
  <si>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</si>
  <si>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</si>
  <si>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</si>
  <si>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</si>
  <si>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</si>
  <si>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</si>
  <si>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</si>
  <si>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</si>
  <si>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</si>
  <si>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</si>
  <si>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</si>
  <si>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</si>
  <si>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</si>
  <si>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</si>
  <si>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</si>
  <si>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</si>
  <si>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</si>
  <si>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</si>
  <si>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</si>
  <si>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奥出雲病院事業特別会計</t>
  </si>
  <si>
    <t>一般会計</t>
  </si>
  <si>
    <t>国民健康保険事業特別会計</t>
  </si>
  <si>
    <t>簡易水道事業特別会計</t>
  </si>
  <si>
    <t>後期高齢者医療保険事業特別会計</t>
  </si>
  <si>
    <t>訪問看護ステーション事業特別会計</t>
  </si>
  <si>
    <t>仁多発電事業特別会計</t>
  </si>
  <si>
    <t>公共下水道事業特別会計</t>
  </si>
  <si>
    <t>その他会計（赤字）</t>
  </si>
  <si>
    <t>その他会計（黒字）</t>
  </si>
  <si>
    <t>-</t>
    <phoneticPr fontId="2"/>
  </si>
  <si>
    <t>-</t>
    <phoneticPr fontId="2"/>
  </si>
  <si>
    <t>島根県市町村総合事務組合（普通）</t>
    <rPh sb="0" eb="3">
      <t>シマネケン</t>
    </rPh>
    <rPh sb="3" eb="6">
      <t>シチョウソン</t>
    </rPh>
    <rPh sb="6" eb="8">
      <t>ソウゴウ</t>
    </rPh>
    <rPh sb="8" eb="10">
      <t>ジム</t>
    </rPh>
    <rPh sb="10" eb="12">
      <t>クミアイ</t>
    </rPh>
    <rPh sb="13" eb="15">
      <t>フツウ</t>
    </rPh>
    <phoneticPr fontId="31"/>
  </si>
  <si>
    <t>雲南広域連合（普通）</t>
    <rPh sb="0" eb="2">
      <t>ウンナン</t>
    </rPh>
    <rPh sb="2" eb="4">
      <t>コウイキ</t>
    </rPh>
    <rPh sb="4" eb="6">
      <t>レンゴウ</t>
    </rPh>
    <rPh sb="7" eb="9">
      <t>フツウ</t>
    </rPh>
    <phoneticPr fontId="31"/>
  </si>
  <si>
    <t>雲南広域連合（介護）</t>
    <rPh sb="0" eb="2">
      <t>ウンナン</t>
    </rPh>
    <rPh sb="2" eb="4">
      <t>コウイキ</t>
    </rPh>
    <rPh sb="4" eb="6">
      <t>レンゴウ</t>
    </rPh>
    <rPh sb="7" eb="9">
      <t>カイゴ</t>
    </rPh>
    <phoneticPr fontId="31"/>
  </si>
  <si>
    <t>雲南広域連合（公共下水）</t>
    <rPh sb="0" eb="2">
      <t>ウンナン</t>
    </rPh>
    <rPh sb="2" eb="4">
      <t>コウイキ</t>
    </rPh>
    <rPh sb="4" eb="6">
      <t>レンゴウ</t>
    </rPh>
    <rPh sb="7" eb="9">
      <t>コウキョウ</t>
    </rPh>
    <rPh sb="9" eb="11">
      <t>ゲスイ</t>
    </rPh>
    <phoneticPr fontId="31"/>
  </si>
  <si>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31"/>
  </si>
  <si>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31"/>
  </si>
  <si>
    <t>○</t>
  </si>
  <si>
    <t>奥出雲椎茸</t>
    <rPh sb="0" eb="3">
      <t>オクイズモ</t>
    </rPh>
    <rPh sb="3" eb="5">
      <t>シイタケ</t>
    </rPh>
    <phoneticPr fontId="31"/>
  </si>
  <si>
    <t>奥出雲仁多米</t>
    <rPh sb="0" eb="3">
      <t>オクイズモ</t>
    </rPh>
    <rPh sb="3" eb="5">
      <t>ニタ</t>
    </rPh>
    <rPh sb="5" eb="6">
      <t>マイ</t>
    </rPh>
    <phoneticPr fontId="31"/>
  </si>
  <si>
    <t>奥出雲交通</t>
    <rPh sb="0" eb="3">
      <t>オクイズモ</t>
    </rPh>
    <rPh sb="3" eb="5">
      <t>コウツウ</t>
    </rPh>
    <phoneticPr fontId="31"/>
  </si>
  <si>
    <t>奥出雲振興</t>
    <rPh sb="0" eb="3">
      <t>オクイズモ</t>
    </rPh>
    <rPh sb="3" eb="5">
      <t>シンコウ</t>
    </rPh>
    <phoneticPr fontId="31"/>
  </si>
  <si>
    <t>仁多堆肥センター</t>
    <rPh sb="0" eb="2">
      <t>ニタ</t>
    </rPh>
    <rPh sb="2" eb="4">
      <t>タイヒ</t>
    </rPh>
    <phoneticPr fontId="31"/>
  </si>
  <si>
    <t>奥出雲町土地開発公社</t>
    <rPh sb="0" eb="4">
      <t>オクイズモチョウ</t>
    </rPh>
    <rPh sb="4" eb="6">
      <t>トチ</t>
    </rPh>
    <rPh sb="6" eb="8">
      <t>カイハツ</t>
    </rPh>
    <rPh sb="8" eb="10">
      <t>コウシャ</t>
    </rPh>
    <phoneticPr fontId="31"/>
  </si>
  <si>
    <t>奥出雲町農業公社</t>
    <rPh sb="0" eb="4">
      <t>オクイズモチョウ</t>
    </rPh>
    <rPh sb="4" eb="6">
      <t>ノウギョウ</t>
    </rPh>
    <rPh sb="6" eb="8">
      <t>コウシャ</t>
    </rPh>
    <phoneticPr fontId="31"/>
  </si>
  <si>
    <t>道の駅おろちループ</t>
    <rPh sb="0" eb="1">
      <t>ミチ</t>
    </rPh>
    <rPh sb="2" eb="3">
      <t>エキ</t>
    </rPh>
    <phoneticPr fontId="31"/>
  </si>
  <si>
    <t>舞茸奥出雲</t>
    <rPh sb="0" eb="2">
      <t>マイタケ</t>
    </rPh>
    <rPh sb="2" eb="5">
      <t>オクイズモ</t>
    </rPh>
    <phoneticPr fontId="31"/>
  </si>
  <si>
    <t>奥出雲酒造</t>
    <rPh sb="0" eb="3">
      <t>オクイズモ</t>
    </rPh>
    <rPh sb="3" eb="5">
      <t>シュゾウ</t>
    </rPh>
    <phoneticPr fontId="31"/>
  </si>
  <si>
    <t>島根県住宅供給公社</t>
    <rPh sb="0" eb="3">
      <t>シマネケン</t>
    </rPh>
    <rPh sb="3" eb="5">
      <t>ジュウタク</t>
    </rPh>
    <rPh sb="5" eb="7">
      <t>キョウキュウ</t>
    </rPh>
    <rPh sb="7" eb="9">
      <t>コウシャ</t>
    </rPh>
    <phoneticPr fontId="31"/>
  </si>
  <si>
    <t>奥出雲電力</t>
    <rPh sb="0" eb="3">
      <t>オクイズモ</t>
    </rPh>
    <rPh sb="3" eb="5">
      <t>デンリョク</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</si>
  <si>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</si>
  <si>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</si>
  <si>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</si>
  <si>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</si>
  <si>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</si>
  <si>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</si>
  <si>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</si>
  <si>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</si>
  <si>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繰上償還の実施などにより毎年着実に改善しているが、類似団体と比較すると依然として高水準にある。
　計画的な繰上償還と新規起債発行の抑制により、将来負担及び公債費の適正化を図りたい。</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</si>
  <si>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</si>
  <si>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</si>
  <si>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</si>
  <si>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</si>
  <si>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</si>
  <si>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　本町においては、事業用資産、インフラ資産ともに近年においても積極的に投資を行っていることから、類似団体に比べて有形固定資産減価償却率は低くなり、将来負担比率は高くなっている。
　計画的な繰上償還と新規起債発行の抑制により、将来負担の適正化を図りたい。</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</si>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</sst>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2"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0" fontId="1" fillId="0" borderId="0" xfId="34" applyNumberFormat="1" applyFont="1" applyFill="1" applyBorder="1">
      <alignment vertical="center"/>
    </xf>
    <xf numFmtId="0" fontId="33" fillId="0" borderId="0" xfId="42"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5"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4" fillId="5" borderId="0" xfId="5" applyFont="1" applyFill="1"/>
    <xf numFmtId="0" fontId="8" fillId="5" borderId="0" xfId="5" applyFont="1" applyFill="1" applyAlignment="1" applyProtection="1">
      <protection hidden="1"/>
    </xf>
  </cellXfs>
  <cellStyles count="43">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2"/>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185759</c:v>
                </c:pt>
                <c:pt idx="1">
                  <c:v>202506</c:v>
                </c:pt>
                <c:pt idx="2">
                  <c:v>155408</c:v>
                </c:pt>
                <c:pt idx="3">
                  <c:v>191293</c:v>
                </c:pt>
                <c:pt idx="4">
                  <c:v>246118</c:v>
                </c:pt>
              </c:numCache>
            </c:numRef>
          </c:val>
          <c:smooth val="0"/>
        </c:ser>
        <c:dLbls>
          <c:showLegendKey val="0"/>
          <c:showVal val="0"/>
          <c:showCatName val="0"/>
          <c:showSerName val="0"/>
          <c:showPercent val="0"/>
          <c:showBubbleSize val="0"/>
        </c:dLbls>
        <c:marker val="1"/>
        <c:smooth val="0"/>
        <c:axId val="523835816"/>
        <c:axId val="523836208"/>
      </c:lineChart>
      <c:catAx>
        <c:axId val="5238358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836208"/>
        <c:crosses val="autoZero"/>
        <c:auto val="1"/>
        <c:lblAlgn val="ctr"/>
        <c:lblOffset val="100"/>
        <c:tickLblSkip val="1"/>
        <c:tickMarkSkip val="1"/>
        <c:noMultiLvlLbl val="0"/>
      </c:catAx>
      <c:valAx>
        <c:axId val="52383620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3835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2.0099999999999998</c:v>
                </c:pt>
                <c:pt idx="1">
                  <c:v>2.93</c:v>
                </c:pt>
                <c:pt idx="2">
                  <c:v>2.2400000000000002</c:v>
                </c:pt>
                <c:pt idx="3">
                  <c:v>2.2200000000000002</c:v>
                </c:pt>
                <c:pt idx="4">
                  <c:v>2.4900000000000002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11.75</c:v>
                </c:pt>
                <c:pt idx="1">
                  <c:v>11.89</c:v>
                </c:pt>
                <c:pt idx="2">
                  <c:v>12</c:v>
                </c:pt>
                <c:pt idx="3">
                  <c:v>11.85</c:v>
                </c:pt>
                <c:pt idx="4">
                  <c:v>8.64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29595016"/>
        <c:axId val="529595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7.39</c:v>
                </c:pt>
                <c:pt idx="1">
                  <c:v>9.15</c:v>
                </c:pt>
                <c:pt idx="2">
                  <c:v>7.51</c:v>
                </c:pt>
                <c:pt idx="3">
                  <c:v>7.62</c:v>
                </c:pt>
                <c:pt idx="4">
                  <c:v>3.28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29595016"/>
        <c:axId val="529595408"/>
      </c:lineChart>
      <c:catAx>
        <c:axId val="529595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9595408"/>
        <c:crosses val="autoZero"/>
        <c:auto val="1"/>
        <c:lblAlgn val="ctr"/>
        <c:lblOffset val="100"/>
        <c:tickLblSkip val="1"/>
        <c:tickMarkSkip val="1"/>
        <c:noMultiLvlLbl val="0"/>
      </c:catAx>
      <c:valAx>
        <c:axId val="529595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9595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0.04</c:v>
                </c:pt>
                <c:pt idx="4">
                  <c:v>#N/A</c:v>
                </c:pt>
                <c:pt idx="5">
                  <c:v>0.04</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仁多発電事業特別会計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訪問看護ステーション事業特別会計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0.2</c:v>
                </c:pt>
                <c:pt idx="4">
                  <c:v>#N/A</c:v>
                </c:pt>
                <c:pt idx="5">
                  <c:v>0.01</c:v>
                </c:pt>
                <c:pt idx="6">
                  <c:v>#N/A</c:v>
                </c:pt>
                <c:pt idx="7">
                  <c:v>0.02</c:v>
                </c:pt>
                <c:pt idx="8">
                  <c:v>#N/A</c:v>
                </c:pt>
                <c:pt idx="9">
                  <c:v>0.06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0.02</c:v>
                </c:pt>
                <c:pt idx="4">
                  <c:v>#N/A</c:v>
                </c:pt>
                <c:pt idx="5">
                  <c:v>0.03</c:v>
                </c:pt>
                <c:pt idx="6">
                  <c:v>#N/A</c:v>
                </c:pt>
                <c:pt idx="7">
                  <c:v>0.16</c:v>
                </c:pt>
                <c:pt idx="8">
                  <c:v>#N/A</c:v>
                </c:pt>
                <c:pt idx="9">
                  <c:v>0.91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2.0099999999999998</c:v>
                </c:pt>
                <c:pt idx="2">
                  <c:v>#N/A</c:v>
                </c:pt>
                <c:pt idx="3">
                  <c:v>2.89</c:v>
                </c:pt>
                <c:pt idx="4">
                  <c:v>#N/A</c:v>
                </c:pt>
                <c:pt idx="5">
                  <c:v>2.2200000000000002</c:v>
                </c:pt>
                <c:pt idx="6">
                  <c:v>#N/A</c:v>
                </c:pt>
                <c:pt idx="7">
                  <c:v>2.2000000000000002</c:v>
                </c:pt>
                <c:pt idx="8">
                  <c:v>#N/A</c:v>
                </c:pt>
                <c:pt idx="9">
                  <c:v>2.48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奥出雲病院事業特別会計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4.6500000000000004</c:v>
                </c:pt>
                <c:pt idx="2">
                  <c:v>#N/A</c:v>
                </c:pt>
                <c:pt idx="3">
                  <c:v>4.4000000000000004</c:v>
                </c:pt>
                <c:pt idx="4">
                  <c:v>#N/A</c:v>
                </c:pt>
                <c:pt idx="5">
                  <c:v>4.9400000000000004</c:v>
                </c:pt>
                <c:pt idx="6">
                  <c:v>#N/A</c:v>
                </c:pt>
                <c:pt idx="7">
                  <c:v>4.1399999999999997</c:v>
                </c:pt>
                <c:pt idx="8">
                  <c:v>#N/A</c:v>
                </c:pt>
                <c:pt idx="9">
                  <c:v>3.42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26034792"/>
        <c:axId val="526035184"/>
      </c:barChart>
      <c:catAx>
        <c:axId val="526034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035184"/>
        <c:crosses val="autoZero"/>
        <c:auto val="1"/>
        <c:lblAlgn val="ctr"/>
        <c:lblOffset val="100"/>
        <c:tickLblSkip val="1"/>
        <c:tickMarkSkip val="1"/>
        <c:noMultiLvlLbl val="0"/>
      </c:catAx>
      <c:valAx>
        <c:axId val="52603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0347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2985</c:v>
                </c:pt>
                <c:pt idx="5">
                  <c:v>2844</c:v>
                </c:pt>
                <c:pt idx="8">
                  <c:v>2917</c:v>
                </c:pt>
                <c:pt idx="11">
                  <c:v>2965</c:v>
                </c:pt>
                <c:pt idx="14">
                  <c:v>2931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77</c:v>
                </c:pt>
                <c:pt idx="3">
                  <c:v>74</c:v>
                </c:pt>
                <c:pt idx="6">
                  <c:v>25</c:v>
                </c:pt>
                <c:pt idx="9">
                  <c:v>21</c:v>
                </c:pt>
                <c:pt idx="12">
                  <c:v>18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19</c:v>
                </c:pt>
                <c:pt idx="3">
                  <c:v>19</c:v>
                </c:pt>
                <c:pt idx="6">
                  <c:v>21</c:v>
                </c:pt>
                <c:pt idx="9">
                  <c:v>31</c:v>
                </c:pt>
                <c:pt idx="12">
                  <c:v>31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995</c:v>
                </c:pt>
                <c:pt idx="3">
                  <c:v>986</c:v>
                </c:pt>
                <c:pt idx="6">
                  <c:v>983</c:v>
                </c:pt>
                <c:pt idx="9">
                  <c:v>1037</c:v>
                </c:pt>
                <c:pt idx="12">
                  <c:v>1043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2759</c:v>
                </c:pt>
                <c:pt idx="3">
                  <c:v>2676</c:v>
                </c:pt>
                <c:pt idx="6">
                  <c:v>2649</c:v>
                </c:pt>
                <c:pt idx="9">
                  <c:v>2627</c:v>
                </c:pt>
                <c:pt idx="12">
                  <c:v>2616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26035968"/>
        <c:axId val="5260363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866</c:v>
                </c:pt>
                <c:pt idx="2">
                  <c:v>#N/A</c:v>
                </c:pt>
                <c:pt idx="3">
                  <c:v>#N/A</c:v>
                </c:pt>
                <c:pt idx="4">
                  <c:v>911</c:v>
                </c:pt>
                <c:pt idx="5">
                  <c:v>#N/A</c:v>
                </c:pt>
                <c:pt idx="6">
                  <c:v>#N/A</c:v>
                </c:pt>
                <c:pt idx="7">
                  <c:v>761</c:v>
                </c:pt>
                <c:pt idx="8">
                  <c:v>#N/A</c:v>
                </c:pt>
                <c:pt idx="9">
                  <c:v>#N/A</c:v>
                </c:pt>
                <c:pt idx="10">
                  <c:v>751</c:v>
                </c:pt>
                <c:pt idx="11">
                  <c:v>#N/A</c:v>
                </c:pt>
                <c:pt idx="12">
                  <c:v>#N/A</c:v>
                </c:pt>
                <c:pt idx="13">
                  <c:v>777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26035968"/>
        <c:axId val="526036360"/>
      </c:lineChart>
      <c:catAx>
        <c:axId val="52603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6036360"/>
        <c:crosses val="autoZero"/>
        <c:auto val="1"/>
        <c:lblAlgn val="ctr"/>
        <c:lblOffset val="100"/>
        <c:tickLblSkip val="1"/>
        <c:tickMarkSkip val="1"/>
        <c:noMultiLvlLbl val="0"/>
      </c:catAx>
      <c:valAx>
        <c:axId val="526036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03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26538</c:v>
                </c:pt>
                <c:pt idx="5">
                  <c:v>26081</c:v>
                </c:pt>
                <c:pt idx="8">
                  <c:v>25301</c:v>
                </c:pt>
                <c:pt idx="11">
                  <c:v>24649</c:v>
                </c:pt>
                <c:pt idx="14">
                  <c:v>24304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1135</c:v>
                </c:pt>
                <c:pt idx="5">
                  <c:v>1066</c:v>
                </c:pt>
                <c:pt idx="8">
                  <c:v>911</c:v>
                </c:pt>
                <c:pt idx="11">
                  <c:v>788</c:v>
                </c:pt>
                <c:pt idx="14">
                  <c:v>786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2980</c:v>
                </c:pt>
                <c:pt idx="5">
                  <c:v>3115</c:v>
                </c:pt>
                <c:pt idx="8">
                  <c:v>3144</c:v>
                </c:pt>
                <c:pt idx="11">
                  <c:v>3164</c:v>
                </c:pt>
                <c:pt idx="14">
                  <c:v>2654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328</c:v>
                </c:pt>
                <c:pt idx="3">
                  <c:v>166</c:v>
                </c:pt>
                <c:pt idx="6">
                  <c:v>64</c:v>
                </c:pt>
                <c:pt idx="9">
                  <c:v>99</c:v>
                </c:pt>
                <c:pt idx="12">
                  <c:v>77</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1279</c:v>
                </c:pt>
                <c:pt idx="3">
                  <c:v>1244</c:v>
                </c:pt>
                <c:pt idx="6">
                  <c:v>1209</c:v>
                </c:pt>
                <c:pt idx="9">
                  <c:v>1152</c:v>
                </c:pt>
                <c:pt idx="12">
                  <c:v>1055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230</c:v>
                </c:pt>
                <c:pt idx="3">
                  <c:v>231</c:v>
                </c:pt>
                <c:pt idx="6">
                  <c:v>234</c:v>
                </c:pt>
                <c:pt idx="9">
                  <c:v>236</c:v>
                </c:pt>
                <c:pt idx="12">
                  <c:v>251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13363</c:v>
                </c:pt>
                <c:pt idx="3">
                  <c:v>13192</c:v>
                </c:pt>
                <c:pt idx="6">
                  <c:v>13003</c:v>
                </c:pt>
                <c:pt idx="9">
                  <c:v>12633</c:v>
                </c:pt>
                <c:pt idx="12">
                  <c:v>12283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824</c:v>
                </c:pt>
                <c:pt idx="3">
                  <c:v>718</c:v>
                </c:pt>
                <c:pt idx="6">
                  <c:v>595</c:v>
                </c:pt>
                <c:pt idx="9">
                  <c:v>487</c:v>
                </c:pt>
                <c:pt idx="12">
                  <c:v>382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24836</c:v>
                </c:pt>
                <c:pt idx="3">
                  <c:v>24325</c:v>
                </c:pt>
                <c:pt idx="6">
                  <c:v>23442</c:v>
                </c:pt>
                <c:pt idx="9">
                  <c:v>22852</c:v>
                </c:pt>
                <c:pt idx="12">
                  <c:v>22504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26037536"/>
        <c:axId val="526037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10206</c:v>
                </c:pt>
                <c:pt idx="2">
                  <c:v>#N/A</c:v>
                </c:pt>
                <c:pt idx="3">
                  <c:v>#N/A</c:v>
                </c:pt>
                <c:pt idx="4">
                  <c:v>9614</c:v>
                </c:pt>
                <c:pt idx="5">
                  <c:v>#N/A</c:v>
                </c:pt>
                <c:pt idx="6">
                  <c:v>#N/A</c:v>
                </c:pt>
                <c:pt idx="7">
                  <c:v>9189</c:v>
                </c:pt>
                <c:pt idx="8">
                  <c:v>#N/A</c:v>
                </c:pt>
                <c:pt idx="9">
                  <c:v>#N/A</c:v>
                </c:pt>
                <c:pt idx="10">
                  <c:v>8857</c:v>
                </c:pt>
                <c:pt idx="11">
                  <c:v>#N/A</c:v>
                </c:pt>
                <c:pt idx="12">
                  <c:v>#N/A</c:v>
                </c:pt>
                <c:pt idx="13">
                  <c:v>8809</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26037536"/>
        <c:axId val="526037928"/>
      </c:lineChart>
      <c:catAx>
        <c:axId val="52603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6037928"/>
        <c:crosses val="autoZero"/>
        <c:auto val="1"/>
        <c:lblAlgn val="ctr"/>
        <c:lblOffset val="100"/>
        <c:tickLblSkip val="1"/>
        <c:tickMarkSkip val="1"/>
        <c:noMultiLvlLbl val="0"/>
      </c:catAx>
      <c:valAx>
        <c:axId val="526037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603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{20BFFDE7-5672-486D-8AE8-13D52876A6F7}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{B9D6E9AB-945D-498E-A15D-A06168659EA5}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{617213B3-686B-4D40-9497-3BB07A790346}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{AD2F272C-36B7-4F4D-B658-D34BFA904470}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{4D48CC39-B64C-4302-B51D-A8FC76733C23}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c:v>
                </c:pt>
              </c:numCache>
            </c:numRef>
          </c:xVal>
          <c:yVal>
            <c:numRef>
              <c:f>公会計指標分析・財政指標組合せ分析表!$K$51:$O$51</c:f>
              <c:numCache>
                <c:formatCode>#,##0.0;"▲ "#,##0.0</c:formatCode>
                <c:ptCount val="5"/>
                <c:pt idx="3">
                  <c:v>165.9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{84E68C94-C930-46E4-969D-7268B67CA4C2}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{FCEE6468-A40D-4B92-9289-FBC949F0FA24}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{0F6BB67C-18C0-4C5C-A857-C46B0782995E}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{CC7C0111-35C5-4145-8D5D-FE060FEE4920}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{16378293-06CB-41A3-9DB9-85CBC56C8E47}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0966544"/>
        <c:axId val="571510440"/>
      </c:scatterChart>
      <c:valAx>
        <c:axId val="490966544"/>
        <c:scaling>
          <c:orientation val="minMax"/>
          <c:max val="56"/>
          <c:min val="50.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510440"/>
        <c:crosses val="autoZero"/>
        <c:crossBetween val="midCat"/>
      </c:valAx>
      <c:valAx>
        <c:axId val="571510440"/>
        <c:scaling>
          <c:orientation val="minMax"/>
          <c:max val="190"/>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096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{A268ED41-7CCA-445A-97F2-24ECC98CDC3C}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{7CF4D0EB-C448-4DE0-933C-7DA7ACA860BB}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{B9C6DBA7-9E66-40D3-A48E-00E153DA93E2}</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{757A3716-923D-4381-A23C-40E4F65D10D1}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{651CCE2D-F047-4C17-A54E-B0CAB335B5C5}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18.600000000000001</c:v>
                </c:pt>
                <c:pt idx="1">
                  <c:v>17.3</c:v>
                </c:pt>
                <c:pt idx="2">
                  <c:v>15.7</c:v>
                </c:pt>
                <c:pt idx="3">
                  <c:v>15</c:v>
                </c:pt>
                <c:pt idx="4">
                  <c:v>14.4</c:v>
                </c:pt>
              </c:numCache>
            </c:numRef>
          </c:xVal>
          <c:yVal>
            <c:numRef>
              <c:f>公会計指標分析・財政指標組合せ分析表!$K$73:$O$73</c:f>
              <c:numCache>
                <c:formatCode>#,##0.0;"▲ "#,##0.0</c:formatCode>
                <c:ptCount val="5"/>
                <c:pt idx="0">
                  <c:v>190.2</c:v>
                </c:pt>
                <c:pt idx="1">
                  <c:v>178</c:v>
                </c:pt>
                <c:pt idx="2">
                  <c:v>173.4</c:v>
                </c:pt>
                <c:pt idx="3">
                  <c:v>165.9</c:v>
                </c:pt>
                <c:pt idx="4">
                  <c:v>169.7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{2811AB58-DEA3-4F2D-B6B0-68250322F505}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{FCFF0DD7-BC84-440B-B815-F9699BD2DCC7}</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{7B1AEAC9-8983-4406-B318-FC80159F6258}</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{49162A9F-532A-44CF-848E-9A1B65CE8F49}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{9F83323D-6EBB-4157-A55C-A504D4C3AE34}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71511224"/>
        <c:axId val="571511616"/>
      </c:scatterChart>
      <c:valAx>
        <c:axId val="571511224"/>
        <c:scaling>
          <c:orientation val="minMax"/>
          <c:max val="19.3"/>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1511616"/>
        <c:crosses val="autoZero"/>
        <c:crossBetween val="midCat"/>
      </c:valAx>
      <c:valAx>
        <c:axId val="571511616"/>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15112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元利償還金は繰上償還の実施による抑制効果により、前年度より約</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百万円の減となった</a:t>
          </a:r>
          <a:r>
            <a:rPr kumimoji="1" lang="ja-JP" altLang="en-US" sz="1100">
              <a:solidFill>
                <a:sysClr val="windowText" lastClr="000000"/>
              </a:solidFill>
              <a:effectLst/>
              <a:latin typeface="+mn-lt"/>
              <a:ea typeface="+mn-ea"/>
              <a:cs typeface="+mn-cs"/>
            </a:rPr>
            <a:t>ものの、公営企業債の元利償還金に対する繰入金が約</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百万円増化し合計では</a:t>
          </a:r>
          <a:r>
            <a:rPr kumimoji="1" lang="en-US" altLang="ja-JP" sz="1100">
              <a:solidFill>
                <a:sysClr val="windowText" lastClr="000000"/>
              </a:solidFill>
              <a:effectLst/>
              <a:latin typeface="+mn-lt"/>
              <a:ea typeface="+mn-ea"/>
              <a:cs typeface="+mn-cs"/>
            </a:rPr>
            <a:t>8</a:t>
          </a:r>
          <a:r>
            <a:rPr kumimoji="1" lang="ja-JP" altLang="en-US" sz="1100">
              <a:solidFill>
                <a:sysClr val="windowText" lastClr="000000"/>
              </a:solidFill>
              <a:effectLst/>
              <a:latin typeface="+mn-lt"/>
              <a:ea typeface="+mn-ea"/>
              <a:cs typeface="+mn-cs"/>
            </a:rPr>
            <a:t>百万円の減となった。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算入公債費等については、災害復旧費等分の</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が主な要因となって約</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上記の要因などにより実質公債費比率の分子としては、約</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百万円の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　地方債残高は繰上償還の効果等により近年減少傾向にあり</a:t>
          </a:r>
          <a:r>
            <a:rPr kumimoji="1" lang="en-US" altLang="ja-JP" sz="1100">
              <a:solidFill>
                <a:schemeClr val="tx1"/>
              </a:solidFill>
              <a:effectLst/>
              <a:latin typeface="+mn-lt"/>
              <a:ea typeface="+mn-ea"/>
              <a:cs typeface="+mn-cs"/>
            </a:rPr>
            <a:t>H28</a:t>
          </a:r>
          <a:r>
            <a:rPr kumimoji="1" lang="ja-JP" altLang="ja-JP" sz="1100">
              <a:solidFill>
                <a:schemeClr val="tx1"/>
              </a:solidFill>
              <a:effectLst/>
              <a:latin typeface="+mn-lt"/>
              <a:ea typeface="+mn-ea"/>
              <a:cs typeface="+mn-cs"/>
            </a:rPr>
            <a:t>は</a:t>
          </a:r>
          <a:r>
            <a:rPr kumimoji="1" lang="en-US" altLang="ja-JP" sz="1100">
              <a:solidFill>
                <a:schemeClr val="tx1"/>
              </a:solidFill>
              <a:effectLst/>
              <a:latin typeface="+mn-lt"/>
              <a:ea typeface="+mn-ea"/>
              <a:cs typeface="+mn-cs"/>
            </a:rPr>
            <a:t>248</a:t>
          </a:r>
          <a:r>
            <a:rPr kumimoji="1" lang="ja-JP" altLang="ja-JP" sz="1100">
              <a:solidFill>
                <a:schemeClr val="tx1"/>
              </a:solidFill>
              <a:effectLst/>
              <a:latin typeface="+mn-lt"/>
              <a:ea typeface="+mn-ea"/>
              <a:cs typeface="+mn-cs"/>
            </a:rPr>
            <a:t>百万円減少した。そのほか債務負担行為に基づく支出予定額は</a:t>
          </a:r>
          <a:r>
            <a:rPr kumimoji="1" lang="en-US" altLang="ja-JP" sz="1100">
              <a:solidFill>
                <a:schemeClr val="tx1"/>
              </a:solidFill>
              <a:effectLst/>
              <a:latin typeface="+mn-lt"/>
              <a:ea typeface="+mn-ea"/>
              <a:cs typeface="+mn-cs"/>
            </a:rPr>
            <a:t>105</a:t>
          </a:r>
          <a:r>
            <a:rPr kumimoji="1" lang="ja-JP" altLang="ja-JP" sz="1100">
              <a:solidFill>
                <a:schemeClr val="tx1"/>
              </a:solidFill>
              <a:effectLst/>
              <a:latin typeface="+mn-lt"/>
              <a:ea typeface="+mn-ea"/>
              <a:cs typeface="+mn-cs"/>
            </a:rPr>
            <a:t>百万円の減、公営企業債等繰入見込額が</a:t>
          </a:r>
          <a:r>
            <a:rPr kumimoji="1" lang="en-US" altLang="ja-JP" sz="1100">
              <a:solidFill>
                <a:schemeClr val="tx1"/>
              </a:solidFill>
              <a:effectLst/>
              <a:latin typeface="+mn-lt"/>
              <a:ea typeface="+mn-ea"/>
              <a:cs typeface="+mn-cs"/>
            </a:rPr>
            <a:t>350</a:t>
          </a:r>
          <a:r>
            <a:rPr kumimoji="1" lang="ja-JP" altLang="ja-JP" sz="1100">
              <a:solidFill>
                <a:schemeClr val="tx1"/>
              </a:solidFill>
              <a:effectLst/>
              <a:latin typeface="+mn-lt"/>
              <a:ea typeface="+mn-ea"/>
              <a:cs typeface="+mn-cs"/>
            </a:rPr>
            <a:t>百万円の減となっている。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一方で、</a:t>
          </a:r>
          <a:r>
            <a:rPr kumimoji="1" lang="ja-JP" altLang="en-US" sz="1100">
              <a:solidFill>
                <a:schemeClr val="tx1"/>
              </a:solidFill>
              <a:effectLst/>
              <a:latin typeface="+mn-lt"/>
              <a:ea typeface="+mn-ea"/>
              <a:cs typeface="+mn-cs"/>
            </a:rPr>
            <a:t>充当可能基金は財政調整基金、庁舎整備基金を取り崩したことにより、</a:t>
          </a:r>
          <a:r>
            <a:rPr kumimoji="1" lang="en-US" altLang="ja-JP" sz="1100">
              <a:solidFill>
                <a:schemeClr val="tx1"/>
              </a:solidFill>
              <a:effectLst/>
              <a:latin typeface="+mn-lt"/>
              <a:ea typeface="+mn-ea"/>
              <a:cs typeface="+mn-cs"/>
            </a:rPr>
            <a:t>510</a:t>
          </a:r>
          <a:r>
            <a:rPr kumimoji="1" lang="ja-JP" altLang="en-US" sz="1100">
              <a:solidFill>
                <a:schemeClr val="tx1"/>
              </a:solidFill>
              <a:effectLst/>
              <a:latin typeface="+mn-lt"/>
              <a:ea typeface="+mn-ea"/>
              <a:cs typeface="+mn-cs"/>
            </a:rPr>
            <a:t>百万円の減。また</a:t>
          </a:r>
          <a:r>
            <a:rPr kumimoji="1" lang="ja-JP" altLang="ja-JP" sz="1100">
              <a:solidFill>
                <a:schemeClr val="tx1"/>
              </a:solidFill>
              <a:effectLst/>
              <a:latin typeface="+mn-lt"/>
              <a:ea typeface="+mn-ea"/>
              <a:cs typeface="+mn-cs"/>
            </a:rPr>
            <a:t>基準財政需要額算入見込額における事業費補正分について、算入期間が終了したことなどにより約</a:t>
          </a:r>
          <a:r>
            <a:rPr kumimoji="1" lang="en-US" altLang="ja-JP" sz="1100">
              <a:solidFill>
                <a:schemeClr val="tx1"/>
              </a:solidFill>
              <a:effectLst/>
              <a:latin typeface="+mn-lt"/>
              <a:ea typeface="+mn-ea"/>
              <a:cs typeface="+mn-cs"/>
            </a:rPr>
            <a:t>345</a:t>
          </a:r>
          <a:r>
            <a:rPr kumimoji="1" lang="ja-JP" altLang="ja-JP" sz="1100">
              <a:solidFill>
                <a:schemeClr val="tx1"/>
              </a:solidFill>
              <a:effectLst/>
              <a:latin typeface="+mn-lt"/>
              <a:ea typeface="+mn-ea"/>
              <a:cs typeface="+mn-cs"/>
            </a:rPr>
            <a:t>百万円の減となり、充当可能財源等全体としては約</a:t>
          </a:r>
          <a:r>
            <a:rPr kumimoji="1" lang="en-US" altLang="ja-JP" sz="1100">
              <a:solidFill>
                <a:schemeClr val="tx1"/>
              </a:solidFill>
              <a:effectLst/>
              <a:latin typeface="+mn-lt"/>
              <a:ea typeface="+mn-ea"/>
              <a:cs typeface="+mn-cs"/>
            </a:rPr>
            <a:t>857</a:t>
          </a:r>
          <a:r>
            <a:rPr kumimoji="1" lang="ja-JP" altLang="ja-JP" sz="1100">
              <a:solidFill>
                <a:schemeClr val="tx1"/>
              </a:solidFill>
              <a:effectLst/>
              <a:latin typeface="+mn-lt"/>
              <a:ea typeface="+mn-ea"/>
              <a:cs typeface="+mn-cs"/>
            </a:rPr>
            <a:t>百万円の減となっている。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これらの要因により分子は</a:t>
          </a:r>
          <a:r>
            <a:rPr kumimoji="1" lang="en-US" altLang="ja-JP" sz="1100">
              <a:solidFill>
                <a:schemeClr val="tx1"/>
              </a:solidFill>
              <a:effectLst/>
              <a:latin typeface="+mn-lt"/>
              <a:ea typeface="+mn-ea"/>
              <a:cs typeface="+mn-cs"/>
            </a:rPr>
            <a:t>48</a:t>
          </a:r>
          <a:r>
            <a:rPr kumimoji="1" lang="ja-JP" altLang="ja-JP" sz="1100">
              <a:solidFill>
                <a:schemeClr val="tx1"/>
              </a:solidFill>
              <a:effectLst/>
              <a:latin typeface="+mn-lt"/>
              <a:ea typeface="+mn-ea"/>
              <a:cs typeface="+mn-cs"/>
            </a:rPr>
            <a:t>百万円の減少となった。</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36880" y="357505"/>
          <a:ext cx="908685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13,207
368.01
16,217,537
15,890,194
198,469
7,970,076
22,504,121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169.7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257925" y="101536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0019030" y="357505"/>
          <a:ext cx="1384935"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0279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0279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0279380" y="866775"/>
          <a:ext cx="1130935"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0101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0155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0155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0200005"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0120630" y="86677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0200005"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0120630" y="124015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365201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27939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355590" y="436499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本町においては、事業用資産、インフラ資産ともに近年においても積極的に投資を行っていることから、類似団体に比べて有形固定資産減価償却率は低くなっている。</a:t>
          </a:r>
          <a:endParaRPr lang="ja-JP" altLang="ja-JP">
            <a:effectLst/>
          </a:endParaRPr>
        </a:p>
        <a:p>
          <a:r>
            <a:rPr kumimoji="1" lang="ja-JP" altLang="ja-JP" sz="1100">
              <a:solidFill>
                <a:schemeClr val="dk1"/>
              </a:solidFill>
              <a:effectLst/>
              <a:latin typeface="+mn-lt"/>
              <a:ea typeface="+mn-ea"/>
              <a:cs typeface="+mn-cs"/>
            </a:rPr>
            <a:t>　また、本町では人口密度が低く、山間部にも民家が点在しているため、事業用資産に比べインフラ資産の比率が高くなる。一般会計等では、道路・橋りょうを中心としたインフラ施設工作物が有形固定資産総額の約６割を占めており、有形固定資産減価償却率にも大きな影響を与え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180465" y="389382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18565" y="619379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795672" y="609998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18565" y="584157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795672" y="574777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18565" y="548936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795672" y="539556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18565" y="513715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795672" y="50433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18565" y="4784937"/>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795672" y="469494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18565" y="4432723"/>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795672" y="43427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18565" y="4080510"/>
          <a:ext cx="37941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795672" y="399051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18565" y="4080510"/>
          <a:ext cx="3794125"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70555</xdr:rowOff>
    </xdr:from>
    <xdr:to>
      <xdr:col>3</xdr:col>
      <xdr:colOff>1170940</xdr:colOff>
      <xdr:row>29</xdr:row>
      <xdr:rowOff>111478</xdr:rowOff>
    </xdr:to>
    <xdr:cxnSp macro="">
      <xdr:nvCxnSpPr>
        <xdr:cNvPr id="64" name="直線コネクタ 63"/>
        <xdr:cNvCxnSpPr/>
      </xdr:nvCxnSpPr>
      <xdr:spPr>
        <a:xfrm flipV="1">
          <a:off x="4400550" y="4596835"/>
          <a:ext cx="1270" cy="37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115305</xdr:rowOff>
    </xdr:from>
    <xdr:ext cx="405111" cy="259045"/>
    <xdr:sp macro="" textlink="">
      <xdr:nvSpPr>
        <xdr:cNvPr id="65" name="有形固定資産減価償却率最小値テキスト"/>
        <xdr:cNvSpPr txBox="1"/>
      </xdr:nvSpPr>
      <xdr:spPr>
        <a:xfrm>
          <a:off x="4453255" y="49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29</xdr:row>
      <xdr:rowOff>111478</xdr:rowOff>
    </xdr:from>
    <xdr:to>
      <xdr:col>3</xdr:col>
      <xdr:colOff>1260475</xdr:colOff>
      <xdr:row>29</xdr:row>
      <xdr:rowOff>111478</xdr:rowOff>
    </xdr:to>
    <xdr:cxnSp macro="">
      <xdr:nvCxnSpPr>
        <xdr:cNvPr id="66" name="直線コネクタ 65"/>
        <xdr:cNvCxnSpPr/>
      </xdr:nvCxnSpPr>
      <xdr:spPr>
        <a:xfrm>
          <a:off x="4313555" y="4973038"/>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17232</xdr:rowOff>
    </xdr:from>
    <xdr:ext cx="405111" cy="259045"/>
    <xdr:sp macro="" textlink="">
      <xdr:nvSpPr>
        <xdr:cNvPr id="67" name="有形固定資産減価償却率最大値テキスト"/>
        <xdr:cNvSpPr txBox="1"/>
      </xdr:nvSpPr>
      <xdr:spPr>
        <a:xfrm>
          <a:off x="4453255" y="4375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70555</xdr:rowOff>
    </xdr:from>
    <xdr:to>
      <xdr:col>3</xdr:col>
      <xdr:colOff>1260475</xdr:colOff>
      <xdr:row>27</xdr:row>
      <xdr:rowOff>70555</xdr:rowOff>
    </xdr:to>
    <xdr:cxnSp macro="">
      <xdr:nvCxnSpPr>
        <xdr:cNvPr id="68" name="直線コネクタ 67"/>
        <xdr:cNvCxnSpPr/>
      </xdr:nvCxnSpPr>
      <xdr:spPr>
        <a:xfrm>
          <a:off x="4313555" y="4596835"/>
          <a:ext cx="1625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18644</xdr:rowOff>
    </xdr:from>
    <xdr:ext cx="405111" cy="259045"/>
    <xdr:sp macro="" textlink="">
      <xdr:nvSpPr>
        <xdr:cNvPr id="69" name="有形固定資産減価償却率平均値テキスト"/>
        <xdr:cNvSpPr txBox="1"/>
      </xdr:nvSpPr>
      <xdr:spPr>
        <a:xfrm>
          <a:off x="4453255" y="4712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40217</xdr:rowOff>
    </xdr:from>
    <xdr:to>
      <xdr:col>3</xdr:col>
      <xdr:colOff>1222375</xdr:colOff>
      <xdr:row>28</xdr:row>
      <xdr:rowOff>141817</xdr:rowOff>
    </xdr:to>
    <xdr:sp macro="" textlink="">
      <xdr:nvSpPr>
        <xdr:cNvPr id="70" name="フローチャート : 判断 69"/>
        <xdr:cNvSpPr/>
      </xdr:nvSpPr>
      <xdr:spPr>
        <a:xfrm>
          <a:off x="4351655" y="473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53622</xdr:rowOff>
    </xdr:from>
    <xdr:to>
      <xdr:col>3</xdr:col>
      <xdr:colOff>511175</xdr:colOff>
      <xdr:row>31</xdr:row>
      <xdr:rowOff>155222</xdr:rowOff>
    </xdr:to>
    <xdr:sp macro="" textlink="">
      <xdr:nvSpPr>
        <xdr:cNvPr id="71" name="フローチャート : 判断 70"/>
        <xdr:cNvSpPr/>
      </xdr:nvSpPr>
      <xdr:spPr>
        <a:xfrm>
          <a:off x="3640455" y="52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2246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51345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2921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159000"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36065" y="623587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91017</xdr:rowOff>
    </xdr:from>
    <xdr:to>
      <xdr:col>3</xdr:col>
      <xdr:colOff>511175</xdr:colOff>
      <xdr:row>35</xdr:row>
      <xdr:rowOff>21167</xdr:rowOff>
    </xdr:to>
    <xdr:sp macro="" textlink="">
      <xdr:nvSpPr>
        <xdr:cNvPr id="77" name="円/楕円 76"/>
        <xdr:cNvSpPr/>
      </xdr:nvSpPr>
      <xdr:spPr>
        <a:xfrm>
          <a:off x="3640455" y="57907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299</xdr:rowOff>
    </xdr:from>
    <xdr:ext cx="405111" cy="259045"/>
    <xdr:sp macro="" textlink="">
      <xdr:nvSpPr>
        <xdr:cNvPr id="78" name="n_1aveValue有形固定資産減価償却率"/>
        <xdr:cNvSpPr txBox="1"/>
      </xdr:nvSpPr>
      <xdr:spPr>
        <a:xfrm>
          <a:off x="3475998" y="5029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12294</xdr:rowOff>
    </xdr:from>
    <xdr:ext cx="405111" cy="259045"/>
    <xdr:sp macro="" textlink="">
      <xdr:nvSpPr>
        <xdr:cNvPr id="79" name="n_1mainValue有形固定資産減価償却率"/>
        <xdr:cNvSpPr txBox="1"/>
      </xdr:nvSpPr>
      <xdr:spPr>
        <a:xfrm>
          <a:off x="3475998" y="587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430655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4382750" y="436499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862965" y="72624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346825" y="987234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13,207
368.01
16,217,537
15,890,194
198,469
7,970,076
22,504,121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65341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691515" y="74523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691515" y="7133408"/>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691515" y="6814457"/>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691515" y="6495505"/>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691515" y="6176554"/>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691515" y="5857603"/>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691515" y="5534842"/>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691515" y="52158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691515" y="521589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149678</xdr:rowOff>
    </xdr:from>
    <xdr:to>
      <xdr:col>6</xdr:col>
      <xdr:colOff>510540</xdr:colOff>
      <xdr:row>39</xdr:row>
      <xdr:rowOff>100693</xdr:rowOff>
    </xdr:to>
    <xdr:cxnSp macro="">
      <xdr:nvCxnSpPr>
        <xdr:cNvPr id="59" name="直線コネクタ 58"/>
        <xdr:cNvCxnSpPr/>
      </xdr:nvCxnSpPr>
      <xdr:spPr>
        <a:xfrm flipV="1">
          <a:off x="4221480" y="5681798"/>
          <a:ext cx="0" cy="95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104520</xdr:rowOff>
    </xdr:from>
    <xdr:ext cx="405111" cy="259045"/>
    <xdr:sp macro="" textlink="">
      <xdr:nvSpPr>
        <xdr:cNvPr id="60" name="【道路】&#10;有形固定資産減価償却率最小値テキスト"/>
        <xdr:cNvSpPr txBox="1"/>
      </xdr:nvSpPr>
      <xdr:spPr>
        <a:xfrm>
          <a:off x="4311015" y="6642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39</xdr:row>
      <xdr:rowOff>100693</xdr:rowOff>
    </xdr:from>
    <xdr:to>
      <xdr:col>6</xdr:col>
      <xdr:colOff>600075</xdr:colOff>
      <xdr:row>39</xdr:row>
      <xdr:rowOff>100693</xdr:rowOff>
    </xdr:to>
    <xdr:cxnSp macro="">
      <xdr:nvCxnSpPr>
        <xdr:cNvPr id="61" name="直線コネクタ 60"/>
        <xdr:cNvCxnSpPr/>
      </xdr:nvCxnSpPr>
      <xdr:spPr>
        <a:xfrm>
          <a:off x="4133215" y="6638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96355</xdr:rowOff>
    </xdr:from>
    <xdr:ext cx="405111" cy="259045"/>
    <xdr:sp macro="" textlink="">
      <xdr:nvSpPr>
        <xdr:cNvPr id="62" name="【道路】&#10;有形固定資産減価償却率最大値テキスト"/>
        <xdr:cNvSpPr txBox="1"/>
      </xdr:nvSpPr>
      <xdr:spPr>
        <a:xfrm>
          <a:off x="4311015" y="5460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149678</xdr:rowOff>
    </xdr:from>
    <xdr:to>
      <xdr:col>6</xdr:col>
      <xdr:colOff>600075</xdr:colOff>
      <xdr:row>33</xdr:row>
      <xdr:rowOff>149678</xdr:rowOff>
    </xdr:to>
    <xdr:cxnSp macro="">
      <xdr:nvCxnSpPr>
        <xdr:cNvPr id="63" name="直線コネクタ 62"/>
        <xdr:cNvCxnSpPr/>
      </xdr:nvCxnSpPr>
      <xdr:spPr>
        <a:xfrm>
          <a:off x="4133215" y="568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134455</xdr:rowOff>
    </xdr:from>
    <xdr:ext cx="405111" cy="259045"/>
    <xdr:sp macro="" textlink="">
      <xdr:nvSpPr>
        <xdr:cNvPr id="64" name="【道路】&#10;有形固定資産減価償却率平均値テキスト"/>
        <xdr:cNvSpPr txBox="1"/>
      </xdr:nvSpPr>
      <xdr:spPr>
        <a:xfrm>
          <a:off x="4311015" y="616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156028</xdr:rowOff>
    </xdr:from>
    <xdr:to>
      <xdr:col>6</xdr:col>
      <xdr:colOff>561975</xdr:colOff>
      <xdr:row>37</xdr:row>
      <xdr:rowOff>86178</xdr:rowOff>
    </xdr:to>
    <xdr:sp macro="" textlink="">
      <xdr:nvSpPr>
        <xdr:cNvPr id="65" name="フローチャート : 判断 64"/>
        <xdr:cNvSpPr/>
      </xdr:nvSpPr>
      <xdr:spPr>
        <a:xfrm>
          <a:off x="4171315"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74385</xdr:rowOff>
    </xdr:from>
    <xdr:to>
      <xdr:col>5</xdr:col>
      <xdr:colOff>409575</xdr:colOff>
      <xdr:row>41</xdr:row>
      <xdr:rowOff>4535</xdr:rowOff>
    </xdr:to>
    <xdr:sp macro="" textlink="">
      <xdr:nvSpPr>
        <xdr:cNvPr id="66" name="フローチャート : 判断 65"/>
        <xdr:cNvSpPr/>
      </xdr:nvSpPr>
      <xdr:spPr>
        <a:xfrm>
          <a:off x="3401695"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0316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26199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479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6897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8693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123372</xdr:rowOff>
    </xdr:from>
    <xdr:to>
      <xdr:col>5</xdr:col>
      <xdr:colOff>409575</xdr:colOff>
      <xdr:row>43</xdr:row>
      <xdr:rowOff>53522</xdr:rowOff>
    </xdr:to>
    <xdr:sp macro="" textlink="">
      <xdr:nvSpPr>
        <xdr:cNvPr id="72" name="円/楕円 71"/>
        <xdr:cNvSpPr/>
      </xdr:nvSpPr>
      <xdr:spPr>
        <a:xfrm>
          <a:off x="3401695" y="7164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21062</xdr:rowOff>
    </xdr:from>
    <xdr:ext cx="405111" cy="259045"/>
    <xdr:sp macro="" textlink="">
      <xdr:nvSpPr>
        <xdr:cNvPr id="73" name="n_1aveValue【道路】&#10;有形固定資産減価償却率"/>
        <xdr:cNvSpPr txBox="1"/>
      </xdr:nvSpPr>
      <xdr:spPr>
        <a:xfrm>
          <a:off x="3237238" y="655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43</xdr:row>
      <xdr:rowOff>44649</xdr:rowOff>
    </xdr:from>
    <xdr:ext cx="405111" cy="259045"/>
    <xdr:sp macro="" textlink="">
      <xdr:nvSpPr>
        <xdr:cNvPr id="74" name="n_1mainValue【道路】&#10;有形固定資産減価償却率"/>
        <xdr:cNvSpPr txBox="1"/>
      </xdr:nvSpPr>
      <xdr:spPr>
        <a:xfrm>
          <a:off x="3237238" y="725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598487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5946775"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598487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43</xdr:row>
      <xdr:rowOff>105427</xdr:rowOff>
    </xdr:from>
    <xdr:ext cx="531299" cy="259045"/>
    <xdr:sp macro="" textlink="">
      <xdr:nvSpPr>
        <xdr:cNvPr id="85" name="テキスト ボックス 84"/>
        <xdr:cNvSpPr txBox="1"/>
      </xdr:nvSpPr>
      <xdr:spPr>
        <a:xfrm>
          <a:off x="5522156" y="73139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5984875" y="713340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7" name="テキスト ボックス 86"/>
        <xdr:cNvSpPr txBox="1"/>
      </xdr:nvSpPr>
      <xdr:spPr>
        <a:xfrm>
          <a:off x="5522156" y="699499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5984875" y="681445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9" name="テキスト ボックス 88"/>
        <xdr:cNvSpPr txBox="1"/>
      </xdr:nvSpPr>
      <xdr:spPr>
        <a:xfrm>
          <a:off x="5522156"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5984875" y="649550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1" name="テキスト ボックス 90"/>
        <xdr:cNvSpPr txBox="1"/>
      </xdr:nvSpPr>
      <xdr:spPr>
        <a:xfrm>
          <a:off x="5522156"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5984875" y="617655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3" name="テキスト ボックス 92"/>
        <xdr:cNvSpPr txBox="1"/>
      </xdr:nvSpPr>
      <xdr:spPr>
        <a:xfrm>
          <a:off x="5522156"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5984875" y="585760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5" name="テキスト ボックス 94"/>
        <xdr:cNvSpPr txBox="1"/>
      </xdr:nvSpPr>
      <xdr:spPr>
        <a:xfrm>
          <a:off x="5522156"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5984875" y="553484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7" name="テキスト ボックス 96"/>
        <xdr:cNvSpPr txBox="1"/>
      </xdr:nvSpPr>
      <xdr:spPr>
        <a:xfrm>
          <a:off x="5522156"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598487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5522156"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598487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51381</xdr:rowOff>
    </xdr:from>
    <xdr:to>
      <xdr:col>15</xdr:col>
      <xdr:colOff>180340</xdr:colOff>
      <xdr:row>42</xdr:row>
      <xdr:rowOff>15001</xdr:rowOff>
    </xdr:to>
    <xdr:cxnSp macro="">
      <xdr:nvCxnSpPr>
        <xdr:cNvPr id="101" name="直線コネクタ 100"/>
        <xdr:cNvCxnSpPr/>
      </xdr:nvCxnSpPr>
      <xdr:spPr>
        <a:xfrm flipV="1">
          <a:off x="9446260" y="5751141"/>
          <a:ext cx="0" cy="13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18828</xdr:rowOff>
    </xdr:from>
    <xdr:ext cx="534377" cy="259045"/>
    <xdr:sp macro="" textlink="">
      <xdr:nvSpPr>
        <xdr:cNvPr id="102" name="【道路】&#10;一人当たり延長最小値テキスト"/>
        <xdr:cNvSpPr txBox="1"/>
      </xdr:nvSpPr>
      <xdr:spPr>
        <a:xfrm>
          <a:off x="9535795" y="70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42</xdr:row>
      <xdr:rowOff>15001</xdr:rowOff>
    </xdr:from>
    <xdr:to>
      <xdr:col>15</xdr:col>
      <xdr:colOff>269875</xdr:colOff>
      <xdr:row>42</xdr:row>
      <xdr:rowOff>15001</xdr:rowOff>
    </xdr:to>
    <xdr:cxnSp macro="">
      <xdr:nvCxnSpPr>
        <xdr:cNvPr id="103" name="直線コネクタ 102"/>
        <xdr:cNvCxnSpPr/>
      </xdr:nvCxnSpPr>
      <xdr:spPr>
        <a:xfrm>
          <a:off x="9357995" y="7055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169508</xdr:rowOff>
    </xdr:from>
    <xdr:ext cx="534377" cy="259045"/>
    <xdr:sp macro="" textlink="">
      <xdr:nvSpPr>
        <xdr:cNvPr id="104" name="【道路】&#10;一人当たり延長最大値テキスト"/>
        <xdr:cNvSpPr txBox="1"/>
      </xdr:nvSpPr>
      <xdr:spPr>
        <a:xfrm>
          <a:off x="9535795" y="553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34</xdr:row>
      <xdr:rowOff>51381</xdr:rowOff>
    </xdr:from>
    <xdr:to>
      <xdr:col>15</xdr:col>
      <xdr:colOff>269875</xdr:colOff>
      <xdr:row>34</xdr:row>
      <xdr:rowOff>51381</xdr:rowOff>
    </xdr:to>
    <xdr:cxnSp macro="">
      <xdr:nvCxnSpPr>
        <xdr:cNvPr id="105" name="直線コネクタ 104"/>
        <xdr:cNvCxnSpPr/>
      </xdr:nvCxnSpPr>
      <xdr:spPr>
        <a:xfrm>
          <a:off x="9357995" y="5751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147779</xdr:rowOff>
    </xdr:from>
    <xdr:ext cx="534377" cy="259045"/>
    <xdr:sp macro="" textlink="">
      <xdr:nvSpPr>
        <xdr:cNvPr id="106" name="【道路】&#10;一人当たり延長平均値テキスト"/>
        <xdr:cNvSpPr txBox="1"/>
      </xdr:nvSpPr>
      <xdr:spPr>
        <a:xfrm>
          <a:off x="9535795" y="6518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169352</xdr:rowOff>
    </xdr:from>
    <xdr:to>
      <xdr:col>15</xdr:col>
      <xdr:colOff>231775</xdr:colOff>
      <xdr:row>39</xdr:row>
      <xdr:rowOff>99502</xdr:rowOff>
    </xdr:to>
    <xdr:sp macro="" textlink="">
      <xdr:nvSpPr>
        <xdr:cNvPr id="107" name="フローチャート : 判断 106"/>
        <xdr:cNvSpPr/>
      </xdr:nvSpPr>
      <xdr:spPr>
        <a:xfrm>
          <a:off x="9396095" y="6539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83465</xdr:rowOff>
    </xdr:from>
    <xdr:to>
      <xdr:col>14</xdr:col>
      <xdr:colOff>79375</xdr:colOff>
      <xdr:row>39</xdr:row>
      <xdr:rowOff>13615</xdr:rowOff>
    </xdr:to>
    <xdr:sp macro="" textlink="">
      <xdr:nvSpPr>
        <xdr:cNvPr id="108" name="フローチャート : 判断 107"/>
        <xdr:cNvSpPr/>
      </xdr:nvSpPr>
      <xdr:spPr>
        <a:xfrm>
          <a:off x="8649335" y="645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92640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855535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773493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691451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16267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40096</xdr:rowOff>
    </xdr:from>
    <xdr:to>
      <xdr:col>14</xdr:col>
      <xdr:colOff>79375</xdr:colOff>
      <xdr:row>39</xdr:row>
      <xdr:rowOff>141696</xdr:rowOff>
    </xdr:to>
    <xdr:sp macro="" textlink="">
      <xdr:nvSpPr>
        <xdr:cNvPr id="114" name="円/楕円 113"/>
        <xdr:cNvSpPr/>
      </xdr:nvSpPr>
      <xdr:spPr>
        <a:xfrm>
          <a:off x="8649335" y="65780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30141</xdr:rowOff>
    </xdr:from>
    <xdr:ext cx="534377" cy="259045"/>
    <xdr:sp macro="" textlink="">
      <xdr:nvSpPr>
        <xdr:cNvPr id="115" name="n_1aveValue【道路】&#10;一人当たり延長"/>
        <xdr:cNvSpPr txBox="1"/>
      </xdr:nvSpPr>
      <xdr:spPr>
        <a:xfrm>
          <a:off x="8465965" y="623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132823</xdr:rowOff>
    </xdr:from>
    <xdr:ext cx="534377" cy="259045"/>
    <xdr:sp macro="" textlink="">
      <xdr:nvSpPr>
        <xdr:cNvPr id="116" name="n_1mainValue【道路】&#10;一人当たり延長"/>
        <xdr:cNvSpPr txBox="1"/>
      </xdr:nvSpPr>
      <xdr:spPr>
        <a:xfrm>
          <a:off x="8465965" y="667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144018</xdr:rowOff>
    </xdr:from>
    <xdr:to>
      <xdr:col>6</xdr:col>
      <xdr:colOff>510540</xdr:colOff>
      <xdr:row>60</xdr:row>
      <xdr:rowOff>41148</xdr:rowOff>
    </xdr:to>
    <xdr:cxnSp macro="">
      <xdr:nvCxnSpPr>
        <xdr:cNvPr id="139" name="直線コネクタ 138"/>
        <xdr:cNvCxnSpPr/>
      </xdr:nvCxnSpPr>
      <xdr:spPr>
        <a:xfrm flipV="1">
          <a:off x="4221480" y="9699498"/>
          <a:ext cx="0" cy="400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44975</xdr:rowOff>
    </xdr:from>
    <xdr:ext cx="405111" cy="259045"/>
    <xdr:sp macro="" textlink="">
      <xdr:nvSpPr>
        <xdr:cNvPr id="140" name="【橋りょう・トンネル】&#10;有形固定資産減価償却率最小値テキスト"/>
        <xdr:cNvSpPr txBox="1"/>
      </xdr:nvSpPr>
      <xdr:spPr>
        <a:xfrm>
          <a:off x="4311015" y="10103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60</xdr:row>
      <xdr:rowOff>41148</xdr:rowOff>
    </xdr:from>
    <xdr:to>
      <xdr:col>6</xdr:col>
      <xdr:colOff>600075</xdr:colOff>
      <xdr:row>60</xdr:row>
      <xdr:rowOff>41148</xdr:rowOff>
    </xdr:to>
    <xdr:cxnSp macro="">
      <xdr:nvCxnSpPr>
        <xdr:cNvPr id="141" name="直線コネクタ 140"/>
        <xdr:cNvCxnSpPr/>
      </xdr:nvCxnSpPr>
      <xdr:spPr>
        <a:xfrm>
          <a:off x="4133215" y="1009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90695</xdr:rowOff>
    </xdr:from>
    <xdr:ext cx="405111" cy="259045"/>
    <xdr:sp macro="" textlink="">
      <xdr:nvSpPr>
        <xdr:cNvPr id="142" name="【橋りょう・トンネル】&#10;有形固定資産減価償却率最大値テキスト"/>
        <xdr:cNvSpPr txBox="1"/>
      </xdr:nvSpPr>
      <xdr:spPr>
        <a:xfrm>
          <a:off x="4311015" y="947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57</xdr:row>
      <xdr:rowOff>144018</xdr:rowOff>
    </xdr:from>
    <xdr:to>
      <xdr:col>6</xdr:col>
      <xdr:colOff>600075</xdr:colOff>
      <xdr:row>57</xdr:row>
      <xdr:rowOff>144018</xdr:rowOff>
    </xdr:to>
    <xdr:cxnSp macro="">
      <xdr:nvCxnSpPr>
        <xdr:cNvPr id="143" name="直線コネクタ 142"/>
        <xdr:cNvCxnSpPr/>
      </xdr:nvCxnSpPr>
      <xdr:spPr>
        <a:xfrm>
          <a:off x="4133215"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44" name="【橋りょう・トンネル】&#10;有形固定資産減価償却率平均値テキスト"/>
        <xdr:cNvSpPr txBox="1"/>
      </xdr:nvSpPr>
      <xdr:spPr>
        <a:xfrm>
          <a:off x="4311015" y="9912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171315" y="993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4064</xdr:rowOff>
    </xdr:from>
    <xdr:to>
      <xdr:col>5</xdr:col>
      <xdr:colOff>409575</xdr:colOff>
      <xdr:row>62</xdr:row>
      <xdr:rowOff>105664</xdr:rowOff>
    </xdr:to>
    <xdr:sp macro="" textlink="">
      <xdr:nvSpPr>
        <xdr:cNvPr id="146" name="フローチャート : 判断 145"/>
        <xdr:cNvSpPr/>
      </xdr:nvSpPr>
      <xdr:spPr>
        <a:xfrm>
          <a:off x="3401695" y="1039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152654</xdr:rowOff>
    </xdr:from>
    <xdr:to>
      <xdr:col>5</xdr:col>
      <xdr:colOff>409575</xdr:colOff>
      <xdr:row>64</xdr:row>
      <xdr:rowOff>82804</xdr:rowOff>
    </xdr:to>
    <xdr:sp macro="" textlink="">
      <xdr:nvSpPr>
        <xdr:cNvPr id="152" name="円/楕円 151"/>
        <xdr:cNvSpPr/>
      </xdr:nvSpPr>
      <xdr:spPr>
        <a:xfrm>
          <a:off x="3401695" y="10713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122191</xdr:rowOff>
    </xdr:from>
    <xdr:ext cx="405111" cy="259045"/>
    <xdr:sp macro="" textlink="">
      <xdr:nvSpPr>
        <xdr:cNvPr id="153" name="n_1aveValue【橋りょう・トンネル】&#10;有形固定資産減価償却率"/>
        <xdr:cNvSpPr txBox="1"/>
      </xdr:nvSpPr>
      <xdr:spPr>
        <a:xfrm>
          <a:off x="3237238"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73931</xdr:rowOff>
    </xdr:from>
    <xdr:ext cx="405111" cy="259045"/>
    <xdr:sp macro="" textlink="">
      <xdr:nvSpPr>
        <xdr:cNvPr id="154" name="n_1mainValue【橋りょう・トンネル】&#10;有形固定資産減価償却率"/>
        <xdr:cNvSpPr txBox="1"/>
      </xdr:nvSpPr>
      <xdr:spPr>
        <a:xfrm>
          <a:off x="3237238" y="1080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967,216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5984875" y="108051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6" name="テキスト ボックス 165"/>
        <xdr:cNvSpPr txBox="1"/>
      </xdr:nvSpPr>
      <xdr:spPr>
        <a:xfrm>
          <a:off x="5736089"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5984875" y="104317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8" name="テキスト ボックス 167"/>
        <xdr:cNvSpPr txBox="1"/>
      </xdr:nvSpPr>
      <xdr:spPr>
        <a:xfrm>
          <a:off x="5458036"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5984875" y="100584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0" name="テキスト ボックス 169"/>
        <xdr:cNvSpPr txBox="1"/>
      </xdr:nvSpPr>
      <xdr:spPr>
        <a:xfrm>
          <a:off x="5458036"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5984875" y="96888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2" name="テキスト ボックス 171"/>
        <xdr:cNvSpPr txBox="1"/>
      </xdr:nvSpPr>
      <xdr:spPr>
        <a:xfrm>
          <a:off x="5458036"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5984875" y="93154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4" name="テキスト ボックス 173"/>
        <xdr:cNvSpPr txBox="1"/>
      </xdr:nvSpPr>
      <xdr:spPr>
        <a:xfrm>
          <a:off x="5367883"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367883"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143551</xdr:rowOff>
    </xdr:from>
    <xdr:to>
      <xdr:col>15</xdr:col>
      <xdr:colOff>180340</xdr:colOff>
      <xdr:row>63</xdr:row>
      <xdr:rowOff>146079</xdr:rowOff>
    </xdr:to>
    <xdr:cxnSp macro="">
      <xdr:nvCxnSpPr>
        <xdr:cNvPr id="178" name="直線コネクタ 177"/>
        <xdr:cNvCxnSpPr/>
      </xdr:nvCxnSpPr>
      <xdr:spPr>
        <a:xfrm flipV="1">
          <a:off x="9446260" y="10201951"/>
          <a:ext cx="0" cy="505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149906</xdr:rowOff>
    </xdr:from>
    <xdr:ext cx="534377" cy="259045"/>
    <xdr:sp macro="" textlink="">
      <xdr:nvSpPr>
        <xdr:cNvPr id="179" name="【橋りょう・トンネル】&#10;一人当たり有形固定資産（償却資産）額最小値テキスト"/>
        <xdr:cNvSpPr txBox="1"/>
      </xdr:nvSpPr>
      <xdr:spPr>
        <a:xfrm>
          <a:off x="9535795" y="1071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79,977</a:t>
          </a:r>
          <a:endParaRPr kumimoji="1" lang="ja-JP" altLang="en-US" sz="1000" b="1">
            <a:latin typeface="ＭＳ Ｐゴシック"/>
          </a:endParaRPr>
        </a:p>
      </xdr:txBody>
    </xdr:sp>
    <xdr:clientData/>
  </xdr:oneCellAnchor>
  <xdr:twoCellAnchor>
    <xdr:from>
      <xdr:col>15</xdr:col>
      <xdr:colOff>92075</xdr:colOff>
      <xdr:row>63</xdr:row>
      <xdr:rowOff>146079</xdr:rowOff>
    </xdr:from>
    <xdr:to>
      <xdr:col>15</xdr:col>
      <xdr:colOff>269875</xdr:colOff>
      <xdr:row>63</xdr:row>
      <xdr:rowOff>146079</xdr:rowOff>
    </xdr:to>
    <xdr:cxnSp macro="">
      <xdr:nvCxnSpPr>
        <xdr:cNvPr id="180" name="直線コネクタ 179"/>
        <xdr:cNvCxnSpPr/>
      </xdr:nvCxnSpPr>
      <xdr:spPr>
        <a:xfrm>
          <a:off x="9357995" y="1070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90228</xdr:rowOff>
    </xdr:from>
    <xdr:ext cx="599010" cy="259045"/>
    <xdr:sp macro="" textlink="">
      <xdr:nvSpPr>
        <xdr:cNvPr id="181" name="【橋りょう・トンネル】&#10;一人当たり有形固定資産（償却資産）額最大値テキスト"/>
        <xdr:cNvSpPr txBox="1"/>
      </xdr:nvSpPr>
      <xdr:spPr>
        <a:xfrm>
          <a:off x="9535795" y="998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486,968</a:t>
          </a:r>
          <a:endParaRPr kumimoji="1" lang="ja-JP" altLang="en-US" sz="1000" b="1">
            <a:latin typeface="ＭＳ Ｐゴシック"/>
          </a:endParaRPr>
        </a:p>
      </xdr:txBody>
    </xdr:sp>
    <xdr:clientData/>
  </xdr:oneCellAnchor>
  <xdr:twoCellAnchor>
    <xdr:from>
      <xdr:col>15</xdr:col>
      <xdr:colOff>92075</xdr:colOff>
      <xdr:row>60</xdr:row>
      <xdr:rowOff>143551</xdr:rowOff>
    </xdr:from>
    <xdr:to>
      <xdr:col>15</xdr:col>
      <xdr:colOff>269875</xdr:colOff>
      <xdr:row>60</xdr:row>
      <xdr:rowOff>143551</xdr:rowOff>
    </xdr:to>
    <xdr:cxnSp macro="">
      <xdr:nvCxnSpPr>
        <xdr:cNvPr id="182" name="直線コネクタ 181"/>
        <xdr:cNvCxnSpPr/>
      </xdr:nvCxnSpPr>
      <xdr:spPr>
        <a:xfrm>
          <a:off x="9357995" y="1020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35899</xdr:rowOff>
    </xdr:from>
    <xdr:ext cx="599010" cy="259045"/>
    <xdr:sp macro="" textlink="">
      <xdr:nvSpPr>
        <xdr:cNvPr id="183" name="【橋りょう・トンネル】&#10;一人当たり有形固定資産（償却資産）額平均値テキスト"/>
        <xdr:cNvSpPr txBox="1"/>
      </xdr:nvSpPr>
      <xdr:spPr>
        <a:xfrm>
          <a:off x="9535795" y="10429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244,747</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57472</xdr:rowOff>
    </xdr:from>
    <xdr:to>
      <xdr:col>15</xdr:col>
      <xdr:colOff>231775</xdr:colOff>
      <xdr:row>62</xdr:row>
      <xdr:rowOff>159072</xdr:rowOff>
    </xdr:to>
    <xdr:sp macro="" textlink="">
      <xdr:nvSpPr>
        <xdr:cNvPr id="184" name="フローチャート : 判断 183"/>
        <xdr:cNvSpPr/>
      </xdr:nvSpPr>
      <xdr:spPr>
        <a:xfrm>
          <a:off x="9396095" y="1045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140485</xdr:rowOff>
    </xdr:from>
    <xdr:to>
      <xdr:col>14</xdr:col>
      <xdr:colOff>79375</xdr:colOff>
      <xdr:row>59</xdr:row>
      <xdr:rowOff>70635</xdr:rowOff>
    </xdr:to>
    <xdr:sp macro="" textlink="">
      <xdr:nvSpPr>
        <xdr:cNvPr id="185" name="フローチャート : 判断 184"/>
        <xdr:cNvSpPr/>
      </xdr:nvSpPr>
      <xdr:spPr>
        <a:xfrm>
          <a:off x="8649335" y="98636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99930</xdr:rowOff>
    </xdr:from>
    <xdr:to>
      <xdr:col>14</xdr:col>
      <xdr:colOff>79375</xdr:colOff>
      <xdr:row>56</xdr:row>
      <xdr:rowOff>30080</xdr:rowOff>
    </xdr:to>
    <xdr:sp macro="" textlink="">
      <xdr:nvSpPr>
        <xdr:cNvPr id="191" name="円/楕円 190"/>
        <xdr:cNvSpPr/>
      </xdr:nvSpPr>
      <xdr:spPr>
        <a:xfrm>
          <a:off x="8649335" y="9320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61762</xdr:rowOff>
    </xdr:from>
    <xdr:ext cx="599010" cy="259045"/>
    <xdr:sp macro="" textlink="">
      <xdr:nvSpPr>
        <xdr:cNvPr id="192" name="n_1aveValue【橋りょう・トンネル】&#10;一人当たり有形固定資産（償却資産）額"/>
        <xdr:cNvSpPr txBox="1"/>
      </xdr:nvSpPr>
      <xdr:spPr>
        <a:xfrm>
          <a:off x="8433649" y="995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719,382</a:t>
          </a:r>
          <a:endParaRPr kumimoji="1" lang="ja-JP" altLang="en-US" sz="1000" b="1">
            <a:solidFill>
              <a:srgbClr val="000080"/>
            </a:solidFill>
            <a:latin typeface="ＭＳ Ｐゴシック"/>
          </a:endParaRPr>
        </a:p>
      </xdr:txBody>
    </xdr:sp>
    <xdr:clientData/>
  </xdr:oneCellAnchor>
  <xdr:oneCellAnchor>
    <xdr:from>
      <xdr:col>13</xdr:col>
      <xdr:colOff>356579</xdr:colOff>
      <xdr:row>54</xdr:row>
      <xdr:rowOff>46607</xdr:rowOff>
    </xdr:from>
    <xdr:ext cx="690189" cy="259045"/>
    <xdr:sp macro="" textlink="">
      <xdr:nvSpPr>
        <xdr:cNvPr id="193" name="n_1mainValue【橋りょう・トンネル】&#10;一人当たり有形固定資産（償却資産）額"/>
        <xdr:cNvSpPr txBox="1"/>
      </xdr:nvSpPr>
      <xdr:spPr>
        <a:xfrm>
          <a:off x="8388059" y="9099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1,156,315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691515" y="1266825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65341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691515" y="149047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691515" y="14455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691515" y="140093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691515" y="135636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691515" y="131140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xdr:cNvSpPr txBox="1"/>
      </xdr:nvSpPr>
      <xdr:spPr>
        <a:xfrm>
          <a:off x="29482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691515" y="1266825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691515" y="1266825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83</xdr:row>
      <xdr:rowOff>127254</xdr:rowOff>
    </xdr:to>
    <xdr:cxnSp macro="">
      <xdr:nvCxnSpPr>
        <xdr:cNvPr id="216" name="直線コネクタ 215"/>
        <xdr:cNvCxnSpPr/>
      </xdr:nvCxnSpPr>
      <xdr:spPr>
        <a:xfrm flipV="1">
          <a:off x="4221480" y="13114020"/>
          <a:ext cx="0" cy="92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131081</xdr:rowOff>
    </xdr:from>
    <xdr:ext cx="405111" cy="259045"/>
    <xdr:sp macro="" textlink="">
      <xdr:nvSpPr>
        <xdr:cNvPr id="217" name="【公営住宅】&#10;有形固定資産減価償却率最小値テキスト"/>
        <xdr:cNvSpPr txBox="1"/>
      </xdr:nvSpPr>
      <xdr:spPr>
        <a:xfrm>
          <a:off x="4311015" y="1404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83</xdr:row>
      <xdr:rowOff>127254</xdr:rowOff>
    </xdr:from>
    <xdr:to>
      <xdr:col>6</xdr:col>
      <xdr:colOff>600075</xdr:colOff>
      <xdr:row>83</xdr:row>
      <xdr:rowOff>127254</xdr:rowOff>
    </xdr:to>
    <xdr:cxnSp macro="">
      <xdr:nvCxnSpPr>
        <xdr:cNvPr id="218" name="直線コネクタ 217"/>
        <xdr:cNvCxnSpPr/>
      </xdr:nvCxnSpPr>
      <xdr:spPr>
        <a:xfrm>
          <a:off x="4133215" y="1404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9" name="【公営住宅】&#10;有形固定資産減価償却率最大値テキスト"/>
        <xdr:cNvSpPr txBox="1"/>
      </xdr:nvSpPr>
      <xdr:spPr>
        <a:xfrm>
          <a:off x="4311015"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0" name="直線コネクタ 219"/>
        <xdr:cNvCxnSpPr/>
      </xdr:nvCxnSpPr>
      <xdr:spPr>
        <a:xfrm>
          <a:off x="4133215" y="1311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45738</xdr:rowOff>
    </xdr:from>
    <xdr:ext cx="405111" cy="259045"/>
    <xdr:sp macro="" textlink="">
      <xdr:nvSpPr>
        <xdr:cNvPr id="221" name="【公営住宅】&#10;有形固定資産減価償却率平均値テキスト"/>
        <xdr:cNvSpPr txBox="1"/>
      </xdr:nvSpPr>
      <xdr:spPr>
        <a:xfrm>
          <a:off x="4311015" y="137922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67311</xdr:rowOff>
    </xdr:from>
    <xdr:to>
      <xdr:col>6</xdr:col>
      <xdr:colOff>561975</xdr:colOff>
      <xdr:row>82</xdr:row>
      <xdr:rowOff>168911</xdr:rowOff>
    </xdr:to>
    <xdr:sp macro="" textlink="">
      <xdr:nvSpPr>
        <xdr:cNvPr id="222" name="フローチャート : 判断 221"/>
        <xdr:cNvSpPr/>
      </xdr:nvSpPr>
      <xdr:spPr>
        <a:xfrm>
          <a:off x="4171315"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69596</xdr:rowOff>
    </xdr:from>
    <xdr:to>
      <xdr:col>5</xdr:col>
      <xdr:colOff>409575</xdr:colOff>
      <xdr:row>82</xdr:row>
      <xdr:rowOff>171196</xdr:rowOff>
    </xdr:to>
    <xdr:sp macro="" textlink="">
      <xdr:nvSpPr>
        <xdr:cNvPr id="223" name="フローチャート : 判断 222"/>
        <xdr:cNvSpPr/>
      </xdr:nvSpPr>
      <xdr:spPr>
        <a:xfrm>
          <a:off x="3401695" y="1381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0316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26199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479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6897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8693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145035</xdr:rowOff>
    </xdr:from>
    <xdr:to>
      <xdr:col>5</xdr:col>
      <xdr:colOff>409575</xdr:colOff>
      <xdr:row>85</xdr:row>
      <xdr:rowOff>75185</xdr:rowOff>
    </xdr:to>
    <xdr:sp macro="" textlink="">
      <xdr:nvSpPr>
        <xdr:cNvPr id="229" name="円/楕円 228"/>
        <xdr:cNvSpPr/>
      </xdr:nvSpPr>
      <xdr:spPr>
        <a:xfrm>
          <a:off x="3401695" y="142267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16273</xdr:rowOff>
    </xdr:from>
    <xdr:ext cx="405111" cy="259045"/>
    <xdr:sp macro="" textlink="">
      <xdr:nvSpPr>
        <xdr:cNvPr id="230" name="n_1aveValue【公営住宅】&#10;有形固定資産減価償却率"/>
        <xdr:cNvSpPr txBox="1"/>
      </xdr:nvSpPr>
      <xdr:spPr>
        <a:xfrm>
          <a:off x="3237238" y="135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66312</xdr:rowOff>
    </xdr:from>
    <xdr:ext cx="405111" cy="259045"/>
    <xdr:sp macro="" textlink="">
      <xdr:nvSpPr>
        <xdr:cNvPr id="231" name="n_1mainValue【公営住宅】&#10;有形固定資産減価償却率"/>
        <xdr:cNvSpPr txBox="1"/>
      </xdr:nvSpPr>
      <xdr:spPr>
        <a:xfrm>
          <a:off x="3237238" y="1431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598487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594677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598487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2" name="直線コネクタ 241"/>
        <xdr:cNvCxnSpPr/>
      </xdr:nvCxnSpPr>
      <xdr:spPr>
        <a:xfrm>
          <a:off x="598487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3" name="テキスト ボックス 242"/>
        <xdr:cNvSpPr txBox="1"/>
      </xdr:nvSpPr>
      <xdr:spPr>
        <a:xfrm>
          <a:off x="556341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4" name="直線コネクタ 243"/>
        <xdr:cNvCxnSpPr/>
      </xdr:nvCxnSpPr>
      <xdr:spPr>
        <a:xfrm>
          <a:off x="598487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245" name="テキスト ボックス 244"/>
        <xdr:cNvSpPr txBox="1"/>
      </xdr:nvSpPr>
      <xdr:spPr>
        <a:xfrm>
          <a:off x="5303763" y="138709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6" name="直線コネクタ 245"/>
        <xdr:cNvCxnSpPr/>
      </xdr:nvCxnSpPr>
      <xdr:spPr>
        <a:xfrm>
          <a:off x="598487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247" name="テキスト ボックス 246"/>
        <xdr:cNvSpPr txBox="1"/>
      </xdr:nvSpPr>
      <xdr:spPr>
        <a:xfrm>
          <a:off x="5303763" y="13421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8" name="直線コネクタ 247"/>
        <xdr:cNvCxnSpPr/>
      </xdr:nvCxnSpPr>
      <xdr:spPr>
        <a:xfrm>
          <a:off x="598487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249" name="テキスト ボックス 248"/>
        <xdr:cNvSpPr txBox="1"/>
      </xdr:nvSpPr>
      <xdr:spPr>
        <a:xfrm>
          <a:off x="5303763" y="1297560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598487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251" name="テキスト ボックス 250"/>
        <xdr:cNvSpPr txBox="1"/>
      </xdr:nvSpPr>
      <xdr:spPr>
        <a:xfrm>
          <a:off x="5303763" y="1252983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公営住宅】&#10;一人当たり面積グラフ枠"/>
        <xdr:cNvSpPr/>
      </xdr:nvSpPr>
      <xdr:spPr>
        <a:xfrm>
          <a:off x="598487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253" name="直線コネクタ 252"/>
        <xdr:cNvCxnSpPr/>
      </xdr:nvCxnSpPr>
      <xdr:spPr>
        <a:xfrm flipV="1">
          <a:off x="9446260" y="13392853"/>
          <a:ext cx="0" cy="1062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254" name="【公営住宅】&#10;一人当たり面積最小値テキスト"/>
        <xdr:cNvSpPr txBox="1"/>
      </xdr:nvSpPr>
      <xdr:spPr>
        <a:xfrm>
          <a:off x="9535795" y="1445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255" name="直線コネクタ 254"/>
        <xdr:cNvCxnSpPr/>
      </xdr:nvCxnSpPr>
      <xdr:spPr>
        <a:xfrm>
          <a:off x="9357995" y="1445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256" name="【公営住宅】&#10;一人当たり面積最大値テキスト"/>
        <xdr:cNvSpPr txBox="1"/>
      </xdr:nvSpPr>
      <xdr:spPr>
        <a:xfrm>
          <a:off x="9535795" y="1317189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57" name="直線コネクタ 256"/>
        <xdr:cNvCxnSpPr/>
      </xdr:nvCxnSpPr>
      <xdr:spPr>
        <a:xfrm>
          <a:off x="9357995" y="1339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58" name="【公営住宅】&#10;一人当たり面積平均値テキスト"/>
        <xdr:cNvSpPr txBox="1"/>
      </xdr:nvSpPr>
      <xdr:spPr>
        <a:xfrm>
          <a:off x="9535795" y="1415667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59" name="フローチャート : 判断 258"/>
        <xdr:cNvSpPr/>
      </xdr:nvSpPr>
      <xdr:spPr>
        <a:xfrm>
          <a:off x="9396095" y="141782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60" name="フローチャート : 判断 259"/>
        <xdr:cNvSpPr/>
      </xdr:nvSpPr>
      <xdr:spPr>
        <a:xfrm>
          <a:off x="8649335" y="14408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92640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855535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773493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691451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16267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158700</xdr:rowOff>
    </xdr:from>
    <xdr:to>
      <xdr:col>14</xdr:col>
      <xdr:colOff>79375</xdr:colOff>
      <xdr:row>86</xdr:row>
      <xdr:rowOff>88850</xdr:rowOff>
    </xdr:to>
    <xdr:sp macro="" textlink="">
      <xdr:nvSpPr>
        <xdr:cNvPr id="266" name="円/楕円 265"/>
        <xdr:cNvSpPr/>
      </xdr:nvSpPr>
      <xdr:spPr>
        <a:xfrm>
          <a:off x="8649335" y="14408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67" name="n_1aveValue【公営住宅】&#10;一人当たり面積"/>
        <xdr:cNvSpPr txBox="1"/>
      </xdr:nvSpPr>
      <xdr:spPr>
        <a:xfrm>
          <a:off x="8498282" y="1418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79977</xdr:rowOff>
    </xdr:from>
    <xdr:ext cx="469744" cy="259045"/>
    <xdr:sp macro="" textlink="">
      <xdr:nvSpPr>
        <xdr:cNvPr id="268" name="n_1mainValue【公営住宅】&#10;一人当たり面積"/>
        <xdr:cNvSpPr txBox="1"/>
      </xdr:nvSpPr>
      <xdr:spPr>
        <a:xfrm>
          <a:off x="8498282" y="1449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0" name="正方形/長方形 269"/>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1" name="正方形/長方形 270"/>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2" name="正方形/長方形 271"/>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3" name="正方形/長方形 272"/>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691515" y="16394430"/>
          <a:ext cx="42519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6" name="正方形/長方形 275"/>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7" name="正方形/長方形 276"/>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8" name="正方形/長方形 277"/>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9" name="正方形/長方形 278"/>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5984875" y="16394430"/>
          <a:ext cx="424434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1332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1332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228026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228026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32861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32861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1" name="テキスト ボックス 290"/>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2" name="直線コネクタ 291"/>
        <xdr:cNvCxnSpPr/>
      </xdr:nvCxnSpPr>
      <xdr:spPr>
        <a:xfrm>
          <a:off x="11205845" y="713340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3" name="テキスト ボックス 292"/>
        <xdr:cNvSpPr txBox="1"/>
      </xdr:nvSpPr>
      <xdr:spPr>
        <a:xfrm>
          <a:off x="1087327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4" name="直線コネクタ 293"/>
        <xdr:cNvCxnSpPr/>
      </xdr:nvCxnSpPr>
      <xdr:spPr>
        <a:xfrm>
          <a:off x="11205845" y="681445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5" name="テキスト ボックス 294"/>
        <xdr:cNvSpPr txBox="1"/>
      </xdr:nvSpPr>
      <xdr:spPr>
        <a:xfrm>
          <a:off x="1087327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6" name="直線コネクタ 295"/>
        <xdr:cNvCxnSpPr/>
      </xdr:nvCxnSpPr>
      <xdr:spPr>
        <a:xfrm>
          <a:off x="11205845" y="649550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7" name="テキスト ボックス 296"/>
        <xdr:cNvSpPr txBox="1"/>
      </xdr:nvSpPr>
      <xdr:spPr>
        <a:xfrm>
          <a:off x="1087327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8" name="直線コネクタ 297"/>
        <xdr:cNvCxnSpPr/>
      </xdr:nvCxnSpPr>
      <xdr:spPr>
        <a:xfrm>
          <a:off x="11205845" y="617655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9" name="テキスト ボックス 298"/>
        <xdr:cNvSpPr txBox="1"/>
      </xdr:nvSpPr>
      <xdr:spPr>
        <a:xfrm>
          <a:off x="1087327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0" name="直線コネクタ 299"/>
        <xdr:cNvCxnSpPr/>
      </xdr:nvCxnSpPr>
      <xdr:spPr>
        <a:xfrm>
          <a:off x="11205845" y="585760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1" name="テキスト ボックス 300"/>
        <xdr:cNvSpPr txBox="1"/>
      </xdr:nvSpPr>
      <xdr:spPr>
        <a:xfrm>
          <a:off x="1087327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2" name="直線コネクタ 301"/>
        <xdr:cNvCxnSpPr/>
      </xdr:nvCxnSpPr>
      <xdr:spPr>
        <a:xfrm>
          <a:off x="11205845" y="553484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3" name="テキスト ボックス 302"/>
        <xdr:cNvSpPr txBox="1"/>
      </xdr:nvSpPr>
      <xdr:spPr>
        <a:xfrm>
          <a:off x="1087327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4" name="直線コネクタ 303"/>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5" name="テキスト ボックス 304"/>
        <xdr:cNvSpPr txBox="1"/>
      </xdr:nvSpPr>
      <xdr:spPr>
        <a:xfrm>
          <a:off x="1080915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6" name="【認定こども園・幼稚園・保育所】&#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100693</xdr:rowOff>
    </xdr:from>
    <xdr:to>
      <xdr:col>23</xdr:col>
      <xdr:colOff>516889</xdr:colOff>
      <xdr:row>40</xdr:row>
      <xdr:rowOff>95794</xdr:rowOff>
    </xdr:to>
    <xdr:cxnSp macro="">
      <xdr:nvCxnSpPr>
        <xdr:cNvPr id="307" name="直線コネクタ 306"/>
        <xdr:cNvCxnSpPr/>
      </xdr:nvCxnSpPr>
      <xdr:spPr>
        <a:xfrm flipV="1">
          <a:off x="14735809" y="5632813"/>
          <a:ext cx="0" cy="1168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99621</xdr:rowOff>
    </xdr:from>
    <xdr:ext cx="405111" cy="259045"/>
    <xdr:sp macro="" textlink="">
      <xdr:nvSpPr>
        <xdr:cNvPr id="308" name="【認定こども園・幼稚園・保育所】&#10;有形固定資産減価償却率最小値テキスト"/>
        <xdr:cNvSpPr txBox="1"/>
      </xdr:nvSpPr>
      <xdr:spPr>
        <a:xfrm>
          <a:off x="14825345" y="68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40</xdr:row>
      <xdr:rowOff>95794</xdr:rowOff>
    </xdr:from>
    <xdr:to>
      <xdr:col>23</xdr:col>
      <xdr:colOff>606425</xdr:colOff>
      <xdr:row>40</xdr:row>
      <xdr:rowOff>95794</xdr:rowOff>
    </xdr:to>
    <xdr:cxnSp macro="">
      <xdr:nvCxnSpPr>
        <xdr:cNvPr id="309" name="直線コネクタ 308"/>
        <xdr:cNvCxnSpPr/>
      </xdr:nvCxnSpPr>
      <xdr:spPr>
        <a:xfrm>
          <a:off x="14647545" y="6801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47370</xdr:rowOff>
    </xdr:from>
    <xdr:ext cx="405111" cy="259045"/>
    <xdr:sp macro="" textlink="">
      <xdr:nvSpPr>
        <xdr:cNvPr id="310" name="【認定こども園・幼稚園・保育所】&#10;有形固定資産減価償却率最大値テキスト"/>
        <xdr:cNvSpPr txBox="1"/>
      </xdr:nvSpPr>
      <xdr:spPr>
        <a:xfrm>
          <a:off x="14825345" y="5411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33</xdr:row>
      <xdr:rowOff>100693</xdr:rowOff>
    </xdr:from>
    <xdr:to>
      <xdr:col>23</xdr:col>
      <xdr:colOff>606425</xdr:colOff>
      <xdr:row>33</xdr:row>
      <xdr:rowOff>100693</xdr:rowOff>
    </xdr:to>
    <xdr:cxnSp macro="">
      <xdr:nvCxnSpPr>
        <xdr:cNvPr id="311" name="直線コネクタ 310"/>
        <xdr:cNvCxnSpPr/>
      </xdr:nvCxnSpPr>
      <xdr:spPr>
        <a:xfrm>
          <a:off x="14647545" y="563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65876</xdr:rowOff>
    </xdr:from>
    <xdr:ext cx="405111" cy="259045"/>
    <xdr:sp macro="" textlink="">
      <xdr:nvSpPr>
        <xdr:cNvPr id="312" name="【認定こども園・幼稚園・保育所】&#10;有形固定資産減価償却率平均値テキスト"/>
        <xdr:cNvSpPr txBox="1"/>
      </xdr:nvSpPr>
      <xdr:spPr>
        <a:xfrm>
          <a:off x="14825345" y="6436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87449</xdr:rowOff>
    </xdr:from>
    <xdr:to>
      <xdr:col>23</xdr:col>
      <xdr:colOff>568325</xdr:colOff>
      <xdr:row>39</xdr:row>
      <xdr:rowOff>17599</xdr:rowOff>
    </xdr:to>
    <xdr:sp macro="" textlink="">
      <xdr:nvSpPr>
        <xdr:cNvPr id="313" name="フローチャート : 判断 312"/>
        <xdr:cNvSpPr/>
      </xdr:nvSpPr>
      <xdr:spPr>
        <a:xfrm>
          <a:off x="14685645"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27033</xdr:rowOff>
    </xdr:from>
    <xdr:to>
      <xdr:col>22</xdr:col>
      <xdr:colOff>415925</xdr:colOff>
      <xdr:row>39</xdr:row>
      <xdr:rowOff>128633</xdr:rowOff>
    </xdr:to>
    <xdr:sp macro="" textlink="">
      <xdr:nvSpPr>
        <xdr:cNvPr id="314" name="フローチャート : 判断 313"/>
        <xdr:cNvSpPr/>
      </xdr:nvSpPr>
      <xdr:spPr>
        <a:xfrm>
          <a:off x="13916025"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5" name="テキスト ボックス 314"/>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6" name="テキスト ボックス 315"/>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7" name="テキスト ボックス 316"/>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8" name="テキスト ボックス 317"/>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9" name="テキスト ボックス 318"/>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62956</xdr:rowOff>
    </xdr:from>
    <xdr:to>
      <xdr:col>22</xdr:col>
      <xdr:colOff>415925</xdr:colOff>
      <xdr:row>41</xdr:row>
      <xdr:rowOff>164556</xdr:rowOff>
    </xdr:to>
    <xdr:sp macro="" textlink="">
      <xdr:nvSpPr>
        <xdr:cNvPr id="320" name="円/楕円 319"/>
        <xdr:cNvSpPr/>
      </xdr:nvSpPr>
      <xdr:spPr>
        <a:xfrm>
          <a:off x="13916025" y="693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145160</xdr:rowOff>
    </xdr:from>
    <xdr:ext cx="405111" cy="259045"/>
    <xdr:sp macro="" textlink="">
      <xdr:nvSpPr>
        <xdr:cNvPr id="321" name="n_1aveValue【認定こども園・幼稚園・保育所】&#10;有形固定資産減価償却率"/>
        <xdr:cNvSpPr txBox="1"/>
      </xdr:nvSpPr>
      <xdr:spPr>
        <a:xfrm>
          <a:off x="13751568" y="634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155683</xdr:rowOff>
    </xdr:from>
    <xdr:ext cx="405111" cy="259045"/>
    <xdr:sp macro="" textlink="">
      <xdr:nvSpPr>
        <xdr:cNvPr id="322" name="n_1mainValue【認定こども園・幼稚園・保育所】&#10;有形固定資産減価償却率"/>
        <xdr:cNvSpPr txBox="1"/>
      </xdr:nvSpPr>
      <xdr:spPr>
        <a:xfrm>
          <a:off x="13751568" y="702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3" name="正方形/長方形 322"/>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4" name="正方形/長方形 323"/>
        <xdr:cNvSpPr/>
      </xdr:nvSpPr>
      <xdr:spPr>
        <a:xfrm>
          <a:off x="1662620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5" name="正方形/長方形 324"/>
        <xdr:cNvSpPr/>
      </xdr:nvSpPr>
      <xdr:spPr>
        <a:xfrm>
          <a:off x="1662620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6" name="正方形/長方形 325"/>
        <xdr:cNvSpPr/>
      </xdr:nvSpPr>
      <xdr:spPr>
        <a:xfrm>
          <a:off x="17505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7" name="正方形/長方形 326"/>
        <xdr:cNvSpPr/>
      </xdr:nvSpPr>
      <xdr:spPr>
        <a:xfrm>
          <a:off x="17505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8" name="正方形/長方形 327"/>
        <xdr:cNvSpPr/>
      </xdr:nvSpPr>
      <xdr:spPr>
        <a:xfrm>
          <a:off x="185413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9" name="正方形/長方形 328"/>
        <xdr:cNvSpPr/>
      </xdr:nvSpPr>
      <xdr:spPr>
        <a:xfrm>
          <a:off x="185413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0" name="正方形/長方形 329"/>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1" name="テキスト ボックス 330"/>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2" name="直線コネクタ 331"/>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3" name="直線コネクタ 332"/>
        <xdr:cNvCxnSpPr/>
      </xdr:nvCxnSpPr>
      <xdr:spPr>
        <a:xfrm>
          <a:off x="16499205" y="70789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4" name="テキスト ボックス 333"/>
        <xdr:cNvSpPr txBox="1"/>
      </xdr:nvSpPr>
      <xdr:spPr>
        <a:xfrm>
          <a:off x="16070126"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5" name="直線コネクタ 334"/>
        <xdr:cNvCxnSpPr/>
      </xdr:nvCxnSpPr>
      <xdr:spPr>
        <a:xfrm>
          <a:off x="16499205" y="6705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6" name="テキスト ボックス 335"/>
        <xdr:cNvSpPr txBox="1"/>
      </xdr:nvSpPr>
      <xdr:spPr>
        <a:xfrm>
          <a:off x="16070126"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7" name="直線コネクタ 336"/>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8" name="テキスト ボックス 337"/>
        <xdr:cNvSpPr txBox="1"/>
      </xdr:nvSpPr>
      <xdr:spPr>
        <a:xfrm>
          <a:off x="16070126"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9" name="直線コネクタ 338"/>
        <xdr:cNvCxnSpPr/>
      </xdr:nvCxnSpPr>
      <xdr:spPr>
        <a:xfrm>
          <a:off x="16499205" y="59626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0" name="テキスト ボックス 339"/>
        <xdr:cNvSpPr txBox="1"/>
      </xdr:nvSpPr>
      <xdr:spPr>
        <a:xfrm>
          <a:off x="16070126"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1" name="直線コネクタ 340"/>
        <xdr:cNvCxnSpPr/>
      </xdr:nvCxnSpPr>
      <xdr:spPr>
        <a:xfrm>
          <a:off x="16499205" y="55892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2" name="テキスト ボックス 341"/>
        <xdr:cNvSpPr txBox="1"/>
      </xdr:nvSpPr>
      <xdr:spPr>
        <a:xfrm>
          <a:off x="16070126"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4" name="テキスト ボックス 343"/>
        <xdr:cNvSpPr txBox="1"/>
      </xdr:nvSpPr>
      <xdr:spPr>
        <a:xfrm>
          <a:off x="16070126"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認定こども園・幼稚園・保育所】&#10;一人当たり面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152400</xdr:rowOff>
    </xdr:from>
    <xdr:to>
      <xdr:col>32</xdr:col>
      <xdr:colOff>186689</xdr:colOff>
      <xdr:row>41</xdr:row>
      <xdr:rowOff>19050</xdr:rowOff>
    </xdr:to>
    <xdr:cxnSp macro="">
      <xdr:nvCxnSpPr>
        <xdr:cNvPr id="346" name="直線コネクタ 345"/>
        <xdr:cNvCxnSpPr/>
      </xdr:nvCxnSpPr>
      <xdr:spPr>
        <a:xfrm flipV="1">
          <a:off x="19960589" y="5852160"/>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22877</xdr:rowOff>
    </xdr:from>
    <xdr:ext cx="469744" cy="259045"/>
    <xdr:sp macro="" textlink="">
      <xdr:nvSpPr>
        <xdr:cNvPr id="347" name="【認定こども園・幼稚園・保育所】&#10;一人当たり面積最小値テキスト"/>
        <xdr:cNvSpPr txBox="1"/>
      </xdr:nvSpPr>
      <xdr:spPr>
        <a:xfrm>
          <a:off x="20050125"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41</xdr:row>
      <xdr:rowOff>19050</xdr:rowOff>
    </xdr:from>
    <xdr:to>
      <xdr:col>32</xdr:col>
      <xdr:colOff>276225</xdr:colOff>
      <xdr:row>41</xdr:row>
      <xdr:rowOff>19050</xdr:rowOff>
    </xdr:to>
    <xdr:cxnSp macro="">
      <xdr:nvCxnSpPr>
        <xdr:cNvPr id="348" name="直線コネクタ 347"/>
        <xdr:cNvCxnSpPr/>
      </xdr:nvCxnSpPr>
      <xdr:spPr>
        <a:xfrm>
          <a:off x="19872325" y="6892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99077</xdr:rowOff>
    </xdr:from>
    <xdr:ext cx="469744" cy="259045"/>
    <xdr:sp macro="" textlink="">
      <xdr:nvSpPr>
        <xdr:cNvPr id="349" name="【認定こども園・幼稚園・保育所】&#10;一人当たり面積最大値テキスト"/>
        <xdr:cNvSpPr txBox="1"/>
      </xdr:nvSpPr>
      <xdr:spPr>
        <a:xfrm>
          <a:off x="20050125"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34</xdr:row>
      <xdr:rowOff>152400</xdr:rowOff>
    </xdr:from>
    <xdr:to>
      <xdr:col>32</xdr:col>
      <xdr:colOff>276225</xdr:colOff>
      <xdr:row>34</xdr:row>
      <xdr:rowOff>152400</xdr:rowOff>
    </xdr:to>
    <xdr:cxnSp macro="">
      <xdr:nvCxnSpPr>
        <xdr:cNvPr id="350" name="直線コネクタ 349"/>
        <xdr:cNvCxnSpPr/>
      </xdr:nvCxnSpPr>
      <xdr:spPr>
        <a:xfrm>
          <a:off x="19872325"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87647</xdr:rowOff>
    </xdr:from>
    <xdr:ext cx="469744" cy="259045"/>
    <xdr:sp macro="" textlink="">
      <xdr:nvSpPr>
        <xdr:cNvPr id="351" name="【認定こども園・幼稚園・保育所】&#10;一人当たり面積平均値テキスト"/>
        <xdr:cNvSpPr txBox="1"/>
      </xdr:nvSpPr>
      <xdr:spPr>
        <a:xfrm>
          <a:off x="20050125" y="6122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109220</xdr:rowOff>
    </xdr:from>
    <xdr:to>
      <xdr:col>32</xdr:col>
      <xdr:colOff>238125</xdr:colOff>
      <xdr:row>37</xdr:row>
      <xdr:rowOff>39370</xdr:rowOff>
    </xdr:to>
    <xdr:sp macro="" textlink="">
      <xdr:nvSpPr>
        <xdr:cNvPr id="352" name="フローチャート : 判断 351"/>
        <xdr:cNvSpPr/>
      </xdr:nvSpPr>
      <xdr:spPr>
        <a:xfrm>
          <a:off x="19910425" y="614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128270</xdr:rowOff>
    </xdr:from>
    <xdr:to>
      <xdr:col>31</xdr:col>
      <xdr:colOff>85725</xdr:colOff>
      <xdr:row>37</xdr:row>
      <xdr:rowOff>58420</xdr:rowOff>
    </xdr:to>
    <xdr:sp macro="" textlink="">
      <xdr:nvSpPr>
        <xdr:cNvPr id="353" name="フローチャート : 判断 352"/>
        <xdr:cNvSpPr/>
      </xdr:nvSpPr>
      <xdr:spPr>
        <a:xfrm>
          <a:off x="19156045" y="616331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10160</xdr:rowOff>
    </xdr:from>
    <xdr:to>
      <xdr:col>31</xdr:col>
      <xdr:colOff>85725</xdr:colOff>
      <xdr:row>33</xdr:row>
      <xdr:rowOff>111760</xdr:rowOff>
    </xdr:to>
    <xdr:sp macro="" textlink="">
      <xdr:nvSpPr>
        <xdr:cNvPr id="359" name="円/楕円 358"/>
        <xdr:cNvSpPr/>
      </xdr:nvSpPr>
      <xdr:spPr>
        <a:xfrm>
          <a:off x="19156045" y="554228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49547</xdr:rowOff>
    </xdr:from>
    <xdr:ext cx="469744" cy="259045"/>
    <xdr:sp macro="" textlink="">
      <xdr:nvSpPr>
        <xdr:cNvPr id="360" name="n_1aveValue【認定こども園・幼稚園・保育所】&#10;一人当たり面積"/>
        <xdr:cNvSpPr txBox="1"/>
      </xdr:nvSpPr>
      <xdr:spPr>
        <a:xfrm>
          <a:off x="19012612"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128287</xdr:rowOff>
    </xdr:from>
    <xdr:ext cx="469744" cy="259045"/>
    <xdr:sp macro="" textlink="">
      <xdr:nvSpPr>
        <xdr:cNvPr id="361" name="n_1mainValue【認定こども園・幼稚園・保育所】&#10;一人当たり面積"/>
        <xdr:cNvSpPr txBox="1"/>
      </xdr:nvSpPr>
      <xdr:spPr>
        <a:xfrm>
          <a:off x="19012612" y="53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0.399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120584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116774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1205845" y="111785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087327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3" name="直線コネクタ 372"/>
        <xdr:cNvCxnSpPr/>
      </xdr:nvCxnSpPr>
      <xdr:spPr>
        <a:xfrm>
          <a:off x="11205845" y="1072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4" name="テキスト ボックス 373"/>
        <xdr:cNvSpPr txBox="1"/>
      </xdr:nvSpPr>
      <xdr:spPr>
        <a:xfrm>
          <a:off x="1087327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5" name="直線コネクタ 374"/>
        <xdr:cNvCxnSpPr/>
      </xdr:nvCxnSpPr>
      <xdr:spPr>
        <a:xfrm>
          <a:off x="11205845" y="102831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6" name="テキスト ボックス 375"/>
        <xdr:cNvSpPr txBox="1"/>
      </xdr:nvSpPr>
      <xdr:spPr>
        <a:xfrm>
          <a:off x="1087327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7" name="直線コネクタ 376"/>
        <xdr:cNvCxnSpPr/>
      </xdr:nvCxnSpPr>
      <xdr:spPr>
        <a:xfrm>
          <a:off x="11205845" y="98374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8" name="テキスト ボックス 377"/>
        <xdr:cNvSpPr txBox="1"/>
      </xdr:nvSpPr>
      <xdr:spPr>
        <a:xfrm>
          <a:off x="1087327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9" name="直線コネクタ 378"/>
        <xdr:cNvCxnSpPr/>
      </xdr:nvCxnSpPr>
      <xdr:spPr>
        <a:xfrm>
          <a:off x="11205845" y="938784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0" name="テキスト ボックス 379"/>
        <xdr:cNvSpPr txBox="1"/>
      </xdr:nvSpPr>
      <xdr:spPr>
        <a:xfrm>
          <a:off x="1087327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1" name="直線コネクタ 380"/>
        <xdr:cNvCxnSpPr/>
      </xdr:nvCxnSpPr>
      <xdr:spPr>
        <a:xfrm>
          <a:off x="11205845" y="89420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2" name="テキスト ボックス 381"/>
        <xdr:cNvSpPr txBox="1"/>
      </xdr:nvSpPr>
      <xdr:spPr>
        <a:xfrm>
          <a:off x="1087327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3" name="【学校施設】&#10;有形固定資産減価償却率グラフ枠"/>
        <xdr:cNvSpPr/>
      </xdr:nvSpPr>
      <xdr:spPr>
        <a:xfrm>
          <a:off x="1120584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75438</xdr:rowOff>
    </xdr:from>
    <xdr:to>
      <xdr:col>23</xdr:col>
      <xdr:colOff>516889</xdr:colOff>
      <xdr:row>60</xdr:row>
      <xdr:rowOff>123444</xdr:rowOff>
    </xdr:to>
    <xdr:cxnSp macro="">
      <xdr:nvCxnSpPr>
        <xdr:cNvPr id="384" name="直線コネクタ 383"/>
        <xdr:cNvCxnSpPr/>
      </xdr:nvCxnSpPr>
      <xdr:spPr>
        <a:xfrm flipV="1">
          <a:off x="14735809" y="9295638"/>
          <a:ext cx="0" cy="886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127271</xdr:rowOff>
    </xdr:from>
    <xdr:ext cx="405111" cy="259045"/>
    <xdr:sp macro="" textlink="">
      <xdr:nvSpPr>
        <xdr:cNvPr id="385" name="【学校施設】&#10;有形固定資産減価償却率最小値テキスト"/>
        <xdr:cNvSpPr txBox="1"/>
      </xdr:nvSpPr>
      <xdr:spPr>
        <a:xfrm>
          <a:off x="14825345" y="1018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60</xdr:row>
      <xdr:rowOff>123444</xdr:rowOff>
    </xdr:from>
    <xdr:to>
      <xdr:col>23</xdr:col>
      <xdr:colOff>606425</xdr:colOff>
      <xdr:row>60</xdr:row>
      <xdr:rowOff>123444</xdr:rowOff>
    </xdr:to>
    <xdr:cxnSp macro="">
      <xdr:nvCxnSpPr>
        <xdr:cNvPr id="386" name="直線コネクタ 385"/>
        <xdr:cNvCxnSpPr/>
      </xdr:nvCxnSpPr>
      <xdr:spPr>
        <a:xfrm>
          <a:off x="14647545" y="1018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22115</xdr:rowOff>
    </xdr:from>
    <xdr:ext cx="405111" cy="259045"/>
    <xdr:sp macro="" textlink="">
      <xdr:nvSpPr>
        <xdr:cNvPr id="387" name="【学校施設】&#10;有形固定資産減価償却率最大値テキスト"/>
        <xdr:cNvSpPr txBox="1"/>
      </xdr:nvSpPr>
      <xdr:spPr>
        <a:xfrm>
          <a:off x="14825345" y="907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75438</xdr:rowOff>
    </xdr:from>
    <xdr:to>
      <xdr:col>23</xdr:col>
      <xdr:colOff>606425</xdr:colOff>
      <xdr:row>55</xdr:row>
      <xdr:rowOff>75438</xdr:rowOff>
    </xdr:to>
    <xdr:cxnSp macro="">
      <xdr:nvCxnSpPr>
        <xdr:cNvPr id="388" name="直線コネクタ 387"/>
        <xdr:cNvCxnSpPr/>
      </xdr:nvCxnSpPr>
      <xdr:spPr>
        <a:xfrm>
          <a:off x="14647545" y="9295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28211</xdr:rowOff>
    </xdr:from>
    <xdr:ext cx="405111" cy="259045"/>
    <xdr:sp macro="" textlink="">
      <xdr:nvSpPr>
        <xdr:cNvPr id="389" name="【学校施設】&#10;有形固定資産減価償却率平均値テキスト"/>
        <xdr:cNvSpPr txBox="1"/>
      </xdr:nvSpPr>
      <xdr:spPr>
        <a:xfrm>
          <a:off x="14825345" y="97513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49784</xdr:rowOff>
    </xdr:from>
    <xdr:to>
      <xdr:col>23</xdr:col>
      <xdr:colOff>568325</xdr:colOff>
      <xdr:row>58</xdr:row>
      <xdr:rowOff>151384</xdr:rowOff>
    </xdr:to>
    <xdr:sp macro="" textlink="">
      <xdr:nvSpPr>
        <xdr:cNvPr id="390" name="フローチャート : 判断 389"/>
        <xdr:cNvSpPr/>
      </xdr:nvSpPr>
      <xdr:spPr>
        <a:xfrm>
          <a:off x="14685645" y="977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391" name="フローチャート : 判断 390"/>
        <xdr:cNvSpPr/>
      </xdr:nvSpPr>
      <xdr:spPr>
        <a:xfrm>
          <a:off x="13916025" y="101356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2" name="テキスト ボックス 391"/>
        <xdr:cNvSpPr txBox="1"/>
      </xdr:nvSpPr>
      <xdr:spPr>
        <a:xfrm>
          <a:off x="145459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3" name="テキスト ボックス 392"/>
        <xdr:cNvSpPr txBox="1"/>
      </xdr:nvSpPr>
      <xdr:spPr>
        <a:xfrm>
          <a:off x="137763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4" name="テキスト ボックス 393"/>
        <xdr:cNvSpPr txBox="1"/>
      </xdr:nvSpPr>
      <xdr:spPr>
        <a:xfrm>
          <a:off x="129863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5" name="テキスト ボックス 394"/>
        <xdr:cNvSpPr txBox="1"/>
      </xdr:nvSpPr>
      <xdr:spPr>
        <a:xfrm>
          <a:off x="122040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6" name="テキスト ボックス 395"/>
        <xdr:cNvSpPr txBox="1"/>
      </xdr:nvSpPr>
      <xdr:spPr>
        <a:xfrm>
          <a:off x="113836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77216</xdr:rowOff>
    </xdr:from>
    <xdr:to>
      <xdr:col>22</xdr:col>
      <xdr:colOff>415925</xdr:colOff>
      <xdr:row>63</xdr:row>
      <xdr:rowOff>7366</xdr:rowOff>
    </xdr:to>
    <xdr:sp macro="" textlink="">
      <xdr:nvSpPr>
        <xdr:cNvPr id="397" name="円/楕円 396"/>
        <xdr:cNvSpPr/>
      </xdr:nvSpPr>
      <xdr:spPr>
        <a:xfrm>
          <a:off x="13916025" y="10470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23893</xdr:rowOff>
    </xdr:from>
    <xdr:ext cx="405111" cy="259045"/>
    <xdr:sp macro="" textlink="">
      <xdr:nvSpPr>
        <xdr:cNvPr id="398" name="n_1aveValue【学校施設】&#10;有形固定資産減価償却率"/>
        <xdr:cNvSpPr txBox="1"/>
      </xdr:nvSpPr>
      <xdr:spPr>
        <a:xfrm>
          <a:off x="13751568" y="991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169943</xdr:rowOff>
    </xdr:from>
    <xdr:ext cx="405111" cy="259045"/>
    <xdr:sp macro="" textlink="">
      <xdr:nvSpPr>
        <xdr:cNvPr id="399" name="n_1mainValue【学校施設】&#10;有形固定資産減価償却率"/>
        <xdr:cNvSpPr txBox="1"/>
      </xdr:nvSpPr>
      <xdr:spPr>
        <a:xfrm>
          <a:off x="13751568" y="1056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0" name="正方形/長方形 399"/>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1" name="正方形/長方形 400"/>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2" name="正方形/長方形 401"/>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3" name="正方形/長方形 402"/>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4" name="正方形/長方形 403"/>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5" name="正方形/長方形 404"/>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6" name="正方形/長方形 405"/>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7" name="正方形/長方形 406"/>
        <xdr:cNvSpPr/>
      </xdr:nvSpPr>
      <xdr:spPr>
        <a:xfrm>
          <a:off x="1649920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8" name="テキスト ボックス 407"/>
        <xdr:cNvSpPr txBox="1"/>
      </xdr:nvSpPr>
      <xdr:spPr>
        <a:xfrm>
          <a:off x="1646110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9" name="直線コネクタ 408"/>
        <xdr:cNvCxnSpPr/>
      </xdr:nvCxnSpPr>
      <xdr:spPr>
        <a:xfrm>
          <a:off x="1649920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0" name="テキスト ボックス 409"/>
        <xdr:cNvSpPr txBox="1"/>
      </xdr:nvSpPr>
      <xdr:spPr>
        <a:xfrm>
          <a:off x="1607012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1" name="直線コネクタ 410"/>
        <xdr:cNvCxnSpPr/>
      </xdr:nvCxnSpPr>
      <xdr:spPr>
        <a:xfrm>
          <a:off x="16499205" y="10859588"/>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2" name="テキスト ボックス 411"/>
        <xdr:cNvSpPr txBox="1"/>
      </xdr:nvSpPr>
      <xdr:spPr>
        <a:xfrm>
          <a:off x="16070126"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3" name="直線コネクタ 412"/>
        <xdr:cNvCxnSpPr/>
      </xdr:nvCxnSpPr>
      <xdr:spPr>
        <a:xfrm>
          <a:off x="16499205" y="1054063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4" name="テキスト ボックス 413"/>
        <xdr:cNvSpPr txBox="1"/>
      </xdr:nvSpPr>
      <xdr:spPr>
        <a:xfrm>
          <a:off x="16070126"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5" name="直線コネクタ 414"/>
        <xdr:cNvCxnSpPr/>
      </xdr:nvCxnSpPr>
      <xdr:spPr>
        <a:xfrm>
          <a:off x="16499205" y="1022168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6" name="テキスト ボックス 415"/>
        <xdr:cNvSpPr txBox="1"/>
      </xdr:nvSpPr>
      <xdr:spPr>
        <a:xfrm>
          <a:off x="16070126"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7" name="直線コネクタ 416"/>
        <xdr:cNvCxnSpPr/>
      </xdr:nvCxnSpPr>
      <xdr:spPr>
        <a:xfrm>
          <a:off x="16499205" y="9898925"/>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18" name="テキスト ボックス 417"/>
        <xdr:cNvSpPr txBox="1"/>
      </xdr:nvSpPr>
      <xdr:spPr>
        <a:xfrm>
          <a:off x="16070126"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9" name="直線コネクタ 418"/>
        <xdr:cNvCxnSpPr/>
      </xdr:nvCxnSpPr>
      <xdr:spPr>
        <a:xfrm>
          <a:off x="16499205" y="957997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0" name="テキスト ボックス 419"/>
        <xdr:cNvSpPr txBox="1"/>
      </xdr:nvSpPr>
      <xdr:spPr>
        <a:xfrm>
          <a:off x="16070126"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1" name="直線コネクタ 420"/>
        <xdr:cNvCxnSpPr/>
      </xdr:nvCxnSpPr>
      <xdr:spPr>
        <a:xfrm>
          <a:off x="16499205" y="9261022"/>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2" name="テキスト ボックス 421"/>
        <xdr:cNvSpPr txBox="1"/>
      </xdr:nvSpPr>
      <xdr:spPr>
        <a:xfrm>
          <a:off x="16070126"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649920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607012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649920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169817</xdr:rowOff>
    </xdr:from>
    <xdr:to>
      <xdr:col>32</xdr:col>
      <xdr:colOff>186689</xdr:colOff>
      <xdr:row>64</xdr:row>
      <xdr:rowOff>23949</xdr:rowOff>
    </xdr:to>
    <xdr:cxnSp macro="">
      <xdr:nvCxnSpPr>
        <xdr:cNvPr id="426" name="直線コネクタ 425"/>
        <xdr:cNvCxnSpPr/>
      </xdr:nvCxnSpPr>
      <xdr:spPr>
        <a:xfrm flipV="1">
          <a:off x="19960589" y="9557657"/>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27776</xdr:rowOff>
    </xdr:from>
    <xdr:ext cx="469744" cy="259045"/>
    <xdr:sp macro="" textlink="">
      <xdr:nvSpPr>
        <xdr:cNvPr id="427" name="【学校施設】&#10;一人当たり面積最小値テキスト"/>
        <xdr:cNvSpPr txBox="1"/>
      </xdr:nvSpPr>
      <xdr:spPr>
        <a:xfrm>
          <a:off x="20050125" y="1075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64</xdr:row>
      <xdr:rowOff>23949</xdr:rowOff>
    </xdr:from>
    <xdr:to>
      <xdr:col>32</xdr:col>
      <xdr:colOff>276225</xdr:colOff>
      <xdr:row>64</xdr:row>
      <xdr:rowOff>23949</xdr:rowOff>
    </xdr:to>
    <xdr:cxnSp macro="">
      <xdr:nvCxnSpPr>
        <xdr:cNvPr id="428" name="直線コネクタ 427"/>
        <xdr:cNvCxnSpPr/>
      </xdr:nvCxnSpPr>
      <xdr:spPr>
        <a:xfrm>
          <a:off x="19872325" y="1075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116494</xdr:rowOff>
    </xdr:from>
    <xdr:ext cx="469744" cy="259045"/>
    <xdr:sp macro="" textlink="">
      <xdr:nvSpPr>
        <xdr:cNvPr id="429" name="【学校施設】&#10;一人当たり面積最大値テキスト"/>
        <xdr:cNvSpPr txBox="1"/>
      </xdr:nvSpPr>
      <xdr:spPr>
        <a:xfrm>
          <a:off x="20050125" y="93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56</xdr:row>
      <xdr:rowOff>169817</xdr:rowOff>
    </xdr:from>
    <xdr:to>
      <xdr:col>32</xdr:col>
      <xdr:colOff>276225</xdr:colOff>
      <xdr:row>56</xdr:row>
      <xdr:rowOff>169817</xdr:rowOff>
    </xdr:to>
    <xdr:cxnSp macro="">
      <xdr:nvCxnSpPr>
        <xdr:cNvPr id="430" name="直線コネクタ 429"/>
        <xdr:cNvCxnSpPr/>
      </xdr:nvCxnSpPr>
      <xdr:spPr>
        <a:xfrm>
          <a:off x="19872325" y="955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143164</xdr:rowOff>
    </xdr:from>
    <xdr:ext cx="469744" cy="259045"/>
    <xdr:sp macro="" textlink="">
      <xdr:nvSpPr>
        <xdr:cNvPr id="431" name="【学校施設】&#10;一人当たり面積平均値テキスト"/>
        <xdr:cNvSpPr txBox="1"/>
      </xdr:nvSpPr>
      <xdr:spPr>
        <a:xfrm>
          <a:off x="20050125" y="1020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164737</xdr:rowOff>
    </xdr:from>
    <xdr:to>
      <xdr:col>32</xdr:col>
      <xdr:colOff>238125</xdr:colOff>
      <xdr:row>61</xdr:row>
      <xdr:rowOff>94887</xdr:rowOff>
    </xdr:to>
    <xdr:sp macro="" textlink="">
      <xdr:nvSpPr>
        <xdr:cNvPr id="432" name="フローチャート : 判断 431"/>
        <xdr:cNvSpPr/>
      </xdr:nvSpPr>
      <xdr:spPr>
        <a:xfrm>
          <a:off x="19910425" y="102231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56</xdr:row>
      <xdr:rowOff>126637</xdr:rowOff>
    </xdr:from>
    <xdr:to>
      <xdr:col>31</xdr:col>
      <xdr:colOff>85725</xdr:colOff>
      <xdr:row>57</xdr:row>
      <xdr:rowOff>56787</xdr:rowOff>
    </xdr:to>
    <xdr:sp macro="" textlink="">
      <xdr:nvSpPr>
        <xdr:cNvPr id="433" name="フローチャート : 判断 432"/>
        <xdr:cNvSpPr/>
      </xdr:nvSpPr>
      <xdr:spPr>
        <a:xfrm>
          <a:off x="19156045" y="951447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1977072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1906968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1824926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742884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667700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54</xdr:row>
      <xdr:rowOff>126637</xdr:rowOff>
    </xdr:from>
    <xdr:to>
      <xdr:col>31</xdr:col>
      <xdr:colOff>85725</xdr:colOff>
      <xdr:row>55</xdr:row>
      <xdr:rowOff>56787</xdr:rowOff>
    </xdr:to>
    <xdr:sp macro="" textlink="">
      <xdr:nvSpPr>
        <xdr:cNvPr id="439" name="円/楕円 438"/>
        <xdr:cNvSpPr/>
      </xdr:nvSpPr>
      <xdr:spPr>
        <a:xfrm>
          <a:off x="19156045" y="917919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47914</xdr:rowOff>
    </xdr:from>
    <xdr:ext cx="469744" cy="259045"/>
    <xdr:sp macro="" textlink="">
      <xdr:nvSpPr>
        <xdr:cNvPr id="440" name="n_1aveValue【学校施設】&#10;一人当たり面積"/>
        <xdr:cNvSpPr txBox="1"/>
      </xdr:nvSpPr>
      <xdr:spPr>
        <a:xfrm>
          <a:off x="19012612" y="96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53</xdr:row>
      <xdr:rowOff>73314</xdr:rowOff>
    </xdr:from>
    <xdr:ext cx="469744" cy="259045"/>
    <xdr:sp macro="" textlink="">
      <xdr:nvSpPr>
        <xdr:cNvPr id="441" name="n_1mainValue【学校施設】&#10;一人当たり面積"/>
        <xdr:cNvSpPr txBox="1"/>
      </xdr:nvSpPr>
      <xdr:spPr>
        <a:xfrm>
          <a:off x="19012612" y="895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0" name="テキスト ボックス 449"/>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1" name="直線コネクタ 450"/>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52" name="直線コネクタ 451"/>
        <xdr:cNvCxnSpPr/>
      </xdr:nvCxnSpPr>
      <xdr:spPr>
        <a:xfrm>
          <a:off x="11205845" y="1458576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53" name="テキスト ボックス 452"/>
        <xdr:cNvSpPr txBox="1"/>
      </xdr:nvSpPr>
      <xdr:spPr>
        <a:xfrm>
          <a:off x="1093739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54" name="直線コネクタ 453"/>
        <xdr:cNvCxnSpPr/>
      </xdr:nvCxnSpPr>
      <xdr:spPr>
        <a:xfrm>
          <a:off x="11205845" y="1426300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55" name="テキスト ボックス 454"/>
        <xdr:cNvSpPr txBox="1"/>
      </xdr:nvSpPr>
      <xdr:spPr>
        <a:xfrm>
          <a:off x="1087327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6" name="直線コネクタ 455"/>
        <xdr:cNvCxnSpPr/>
      </xdr:nvCxnSpPr>
      <xdr:spPr>
        <a:xfrm>
          <a:off x="11205845" y="139440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7" name="テキスト ボックス 456"/>
        <xdr:cNvSpPr txBox="1"/>
      </xdr:nvSpPr>
      <xdr:spPr>
        <a:xfrm>
          <a:off x="1087327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8" name="直線コネクタ 457"/>
        <xdr:cNvCxnSpPr/>
      </xdr:nvCxnSpPr>
      <xdr:spPr>
        <a:xfrm>
          <a:off x="11205845" y="1362510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9" name="テキスト ボックス 458"/>
        <xdr:cNvSpPr txBox="1"/>
      </xdr:nvSpPr>
      <xdr:spPr>
        <a:xfrm>
          <a:off x="1087327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60" name="直線コネクタ 459"/>
        <xdr:cNvCxnSpPr/>
      </xdr:nvCxnSpPr>
      <xdr:spPr>
        <a:xfrm>
          <a:off x="11205845" y="1330615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61" name="テキスト ボックス 460"/>
        <xdr:cNvSpPr txBox="1"/>
      </xdr:nvSpPr>
      <xdr:spPr>
        <a:xfrm>
          <a:off x="1087327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62" name="直線コネクタ 461"/>
        <xdr:cNvCxnSpPr/>
      </xdr:nvCxnSpPr>
      <xdr:spPr>
        <a:xfrm>
          <a:off x="11205845" y="1298720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63" name="テキスト ボックス 462"/>
        <xdr:cNvSpPr txBox="1"/>
      </xdr:nvSpPr>
      <xdr:spPr>
        <a:xfrm>
          <a:off x="1080915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80</xdr:row>
      <xdr:rowOff>11974</xdr:rowOff>
    </xdr:to>
    <xdr:cxnSp macro="">
      <xdr:nvCxnSpPr>
        <xdr:cNvPr id="467" name="直線コネクタ 466"/>
        <xdr:cNvCxnSpPr/>
      </xdr:nvCxnSpPr>
      <xdr:spPr>
        <a:xfrm flipV="1">
          <a:off x="14735809" y="12987201"/>
          <a:ext cx="0" cy="435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15801</xdr:rowOff>
    </xdr:from>
    <xdr:ext cx="405111" cy="259045"/>
    <xdr:sp macro="" textlink="">
      <xdr:nvSpPr>
        <xdr:cNvPr id="468" name="【児童館】&#10;有形固定資産減価償却率最小値テキスト"/>
        <xdr:cNvSpPr txBox="1"/>
      </xdr:nvSpPr>
      <xdr:spPr>
        <a:xfrm>
          <a:off x="14825345" y="1342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23</xdr:col>
      <xdr:colOff>428625</xdr:colOff>
      <xdr:row>80</xdr:row>
      <xdr:rowOff>11974</xdr:rowOff>
    </xdr:from>
    <xdr:to>
      <xdr:col>23</xdr:col>
      <xdr:colOff>606425</xdr:colOff>
      <xdr:row>80</xdr:row>
      <xdr:rowOff>11974</xdr:rowOff>
    </xdr:to>
    <xdr:cxnSp macro="">
      <xdr:nvCxnSpPr>
        <xdr:cNvPr id="469" name="直線コネクタ 468"/>
        <xdr:cNvCxnSpPr/>
      </xdr:nvCxnSpPr>
      <xdr:spPr>
        <a:xfrm>
          <a:off x="14647545" y="1342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470" name="【児童館】&#10;有形固定資産減価償却率最大値テキスト"/>
        <xdr:cNvSpPr txBox="1"/>
      </xdr:nvSpPr>
      <xdr:spPr>
        <a:xfrm>
          <a:off x="14825345"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471" name="直線コネクタ 470"/>
        <xdr:cNvCxnSpPr/>
      </xdr:nvCxnSpPr>
      <xdr:spPr>
        <a:xfrm>
          <a:off x="14647545" y="12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40839</xdr:rowOff>
    </xdr:from>
    <xdr:ext cx="405111" cy="259045"/>
    <xdr:sp macro="" textlink="">
      <xdr:nvSpPr>
        <xdr:cNvPr id="472" name="【児童館】&#10;有形固定資産減価償却率平均値テキスト"/>
        <xdr:cNvSpPr txBox="1"/>
      </xdr:nvSpPr>
      <xdr:spPr>
        <a:xfrm>
          <a:off x="14825345" y="13116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62412</xdr:rowOff>
    </xdr:from>
    <xdr:to>
      <xdr:col>23</xdr:col>
      <xdr:colOff>568325</xdr:colOff>
      <xdr:row>78</xdr:row>
      <xdr:rowOff>164012</xdr:rowOff>
    </xdr:to>
    <xdr:sp macro="" textlink="">
      <xdr:nvSpPr>
        <xdr:cNvPr id="473" name="フローチャート : 判断 472"/>
        <xdr:cNvSpPr/>
      </xdr:nvSpPr>
      <xdr:spPr>
        <a:xfrm>
          <a:off x="14685645" y="131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126093</xdr:rowOff>
    </xdr:from>
    <xdr:to>
      <xdr:col>22</xdr:col>
      <xdr:colOff>415925</xdr:colOff>
      <xdr:row>80</xdr:row>
      <xdr:rowOff>56243</xdr:rowOff>
    </xdr:to>
    <xdr:sp macro="" textlink="">
      <xdr:nvSpPr>
        <xdr:cNvPr id="474" name="フローチャート : 判断 473"/>
        <xdr:cNvSpPr/>
      </xdr:nvSpPr>
      <xdr:spPr>
        <a:xfrm>
          <a:off x="13916025" y="13369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72208</xdr:rowOff>
    </xdr:from>
    <xdr:to>
      <xdr:col>22</xdr:col>
      <xdr:colOff>415925</xdr:colOff>
      <xdr:row>87</xdr:row>
      <xdr:rowOff>2358</xdr:rowOff>
    </xdr:to>
    <xdr:sp macro="" textlink="">
      <xdr:nvSpPr>
        <xdr:cNvPr id="480" name="円/楕円 479"/>
        <xdr:cNvSpPr/>
      </xdr:nvSpPr>
      <xdr:spPr>
        <a:xfrm>
          <a:off x="13916025" y="14489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72770</xdr:rowOff>
    </xdr:from>
    <xdr:ext cx="405111" cy="259045"/>
    <xdr:sp macro="" textlink="">
      <xdr:nvSpPr>
        <xdr:cNvPr id="481" name="n_1aveValue【児童館】&#10;有形固定資産減価償却率"/>
        <xdr:cNvSpPr txBox="1"/>
      </xdr:nvSpPr>
      <xdr:spPr>
        <a:xfrm>
          <a:off x="13751568" y="1314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164935</xdr:rowOff>
    </xdr:from>
    <xdr:ext cx="340478" cy="259045"/>
    <xdr:sp macro="" textlink="">
      <xdr:nvSpPr>
        <xdr:cNvPr id="482" name="n_1mainValue【児童館】&#10;有形固定資産減価償却率"/>
        <xdr:cNvSpPr txBox="1"/>
      </xdr:nvSpPr>
      <xdr:spPr>
        <a:xfrm>
          <a:off x="13783885" y="145819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3" name="テキスト ボックス 492"/>
        <xdr:cNvSpPr txBox="1"/>
      </xdr:nvSpPr>
      <xdr:spPr>
        <a:xfrm>
          <a:off x="16070126"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94" name="直線コネクタ 493"/>
        <xdr:cNvCxnSpPr/>
      </xdr:nvCxnSpPr>
      <xdr:spPr>
        <a:xfrm>
          <a:off x="16499205" y="1458576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95" name="テキスト ボックス 494"/>
        <xdr:cNvSpPr txBox="1"/>
      </xdr:nvSpPr>
      <xdr:spPr>
        <a:xfrm>
          <a:off x="16070126"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96" name="直線コネクタ 495"/>
        <xdr:cNvCxnSpPr/>
      </xdr:nvCxnSpPr>
      <xdr:spPr>
        <a:xfrm>
          <a:off x="16499205" y="1426300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97" name="テキスト ボックス 496"/>
        <xdr:cNvSpPr txBox="1"/>
      </xdr:nvSpPr>
      <xdr:spPr>
        <a:xfrm>
          <a:off x="16070126"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8" name="直線コネクタ 497"/>
        <xdr:cNvCxnSpPr/>
      </xdr:nvCxnSpPr>
      <xdr:spPr>
        <a:xfrm>
          <a:off x="16499205" y="1394405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9" name="テキスト ボックス 498"/>
        <xdr:cNvSpPr txBox="1"/>
      </xdr:nvSpPr>
      <xdr:spPr>
        <a:xfrm>
          <a:off x="16070126"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0" name="直線コネクタ 499"/>
        <xdr:cNvCxnSpPr/>
      </xdr:nvCxnSpPr>
      <xdr:spPr>
        <a:xfrm>
          <a:off x="16499205" y="1362510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1" name="テキスト ボックス 500"/>
        <xdr:cNvSpPr txBox="1"/>
      </xdr:nvSpPr>
      <xdr:spPr>
        <a:xfrm>
          <a:off x="16070126"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2" name="直線コネクタ 501"/>
        <xdr:cNvCxnSpPr/>
      </xdr:nvCxnSpPr>
      <xdr:spPr>
        <a:xfrm>
          <a:off x="16499205" y="1330615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3" name="テキスト ボックス 502"/>
        <xdr:cNvSpPr txBox="1"/>
      </xdr:nvSpPr>
      <xdr:spPr>
        <a:xfrm>
          <a:off x="16070126"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4" name="直線コネクタ 503"/>
        <xdr:cNvCxnSpPr/>
      </xdr:nvCxnSpPr>
      <xdr:spPr>
        <a:xfrm>
          <a:off x="16499205" y="1298720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05" name="テキスト ボックス 504"/>
        <xdr:cNvSpPr txBox="1"/>
      </xdr:nvSpPr>
      <xdr:spPr>
        <a:xfrm>
          <a:off x="16070126"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127907</xdr:rowOff>
    </xdr:from>
    <xdr:to>
      <xdr:col>32</xdr:col>
      <xdr:colOff>186689</xdr:colOff>
      <xdr:row>86</xdr:row>
      <xdr:rowOff>103414</xdr:rowOff>
    </xdr:to>
    <xdr:cxnSp macro="">
      <xdr:nvCxnSpPr>
        <xdr:cNvPr id="509" name="直線コネクタ 508"/>
        <xdr:cNvCxnSpPr/>
      </xdr:nvCxnSpPr>
      <xdr:spPr>
        <a:xfrm flipV="1">
          <a:off x="19960589" y="13371467"/>
          <a:ext cx="0" cy="114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107241</xdr:rowOff>
    </xdr:from>
    <xdr:ext cx="469744" cy="259045"/>
    <xdr:sp macro="" textlink="">
      <xdr:nvSpPr>
        <xdr:cNvPr id="510" name="【児童館】&#10;一人当たり面積最小値テキスト"/>
        <xdr:cNvSpPr txBox="1"/>
      </xdr:nvSpPr>
      <xdr:spPr>
        <a:xfrm>
          <a:off x="20050125" y="1452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103414</xdr:rowOff>
    </xdr:from>
    <xdr:to>
      <xdr:col>32</xdr:col>
      <xdr:colOff>276225</xdr:colOff>
      <xdr:row>86</xdr:row>
      <xdr:rowOff>103414</xdr:rowOff>
    </xdr:to>
    <xdr:cxnSp macro="">
      <xdr:nvCxnSpPr>
        <xdr:cNvPr id="511" name="直線コネクタ 510"/>
        <xdr:cNvCxnSpPr/>
      </xdr:nvCxnSpPr>
      <xdr:spPr>
        <a:xfrm>
          <a:off x="19872325" y="1452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74584</xdr:rowOff>
    </xdr:from>
    <xdr:ext cx="469744" cy="259045"/>
    <xdr:sp macro="" textlink="">
      <xdr:nvSpPr>
        <xdr:cNvPr id="512" name="【児童館】&#10;一人当たり面積最大値テキスト"/>
        <xdr:cNvSpPr txBox="1"/>
      </xdr:nvSpPr>
      <xdr:spPr>
        <a:xfrm>
          <a:off x="20050125"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79</xdr:row>
      <xdr:rowOff>127907</xdr:rowOff>
    </xdr:from>
    <xdr:to>
      <xdr:col>32</xdr:col>
      <xdr:colOff>276225</xdr:colOff>
      <xdr:row>79</xdr:row>
      <xdr:rowOff>127907</xdr:rowOff>
    </xdr:to>
    <xdr:cxnSp macro="">
      <xdr:nvCxnSpPr>
        <xdr:cNvPr id="513" name="直線コネクタ 512"/>
        <xdr:cNvCxnSpPr/>
      </xdr:nvCxnSpPr>
      <xdr:spPr>
        <a:xfrm>
          <a:off x="19872325" y="1337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514" name="【児童館】&#10;一人当たり面積平均値テキスト"/>
        <xdr:cNvSpPr txBox="1"/>
      </xdr:nvSpPr>
      <xdr:spPr>
        <a:xfrm>
          <a:off x="20050125" y="13777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0.033</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515" name="フローチャート : 判断 514"/>
        <xdr:cNvSpPr/>
      </xdr:nvSpPr>
      <xdr:spPr>
        <a:xfrm>
          <a:off x="19910425" y="1379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77</xdr:row>
      <xdr:rowOff>93436</xdr:rowOff>
    </xdr:from>
    <xdr:to>
      <xdr:col>31</xdr:col>
      <xdr:colOff>85725</xdr:colOff>
      <xdr:row>78</xdr:row>
      <xdr:rowOff>23586</xdr:rowOff>
    </xdr:to>
    <xdr:sp macro="" textlink="">
      <xdr:nvSpPr>
        <xdr:cNvPr id="516" name="フローチャート : 判断 515"/>
        <xdr:cNvSpPr/>
      </xdr:nvSpPr>
      <xdr:spPr>
        <a:xfrm>
          <a:off x="19156045" y="1300171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126093</xdr:rowOff>
    </xdr:from>
    <xdr:to>
      <xdr:col>31</xdr:col>
      <xdr:colOff>85725</xdr:colOff>
      <xdr:row>78</xdr:row>
      <xdr:rowOff>56243</xdr:rowOff>
    </xdr:to>
    <xdr:sp macro="" textlink="">
      <xdr:nvSpPr>
        <xdr:cNvPr id="522" name="円/楕円 521"/>
        <xdr:cNvSpPr/>
      </xdr:nvSpPr>
      <xdr:spPr>
        <a:xfrm>
          <a:off x="19156045" y="13034373"/>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40113</xdr:rowOff>
    </xdr:from>
    <xdr:ext cx="469744" cy="259045"/>
    <xdr:sp macro="" textlink="">
      <xdr:nvSpPr>
        <xdr:cNvPr id="523" name="n_1aveValue【児童館】&#10;一人当たり面積"/>
        <xdr:cNvSpPr txBox="1"/>
      </xdr:nvSpPr>
      <xdr:spPr>
        <a:xfrm>
          <a:off x="19012612" y="1278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47370</xdr:rowOff>
    </xdr:from>
    <xdr:ext cx="469744" cy="259045"/>
    <xdr:sp macro="" textlink="">
      <xdr:nvSpPr>
        <xdr:cNvPr id="524" name="n_1mainValue【児童館】&#10;一人当たり面積"/>
        <xdr:cNvSpPr txBox="1"/>
      </xdr:nvSpPr>
      <xdr:spPr>
        <a:xfrm>
          <a:off x="19012612" y="1312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6" name="直線コネクタ 535"/>
        <xdr:cNvCxnSpPr/>
      </xdr:nvCxnSpPr>
      <xdr:spPr>
        <a:xfrm>
          <a:off x="11205845" y="181813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7" name="テキスト ボックス 536"/>
        <xdr:cNvSpPr txBox="1"/>
      </xdr:nvSpPr>
      <xdr:spPr>
        <a:xfrm>
          <a:off x="1087327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8" name="直線コネクタ 537"/>
        <xdr:cNvCxnSpPr/>
      </xdr:nvCxnSpPr>
      <xdr:spPr>
        <a:xfrm>
          <a:off x="11205845" y="177355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9" name="テキスト ボックス 538"/>
        <xdr:cNvSpPr txBox="1"/>
      </xdr:nvSpPr>
      <xdr:spPr>
        <a:xfrm>
          <a:off x="1087327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40" name="直線コネクタ 539"/>
        <xdr:cNvCxnSpPr/>
      </xdr:nvCxnSpPr>
      <xdr:spPr>
        <a:xfrm>
          <a:off x="11205845" y="1728597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1" name="テキスト ボックス 540"/>
        <xdr:cNvSpPr txBox="1"/>
      </xdr:nvSpPr>
      <xdr:spPr>
        <a:xfrm>
          <a:off x="1087327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2" name="直線コネクタ 541"/>
        <xdr:cNvCxnSpPr/>
      </xdr:nvCxnSpPr>
      <xdr:spPr>
        <a:xfrm>
          <a:off x="11205845" y="1684020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3" name="テキスト ボックス 542"/>
        <xdr:cNvSpPr txBox="1"/>
      </xdr:nvSpPr>
      <xdr:spPr>
        <a:xfrm>
          <a:off x="1080915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4" name="直線コネクタ 543"/>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5" name="テキスト ボックス 544"/>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6" name="【公民館】&#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106</xdr:row>
      <xdr:rowOff>78487</xdr:rowOff>
    </xdr:to>
    <xdr:cxnSp macro="">
      <xdr:nvCxnSpPr>
        <xdr:cNvPr id="547" name="直線コネクタ 546"/>
        <xdr:cNvCxnSpPr/>
      </xdr:nvCxnSpPr>
      <xdr:spPr>
        <a:xfrm flipV="1">
          <a:off x="14735809" y="16840200"/>
          <a:ext cx="0" cy="100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82314</xdr:rowOff>
    </xdr:from>
    <xdr:ext cx="405111" cy="259045"/>
    <xdr:sp macro="" textlink="">
      <xdr:nvSpPr>
        <xdr:cNvPr id="548" name="【公民館】&#10;有形固定資産減価償却率最小値テキスト"/>
        <xdr:cNvSpPr txBox="1"/>
      </xdr:nvSpPr>
      <xdr:spPr>
        <a:xfrm>
          <a:off x="14825345" y="1785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106</xdr:row>
      <xdr:rowOff>78487</xdr:rowOff>
    </xdr:from>
    <xdr:to>
      <xdr:col>23</xdr:col>
      <xdr:colOff>606425</xdr:colOff>
      <xdr:row>106</xdr:row>
      <xdr:rowOff>78487</xdr:rowOff>
    </xdr:to>
    <xdr:cxnSp macro="">
      <xdr:nvCxnSpPr>
        <xdr:cNvPr id="549" name="直線コネクタ 548"/>
        <xdr:cNvCxnSpPr/>
      </xdr:nvCxnSpPr>
      <xdr:spPr>
        <a:xfrm>
          <a:off x="14647545" y="17848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50" name="【公民館】&#10;有形固定資産減価償却率最大値テキスト"/>
        <xdr:cNvSpPr txBox="1"/>
      </xdr:nvSpPr>
      <xdr:spPr>
        <a:xfrm>
          <a:off x="14825345"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51" name="直線コネクタ 550"/>
        <xdr:cNvCxnSpPr/>
      </xdr:nvCxnSpPr>
      <xdr:spPr>
        <a:xfrm>
          <a:off x="14647545" y="1684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108983</xdr:rowOff>
    </xdr:from>
    <xdr:ext cx="405111" cy="259045"/>
    <xdr:sp macro="" textlink="">
      <xdr:nvSpPr>
        <xdr:cNvPr id="552" name="【公民館】&#10;有形固定資産減価償却率平均値テキスト"/>
        <xdr:cNvSpPr txBox="1"/>
      </xdr:nvSpPr>
      <xdr:spPr>
        <a:xfrm>
          <a:off x="14825345" y="17711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130556</xdr:rowOff>
    </xdr:from>
    <xdr:to>
      <xdr:col>23</xdr:col>
      <xdr:colOff>568325</xdr:colOff>
      <xdr:row>106</xdr:row>
      <xdr:rowOff>60706</xdr:rowOff>
    </xdr:to>
    <xdr:sp macro="" textlink="">
      <xdr:nvSpPr>
        <xdr:cNvPr id="553" name="フローチャート : 判断 552"/>
        <xdr:cNvSpPr/>
      </xdr:nvSpPr>
      <xdr:spPr>
        <a:xfrm>
          <a:off x="14685645" y="17732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52832</xdr:rowOff>
    </xdr:from>
    <xdr:to>
      <xdr:col>22</xdr:col>
      <xdr:colOff>415925</xdr:colOff>
      <xdr:row>105</xdr:row>
      <xdr:rowOff>154432</xdr:rowOff>
    </xdr:to>
    <xdr:sp macro="" textlink="">
      <xdr:nvSpPr>
        <xdr:cNvPr id="554" name="フローチャート : 判断 553"/>
        <xdr:cNvSpPr/>
      </xdr:nvSpPr>
      <xdr:spPr>
        <a:xfrm>
          <a:off x="13916025"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5" name="テキスト ボックス 554"/>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6" name="テキスト ボックス 555"/>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7" name="テキスト ボックス 556"/>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8" name="テキスト ボックス 557"/>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9" name="テキスト ボックス 558"/>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25400</xdr:rowOff>
    </xdr:from>
    <xdr:to>
      <xdr:col>22</xdr:col>
      <xdr:colOff>415925</xdr:colOff>
      <xdr:row>107</xdr:row>
      <xdr:rowOff>127000</xdr:rowOff>
    </xdr:to>
    <xdr:sp macro="" textlink="">
      <xdr:nvSpPr>
        <xdr:cNvPr id="560" name="円/楕円 559"/>
        <xdr:cNvSpPr/>
      </xdr:nvSpPr>
      <xdr:spPr>
        <a:xfrm>
          <a:off x="13916025"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170959</xdr:rowOff>
    </xdr:from>
    <xdr:ext cx="405111" cy="259045"/>
    <xdr:sp macro="" textlink="">
      <xdr:nvSpPr>
        <xdr:cNvPr id="561" name="n_1aveValue【公民館】&#10;有形固定資産減価償却率"/>
        <xdr:cNvSpPr txBox="1"/>
      </xdr:nvSpPr>
      <xdr:spPr>
        <a:xfrm>
          <a:off x="13751568" y="17437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118127</xdr:rowOff>
    </xdr:from>
    <xdr:ext cx="405111" cy="259045"/>
    <xdr:sp macro="" textlink="">
      <xdr:nvSpPr>
        <xdr:cNvPr id="562" name="n_1mainValue【公民館】&#10;有形固定資産減価償却率"/>
        <xdr:cNvSpPr txBox="1"/>
      </xdr:nvSpPr>
      <xdr:spPr>
        <a:xfrm>
          <a:off x="13751568"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3" name="正方形/長方形 562"/>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4" name="正方形/長方形 563"/>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5" name="正方形/長方形 564"/>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6" name="正方形/長方形 565"/>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7" name="正方形/長方形 566"/>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8" name="正方形/長方形 567"/>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9" name="正方形/長方形 568"/>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0" name="正方形/長方形 569"/>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1" name="テキスト ボックス 570"/>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2" name="直線コネクタ 571"/>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3" name="直線コネクタ 572"/>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4" name="テキスト ボックス 573"/>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5" name="直線コネクタ 574"/>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6" name="テキスト ボックス 575"/>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7" name="直線コネクタ 576"/>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8" name="テキスト ボックス 577"/>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9" name="直線コネクタ 578"/>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0" name="テキスト ボックス 579"/>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1" name="直線コネクタ 580"/>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2" name="テキスト ボックス 581"/>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3" name="直線コネクタ 582"/>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4" name="テキスト ボックス 583"/>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5" name="【公民館】&#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586" name="直線コネクタ 585"/>
        <xdr:cNvCxnSpPr/>
      </xdr:nvCxnSpPr>
      <xdr:spPr>
        <a:xfrm flipV="1">
          <a:off x="19960589" y="16659224"/>
          <a:ext cx="0" cy="152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587" name="【公民館】&#10;一人当たり面積最小値テキスト"/>
        <xdr:cNvSpPr txBox="1"/>
      </xdr:nvSpPr>
      <xdr:spPr>
        <a:xfrm>
          <a:off x="20050125"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588" name="直線コネクタ 587"/>
        <xdr:cNvCxnSpPr/>
      </xdr:nvCxnSpPr>
      <xdr:spPr>
        <a:xfrm>
          <a:off x="19872325" y="1818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589" name="【公民館】&#10;一人当たり面積最大値テキスト"/>
        <xdr:cNvSpPr txBox="1"/>
      </xdr:nvSpPr>
      <xdr:spPr>
        <a:xfrm>
          <a:off x="20050125" y="1643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590" name="直線コネクタ 589"/>
        <xdr:cNvCxnSpPr/>
      </xdr:nvCxnSpPr>
      <xdr:spPr>
        <a:xfrm>
          <a:off x="19872325" y="1665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591" name="【公民館】&#10;一人当たり面積平均値テキスト"/>
        <xdr:cNvSpPr txBox="1"/>
      </xdr:nvSpPr>
      <xdr:spPr>
        <a:xfrm>
          <a:off x="20050125" y="17449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592" name="フローチャート : 判断 591"/>
        <xdr:cNvSpPr/>
      </xdr:nvSpPr>
      <xdr:spPr>
        <a:xfrm>
          <a:off x="19910425"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593" name="フローチャート : 判断 592"/>
        <xdr:cNvSpPr/>
      </xdr:nvSpPr>
      <xdr:spPr>
        <a:xfrm>
          <a:off x="19156045" y="17246600"/>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4" name="テキスト ボックス 593"/>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116839</xdr:rowOff>
    </xdr:from>
    <xdr:to>
      <xdr:col>31</xdr:col>
      <xdr:colOff>85725</xdr:colOff>
      <xdr:row>104</xdr:row>
      <xdr:rowOff>46989</xdr:rowOff>
    </xdr:to>
    <xdr:sp macro="" textlink="">
      <xdr:nvSpPr>
        <xdr:cNvPr id="599" name="円/楕円 598"/>
        <xdr:cNvSpPr/>
      </xdr:nvSpPr>
      <xdr:spPr>
        <a:xfrm>
          <a:off x="19156045" y="17383759"/>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600" name="n_1aveValue【公民館】&#10;一人当たり面積"/>
        <xdr:cNvSpPr txBox="1"/>
      </xdr:nvSpPr>
      <xdr:spPr>
        <a:xfrm>
          <a:off x="19012612" y="1702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38116</xdr:rowOff>
    </xdr:from>
    <xdr:ext cx="469744" cy="259045"/>
    <xdr:sp macro="" textlink="">
      <xdr:nvSpPr>
        <xdr:cNvPr id="601" name="n_1mainValue【公民館】&#10;一人当たり面積"/>
        <xdr:cNvSpPr txBox="1"/>
      </xdr:nvSpPr>
      <xdr:spPr>
        <a:xfrm>
          <a:off x="19012612" y="1747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2" name="正方形/長方形 601"/>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3" name="正方形/長方形 602"/>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4" name="テキスト ボックス 603"/>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特に低くなっている施設は、公営住宅と認定子ども園・幼稚園・保育所、児童館である。　</a:t>
          </a:r>
          <a:endParaRPr lang="ja-JP" altLang="ja-JP" sz="1400">
            <a:effectLst/>
          </a:endParaRPr>
        </a:p>
        <a:p>
          <a:r>
            <a:rPr kumimoji="1" lang="ja-JP" altLang="ja-JP" sz="1100">
              <a:solidFill>
                <a:schemeClr val="dk1"/>
              </a:solidFill>
              <a:effectLst/>
              <a:latin typeface="+mn-lt"/>
              <a:ea typeface="+mn-ea"/>
              <a:cs typeface="+mn-cs"/>
            </a:rPr>
            <a:t>　公営住宅については、</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年度にかけて単身向け住宅の整備を集中的に行ったことにより、有形固定資産減価償却率は低くなっている。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認定子ども園・幼稚園・保育所については、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年度にかけて幼児園への一元化により大規模改修を全施設で実施したことにより、木造建物であるが有形固定資産減価償却率は低くなっている。</a:t>
          </a:r>
          <a:endParaRPr lang="ja-JP" altLang="ja-JP" sz="1400">
            <a:effectLst/>
          </a:endParaRPr>
        </a:p>
        <a:p>
          <a:r>
            <a:rPr kumimoji="1" lang="ja-JP" altLang="ja-JP" sz="1100">
              <a:solidFill>
                <a:schemeClr val="dk1"/>
              </a:solidFill>
              <a:effectLst/>
              <a:latin typeface="+mn-lt"/>
              <a:ea typeface="+mn-ea"/>
              <a:cs typeface="+mn-cs"/>
            </a:rPr>
            <a:t>　児童館については、</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年度に旧児童館を幼児園化するための大規模改修を実施したことにより、償却はほとんど行われていない。なお、当該児童館は</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年度より認定子ども園・幼稚園・保育所へ変更となる。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13,207
368.01
16,217,537
15,890,194
198,469
7,970,076
22,504,121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9975215" y="869950"/>
          <a:ext cx="138303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0235565" y="933450"/>
          <a:ext cx="112903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0235565" y="1192530"/>
          <a:ext cx="11290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0235565" y="1515110"/>
          <a:ext cx="112903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0057765" y="101854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0111740" y="971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0111740" y="12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015619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0076815" y="149352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015619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0076815" y="186309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691515" y="409956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185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185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765935" y="474472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765935" y="4944110"/>
          <a:ext cx="13258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277177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277177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691515" y="521589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598487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111875" y="474472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111875" y="494411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699071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699071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034655" y="474472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034655" y="494411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5984875" y="521589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691515" y="782574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185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185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765935" y="847090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765935" y="867029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277177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277177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691515" y="8942070"/>
          <a:ext cx="42519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653415"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691515" y="111785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691515" y="107289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691515" y="102831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691515" y="98374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691515" y="93878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691515" y="894207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691515" y="8942070"/>
          <a:ext cx="42519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xdr:cNvCxnSpPr/>
      </xdr:nvCxnSpPr>
      <xdr:spPr>
        <a:xfrm flipV="1">
          <a:off x="4221480" y="9403842"/>
          <a:ext cx="0" cy="1164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72" name="【体育館・プール】&#10;有形固定資産減価償却率最小値テキスト"/>
        <xdr:cNvSpPr txBox="1"/>
      </xdr:nvSpPr>
      <xdr:spPr>
        <a:xfrm>
          <a:off x="4311015" y="1057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xdr:cNvCxnSpPr/>
      </xdr:nvCxnSpPr>
      <xdr:spPr>
        <a:xfrm>
          <a:off x="4133215" y="1056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xdr:cNvSpPr txBox="1"/>
      </xdr:nvSpPr>
      <xdr:spPr>
        <a:xfrm>
          <a:off x="4311015" y="9186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xdr:cNvCxnSpPr/>
      </xdr:nvCxnSpPr>
      <xdr:spPr>
        <a:xfrm>
          <a:off x="4133215" y="940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76" name="【体育館・プール】&#10;有形固定資産減価償却率平均値テキスト"/>
        <xdr:cNvSpPr txBox="1"/>
      </xdr:nvSpPr>
      <xdr:spPr>
        <a:xfrm>
          <a:off x="4311015" y="9980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77" name="フローチャート : 判断 76"/>
        <xdr:cNvSpPr/>
      </xdr:nvSpPr>
      <xdr:spPr>
        <a:xfrm>
          <a:off x="4171315" y="10002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xdr:cNvSpPr/>
      </xdr:nvSpPr>
      <xdr:spPr>
        <a:xfrm>
          <a:off x="3401695"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79" name="n_1aveValue【体育館・プール】&#10;有形固定資産減価償却率"/>
        <xdr:cNvSpPr txBox="1"/>
      </xdr:nvSpPr>
      <xdr:spPr>
        <a:xfrm>
          <a:off x="3237238"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0316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26199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479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6897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8693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1778</xdr:rowOff>
    </xdr:from>
    <xdr:to>
      <xdr:col>5</xdr:col>
      <xdr:colOff>409575</xdr:colOff>
      <xdr:row>57</xdr:row>
      <xdr:rowOff>103378</xdr:rowOff>
    </xdr:to>
    <xdr:sp macro="" textlink="">
      <xdr:nvSpPr>
        <xdr:cNvPr id="85" name="円/楕円 84"/>
        <xdr:cNvSpPr/>
      </xdr:nvSpPr>
      <xdr:spPr>
        <a:xfrm>
          <a:off x="3401695" y="95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119905</xdr:rowOff>
    </xdr:from>
    <xdr:ext cx="405111" cy="259045"/>
    <xdr:sp macro="" textlink="">
      <xdr:nvSpPr>
        <xdr:cNvPr id="86" name="n_1mainValue【体育館・プール】&#10;有形固定資産減価償却率"/>
        <xdr:cNvSpPr txBox="1"/>
      </xdr:nvSpPr>
      <xdr:spPr>
        <a:xfrm>
          <a:off x="3237238" y="9340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598487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11187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11187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699071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699071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034655" y="847090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034655" y="867029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5984875" y="894207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5946775"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5984875" y="111785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5563416"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8" name="直線コネクタ 97"/>
        <xdr:cNvCxnSpPr/>
      </xdr:nvCxnSpPr>
      <xdr:spPr>
        <a:xfrm>
          <a:off x="5984875" y="10728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9" name="テキスト ボックス 98"/>
        <xdr:cNvSpPr txBox="1"/>
      </xdr:nvSpPr>
      <xdr:spPr>
        <a:xfrm>
          <a:off x="5563416"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0" name="直線コネクタ 99"/>
        <xdr:cNvCxnSpPr/>
      </xdr:nvCxnSpPr>
      <xdr:spPr>
        <a:xfrm>
          <a:off x="5984875" y="102831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1" name="テキスト ボックス 100"/>
        <xdr:cNvSpPr txBox="1"/>
      </xdr:nvSpPr>
      <xdr:spPr>
        <a:xfrm>
          <a:off x="556341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2" name="直線コネクタ 101"/>
        <xdr:cNvCxnSpPr/>
      </xdr:nvCxnSpPr>
      <xdr:spPr>
        <a:xfrm>
          <a:off x="5984875" y="98374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3" name="テキスト ボックス 102"/>
        <xdr:cNvSpPr txBox="1"/>
      </xdr:nvSpPr>
      <xdr:spPr>
        <a:xfrm>
          <a:off x="5563416"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4" name="直線コネクタ 103"/>
        <xdr:cNvCxnSpPr/>
      </xdr:nvCxnSpPr>
      <xdr:spPr>
        <a:xfrm>
          <a:off x="5984875" y="93878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5" name="テキスト ボックス 104"/>
        <xdr:cNvSpPr txBox="1"/>
      </xdr:nvSpPr>
      <xdr:spPr>
        <a:xfrm>
          <a:off x="5563416"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5984875" y="89420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5563416"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5984875" y="894207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09" name="直線コネクタ 108"/>
        <xdr:cNvCxnSpPr/>
      </xdr:nvCxnSpPr>
      <xdr:spPr>
        <a:xfrm flipV="1">
          <a:off x="9446260" y="9309354"/>
          <a:ext cx="0" cy="116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10" name="【体育館・プール】&#10;一人当たり面積最小値テキスト"/>
        <xdr:cNvSpPr txBox="1"/>
      </xdr:nvSpPr>
      <xdr:spPr>
        <a:xfrm>
          <a:off x="9535795"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11" name="直線コネクタ 110"/>
        <xdr:cNvCxnSpPr/>
      </xdr:nvCxnSpPr>
      <xdr:spPr>
        <a:xfrm>
          <a:off x="9357995" y="1047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12" name="【体育館・プール】&#10;一人当たり面積最大値テキスト"/>
        <xdr:cNvSpPr txBox="1"/>
      </xdr:nvSpPr>
      <xdr:spPr>
        <a:xfrm>
          <a:off x="9535795" y="90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13" name="直線コネクタ 112"/>
        <xdr:cNvCxnSpPr/>
      </xdr:nvCxnSpPr>
      <xdr:spPr>
        <a:xfrm>
          <a:off x="9357995" y="93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14" name="【体育館・プール】&#10;一人当たり面積平均値テキスト"/>
        <xdr:cNvSpPr txBox="1"/>
      </xdr:nvSpPr>
      <xdr:spPr>
        <a:xfrm>
          <a:off x="9535795" y="1005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15" name="フローチャート : 判断 114"/>
        <xdr:cNvSpPr/>
      </xdr:nvSpPr>
      <xdr:spPr>
        <a:xfrm>
          <a:off x="9396095"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16" name="フローチャート : 判断 115"/>
        <xdr:cNvSpPr/>
      </xdr:nvSpPr>
      <xdr:spPr>
        <a:xfrm>
          <a:off x="8649335" y="101241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17" name="n_1aveValue【体育館・プール】&#10;一人当たり面積"/>
        <xdr:cNvSpPr txBox="1"/>
      </xdr:nvSpPr>
      <xdr:spPr>
        <a:xfrm>
          <a:off x="8498282" y="990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92640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855535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773493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691451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162675"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138938</xdr:rowOff>
    </xdr:from>
    <xdr:to>
      <xdr:col>14</xdr:col>
      <xdr:colOff>79375</xdr:colOff>
      <xdr:row>64</xdr:row>
      <xdr:rowOff>69088</xdr:rowOff>
    </xdr:to>
    <xdr:sp macro="" textlink="">
      <xdr:nvSpPr>
        <xdr:cNvPr id="123" name="円/楕円 122"/>
        <xdr:cNvSpPr/>
      </xdr:nvSpPr>
      <xdr:spPr>
        <a:xfrm>
          <a:off x="8649335" y="107002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60215</xdr:rowOff>
    </xdr:from>
    <xdr:ext cx="469744" cy="259045"/>
    <xdr:sp macro="" textlink="">
      <xdr:nvSpPr>
        <xdr:cNvPr id="124" name="n_1mainValue【体育館・プール】&#10;一人当たり面積"/>
        <xdr:cNvSpPr txBox="1"/>
      </xdr:nvSpPr>
      <xdr:spPr>
        <a:xfrm>
          <a:off x="8498282" y="107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691515" y="11551920"/>
          <a:ext cx="42519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185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185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765935" y="1219708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765935" y="12396470"/>
          <a:ext cx="13258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277177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277177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691515" y="12668250"/>
          <a:ext cx="42519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3" name="正方形/長方形 132"/>
        <xdr:cNvSpPr/>
      </xdr:nvSpPr>
      <xdr:spPr>
        <a:xfrm>
          <a:off x="598487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4" name="正方形/長方形 133"/>
        <xdr:cNvSpPr/>
      </xdr:nvSpPr>
      <xdr:spPr>
        <a:xfrm>
          <a:off x="611187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35" name="正方形/長方形 134"/>
        <xdr:cNvSpPr/>
      </xdr:nvSpPr>
      <xdr:spPr>
        <a:xfrm>
          <a:off x="611187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36" name="正方形/長方形 135"/>
        <xdr:cNvSpPr/>
      </xdr:nvSpPr>
      <xdr:spPr>
        <a:xfrm>
          <a:off x="699071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37" name="正方形/長方形 136"/>
        <xdr:cNvSpPr/>
      </xdr:nvSpPr>
      <xdr:spPr>
        <a:xfrm>
          <a:off x="699071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38" name="正方形/長方形 137"/>
        <xdr:cNvSpPr/>
      </xdr:nvSpPr>
      <xdr:spPr>
        <a:xfrm>
          <a:off x="8034655" y="1219708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39" name="正方形/長方形 138"/>
        <xdr:cNvSpPr/>
      </xdr:nvSpPr>
      <xdr:spPr>
        <a:xfrm>
          <a:off x="8034655" y="1239647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0" name="正方形/長方形 139"/>
        <xdr:cNvSpPr/>
      </xdr:nvSpPr>
      <xdr:spPr>
        <a:xfrm>
          <a:off x="5984875" y="1266825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1" name="正方形/長方形 140"/>
        <xdr:cNvSpPr/>
      </xdr:nvSpPr>
      <xdr:spPr>
        <a:xfrm>
          <a:off x="691515" y="15274290"/>
          <a:ext cx="42519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142" name="正方形/長方形 141"/>
        <xdr:cNvSpPr/>
      </xdr:nvSpPr>
      <xdr:spPr>
        <a:xfrm>
          <a:off x="6915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143" name="正方形/長方形 142"/>
        <xdr:cNvSpPr/>
      </xdr:nvSpPr>
      <xdr:spPr>
        <a:xfrm>
          <a:off x="6915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144" name="正方形/長方形 143"/>
        <xdr:cNvSpPr/>
      </xdr:nvSpPr>
      <xdr:spPr>
        <a:xfrm>
          <a:off x="1862455" y="15923260"/>
          <a:ext cx="13487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145" name="正方形/長方形 144"/>
        <xdr:cNvSpPr/>
      </xdr:nvSpPr>
      <xdr:spPr>
        <a:xfrm>
          <a:off x="1862455" y="16118840"/>
          <a:ext cx="13487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6" name="正方形/長方形 145"/>
        <xdr:cNvSpPr/>
      </xdr:nvSpPr>
      <xdr:spPr>
        <a:xfrm>
          <a:off x="691515" y="16394430"/>
          <a:ext cx="42519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47" name="テキスト ボックス 146"/>
        <xdr:cNvSpPr txBox="1"/>
      </xdr:nvSpPr>
      <xdr:spPr>
        <a:xfrm>
          <a:off x="65341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48" name="直線コネクタ 147"/>
        <xdr:cNvCxnSpPr/>
      </xdr:nvCxnSpPr>
      <xdr:spPr>
        <a:xfrm>
          <a:off x="691515" y="1862709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49" name="テキスト ボックス 148"/>
        <xdr:cNvSpPr txBox="1"/>
      </xdr:nvSpPr>
      <xdr:spPr>
        <a:xfrm>
          <a:off x="35894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150" name="直線コネクタ 149"/>
        <xdr:cNvCxnSpPr/>
      </xdr:nvCxnSpPr>
      <xdr:spPr>
        <a:xfrm>
          <a:off x="691515" y="1825752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151" name="テキスト ボックス 150"/>
        <xdr:cNvSpPr txBox="1"/>
      </xdr:nvSpPr>
      <xdr:spPr>
        <a:xfrm>
          <a:off x="35894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152" name="直線コネクタ 151"/>
        <xdr:cNvCxnSpPr/>
      </xdr:nvCxnSpPr>
      <xdr:spPr>
        <a:xfrm>
          <a:off x="691515" y="1788414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153" name="テキスト ボックス 152"/>
        <xdr:cNvSpPr txBox="1"/>
      </xdr:nvSpPr>
      <xdr:spPr>
        <a:xfrm>
          <a:off x="35894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154" name="直線コネクタ 153"/>
        <xdr:cNvCxnSpPr/>
      </xdr:nvCxnSpPr>
      <xdr:spPr>
        <a:xfrm>
          <a:off x="691515" y="1751076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155" name="テキスト ボックス 154"/>
        <xdr:cNvSpPr txBox="1"/>
      </xdr:nvSpPr>
      <xdr:spPr>
        <a:xfrm>
          <a:off x="35894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156" name="直線コネクタ 155"/>
        <xdr:cNvCxnSpPr/>
      </xdr:nvCxnSpPr>
      <xdr:spPr>
        <a:xfrm>
          <a:off x="691515" y="1713738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157" name="テキスト ボックス 156"/>
        <xdr:cNvSpPr txBox="1"/>
      </xdr:nvSpPr>
      <xdr:spPr>
        <a:xfrm>
          <a:off x="35894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158" name="直線コネクタ 157"/>
        <xdr:cNvCxnSpPr/>
      </xdr:nvCxnSpPr>
      <xdr:spPr>
        <a:xfrm>
          <a:off x="691515" y="1676400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159" name="テキスト ボックス 158"/>
        <xdr:cNvSpPr txBox="1"/>
      </xdr:nvSpPr>
      <xdr:spPr>
        <a:xfrm>
          <a:off x="35894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0" name="直線コネクタ 159"/>
        <xdr:cNvCxnSpPr/>
      </xdr:nvCxnSpPr>
      <xdr:spPr>
        <a:xfrm>
          <a:off x="691515" y="16394430"/>
          <a:ext cx="42519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161" name="テキスト ボックス 160"/>
        <xdr:cNvSpPr txBox="1"/>
      </xdr:nvSpPr>
      <xdr:spPr>
        <a:xfrm>
          <a:off x="29482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2" name="【市民会館】&#10;有形固定資産減価償却率グラフ枠"/>
        <xdr:cNvSpPr/>
      </xdr:nvSpPr>
      <xdr:spPr>
        <a:xfrm>
          <a:off x="691515" y="16394430"/>
          <a:ext cx="42519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170180</xdr:rowOff>
    </xdr:from>
    <xdr:to>
      <xdr:col>5</xdr:col>
      <xdr:colOff>409575</xdr:colOff>
      <xdr:row>106</xdr:row>
      <xdr:rowOff>100330</xdr:rowOff>
    </xdr:to>
    <xdr:sp macro="" textlink="">
      <xdr:nvSpPr>
        <xdr:cNvPr id="163" name="フローチャート : 判断 162"/>
        <xdr:cNvSpPr/>
      </xdr:nvSpPr>
      <xdr:spPr>
        <a:xfrm>
          <a:off x="3401695" y="17772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116857</xdr:rowOff>
    </xdr:from>
    <xdr:ext cx="405111" cy="259045"/>
    <xdr:sp macro="" textlink="">
      <xdr:nvSpPr>
        <xdr:cNvPr id="164" name="n_1aveValue【市民会館】&#10;有形固定資産減価償却率"/>
        <xdr:cNvSpPr txBox="1"/>
      </xdr:nvSpPr>
      <xdr:spPr>
        <a:xfrm>
          <a:off x="3237238"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65" name="テキスト ボックス 164"/>
        <xdr:cNvSpPr txBox="1"/>
      </xdr:nvSpPr>
      <xdr:spPr>
        <a:xfrm>
          <a:off x="40316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66" name="テキスト ボックス 165"/>
        <xdr:cNvSpPr txBox="1"/>
      </xdr:nvSpPr>
      <xdr:spPr>
        <a:xfrm>
          <a:off x="326199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67" name="テキスト ボックス 166"/>
        <xdr:cNvSpPr txBox="1"/>
      </xdr:nvSpPr>
      <xdr:spPr>
        <a:xfrm>
          <a:off x="2479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68" name="テキスト ボックス 167"/>
        <xdr:cNvSpPr txBox="1"/>
      </xdr:nvSpPr>
      <xdr:spPr>
        <a:xfrm>
          <a:off x="16897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69" name="テキスト ボックス 168"/>
        <xdr:cNvSpPr txBox="1"/>
      </xdr:nvSpPr>
      <xdr:spPr>
        <a:xfrm>
          <a:off x="8693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162561</xdr:rowOff>
    </xdr:from>
    <xdr:to>
      <xdr:col>5</xdr:col>
      <xdr:colOff>409575</xdr:colOff>
      <xdr:row>109</xdr:row>
      <xdr:rowOff>92711</xdr:rowOff>
    </xdr:to>
    <xdr:sp macro="" textlink="">
      <xdr:nvSpPr>
        <xdr:cNvPr id="170" name="円/楕円 169"/>
        <xdr:cNvSpPr/>
      </xdr:nvSpPr>
      <xdr:spPr>
        <a:xfrm>
          <a:off x="3401695" y="18267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83838</xdr:rowOff>
    </xdr:from>
    <xdr:ext cx="405111" cy="259045"/>
    <xdr:sp macro="" textlink="">
      <xdr:nvSpPr>
        <xdr:cNvPr id="171" name="n_1mainValue【市民会館】&#10;有形固定資産減価償却率"/>
        <xdr:cNvSpPr txBox="1"/>
      </xdr:nvSpPr>
      <xdr:spPr>
        <a:xfrm>
          <a:off x="3237238" y="1835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72" name="正方形/長方形 171"/>
        <xdr:cNvSpPr/>
      </xdr:nvSpPr>
      <xdr:spPr>
        <a:xfrm>
          <a:off x="598487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173" name="正方形/長方形 172"/>
        <xdr:cNvSpPr/>
      </xdr:nvSpPr>
      <xdr:spPr>
        <a:xfrm>
          <a:off x="598487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174" name="正方形/長方形 173"/>
        <xdr:cNvSpPr/>
      </xdr:nvSpPr>
      <xdr:spPr>
        <a:xfrm>
          <a:off x="598487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175" name="正方形/長方形 174"/>
        <xdr:cNvSpPr/>
      </xdr:nvSpPr>
      <xdr:spPr>
        <a:xfrm>
          <a:off x="711771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176" name="正方形/長方形 175"/>
        <xdr:cNvSpPr/>
      </xdr:nvSpPr>
      <xdr:spPr>
        <a:xfrm>
          <a:off x="711771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77" name="正方形/長方形 176"/>
        <xdr:cNvSpPr/>
      </xdr:nvSpPr>
      <xdr:spPr>
        <a:xfrm>
          <a:off x="598487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78" name="テキスト ボックス 177"/>
        <xdr:cNvSpPr txBox="1"/>
      </xdr:nvSpPr>
      <xdr:spPr>
        <a:xfrm>
          <a:off x="594677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79" name="直線コネクタ 178"/>
        <xdr:cNvCxnSpPr/>
      </xdr:nvCxnSpPr>
      <xdr:spPr>
        <a:xfrm>
          <a:off x="598487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80" name="テキスト ボックス 179"/>
        <xdr:cNvSpPr txBox="1"/>
      </xdr:nvSpPr>
      <xdr:spPr>
        <a:xfrm>
          <a:off x="556341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181" name="直線コネクタ 180"/>
        <xdr:cNvCxnSpPr/>
      </xdr:nvCxnSpPr>
      <xdr:spPr>
        <a:xfrm>
          <a:off x="5984875" y="18308139"/>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182" name="テキスト ボックス 181"/>
        <xdr:cNvSpPr txBox="1"/>
      </xdr:nvSpPr>
      <xdr:spPr>
        <a:xfrm>
          <a:off x="5563416"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183" name="直線コネクタ 182"/>
        <xdr:cNvCxnSpPr/>
      </xdr:nvCxnSpPr>
      <xdr:spPr>
        <a:xfrm>
          <a:off x="5984875" y="17989187"/>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184" name="テキスト ボックス 183"/>
        <xdr:cNvSpPr txBox="1"/>
      </xdr:nvSpPr>
      <xdr:spPr>
        <a:xfrm>
          <a:off x="5563416"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0.220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185" name="直線コネクタ 184"/>
        <xdr:cNvCxnSpPr/>
      </xdr:nvCxnSpPr>
      <xdr:spPr>
        <a:xfrm>
          <a:off x="5984875" y="17670236"/>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186" name="テキスト ボックス 185"/>
        <xdr:cNvSpPr txBox="1"/>
      </xdr:nvSpPr>
      <xdr:spPr>
        <a:xfrm>
          <a:off x="5563416"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187" name="直線コネクタ 186"/>
        <xdr:cNvCxnSpPr/>
      </xdr:nvCxnSpPr>
      <xdr:spPr>
        <a:xfrm>
          <a:off x="5984875" y="17351284"/>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188" name="テキスト ボックス 187"/>
        <xdr:cNvSpPr txBox="1"/>
      </xdr:nvSpPr>
      <xdr:spPr>
        <a:xfrm>
          <a:off x="5563416"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0.260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189" name="直線コネクタ 188"/>
        <xdr:cNvCxnSpPr/>
      </xdr:nvCxnSpPr>
      <xdr:spPr>
        <a:xfrm>
          <a:off x="5984875" y="17032333"/>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190" name="テキスト ボックス 189"/>
        <xdr:cNvSpPr txBox="1"/>
      </xdr:nvSpPr>
      <xdr:spPr>
        <a:xfrm>
          <a:off x="5563416"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0.280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191" name="直線コネクタ 190"/>
        <xdr:cNvCxnSpPr/>
      </xdr:nvCxnSpPr>
      <xdr:spPr>
        <a:xfrm>
          <a:off x="5984875" y="16713381"/>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192" name="テキスト ボックス 191"/>
        <xdr:cNvSpPr txBox="1"/>
      </xdr:nvSpPr>
      <xdr:spPr>
        <a:xfrm>
          <a:off x="5563416"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93" name="直線コネクタ 192"/>
        <xdr:cNvCxnSpPr/>
      </xdr:nvCxnSpPr>
      <xdr:spPr>
        <a:xfrm>
          <a:off x="598487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94" name="テキスト ボックス 193"/>
        <xdr:cNvSpPr txBox="1"/>
      </xdr:nvSpPr>
      <xdr:spPr>
        <a:xfrm>
          <a:off x="556341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195" name="【市民会館】&#10;一人当たり面積グラフ枠"/>
        <xdr:cNvSpPr/>
      </xdr:nvSpPr>
      <xdr:spPr>
        <a:xfrm>
          <a:off x="598487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123371</xdr:rowOff>
    </xdr:from>
    <xdr:to>
      <xdr:col>14</xdr:col>
      <xdr:colOff>79375</xdr:colOff>
      <xdr:row>103</xdr:row>
      <xdr:rowOff>53521</xdr:rowOff>
    </xdr:to>
    <xdr:sp macro="" textlink="">
      <xdr:nvSpPr>
        <xdr:cNvPr id="196" name="フローチャート : 判断 195"/>
        <xdr:cNvSpPr/>
      </xdr:nvSpPr>
      <xdr:spPr>
        <a:xfrm>
          <a:off x="8649335" y="17222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101</xdr:row>
      <xdr:rowOff>70048</xdr:rowOff>
    </xdr:from>
    <xdr:ext cx="469744" cy="259045"/>
    <xdr:sp macro="" textlink="">
      <xdr:nvSpPr>
        <xdr:cNvPr id="197" name="n_1aveValue【市民会館】&#10;一人当たり面積"/>
        <xdr:cNvSpPr txBox="1"/>
      </xdr:nvSpPr>
      <xdr:spPr>
        <a:xfrm>
          <a:off x="8498282" y="1700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198" name="テキスト ボックス 197"/>
        <xdr:cNvSpPr txBox="1"/>
      </xdr:nvSpPr>
      <xdr:spPr>
        <a:xfrm>
          <a:off x="92640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99" name="テキスト ボックス 198"/>
        <xdr:cNvSpPr txBox="1"/>
      </xdr:nvSpPr>
      <xdr:spPr>
        <a:xfrm>
          <a:off x="855535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00" name="テキスト ボックス 199"/>
        <xdr:cNvSpPr txBox="1"/>
      </xdr:nvSpPr>
      <xdr:spPr>
        <a:xfrm>
          <a:off x="773493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01" name="テキスト ボックス 200"/>
        <xdr:cNvSpPr txBox="1"/>
      </xdr:nvSpPr>
      <xdr:spPr>
        <a:xfrm>
          <a:off x="691451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02" name="テキスト ボックス 201"/>
        <xdr:cNvSpPr txBox="1"/>
      </xdr:nvSpPr>
      <xdr:spPr>
        <a:xfrm>
          <a:off x="616267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109</xdr:row>
      <xdr:rowOff>17236</xdr:rowOff>
    </xdr:from>
    <xdr:to>
      <xdr:col>14</xdr:col>
      <xdr:colOff>79375</xdr:colOff>
      <xdr:row>109</xdr:row>
      <xdr:rowOff>118836</xdr:rowOff>
    </xdr:to>
    <xdr:sp macro="" textlink="">
      <xdr:nvSpPr>
        <xdr:cNvPr id="203" name="円/楕円 202"/>
        <xdr:cNvSpPr/>
      </xdr:nvSpPr>
      <xdr:spPr>
        <a:xfrm>
          <a:off x="8649335" y="182899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109</xdr:row>
      <xdr:rowOff>109963</xdr:rowOff>
    </xdr:from>
    <xdr:ext cx="469744" cy="259045"/>
    <xdr:sp macro="" textlink="">
      <xdr:nvSpPr>
        <xdr:cNvPr id="204" name="n_1mainValue【市民会館】&#10;一人当たり面積"/>
        <xdr:cNvSpPr txBox="1"/>
      </xdr:nvSpPr>
      <xdr:spPr>
        <a:xfrm>
          <a:off x="8498282" y="1838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05" name="正方形/長方形 204"/>
        <xdr:cNvSpPr/>
      </xdr:nvSpPr>
      <xdr:spPr>
        <a:xfrm>
          <a:off x="1120584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06" name="正方形/長方形 205"/>
        <xdr:cNvSpPr/>
      </xdr:nvSpPr>
      <xdr:spPr>
        <a:xfrm>
          <a:off x="112058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07" name="正方形/長方形 206"/>
        <xdr:cNvSpPr/>
      </xdr:nvSpPr>
      <xdr:spPr>
        <a:xfrm>
          <a:off x="112058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08" name="正方形/長方形 207"/>
        <xdr:cNvSpPr/>
      </xdr:nvSpPr>
      <xdr:spPr>
        <a:xfrm>
          <a:off x="12369165" y="474472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09" name="正方形/長方形 208"/>
        <xdr:cNvSpPr/>
      </xdr:nvSpPr>
      <xdr:spPr>
        <a:xfrm>
          <a:off x="12369165" y="494411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10" name="正方形/長方形 209"/>
        <xdr:cNvSpPr/>
      </xdr:nvSpPr>
      <xdr:spPr>
        <a:xfrm>
          <a:off x="1120584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1" name="テキスト ボックス 210"/>
        <xdr:cNvSpPr txBox="1"/>
      </xdr:nvSpPr>
      <xdr:spPr>
        <a:xfrm>
          <a:off x="11167745"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12" name="直線コネクタ 211"/>
        <xdr:cNvCxnSpPr/>
      </xdr:nvCxnSpPr>
      <xdr:spPr>
        <a:xfrm>
          <a:off x="11205845" y="74523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13" name="テキスト ボックス 212"/>
        <xdr:cNvSpPr txBox="1"/>
      </xdr:nvSpPr>
      <xdr:spPr>
        <a:xfrm>
          <a:off x="1087327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14" name="直線コネクタ 213"/>
        <xdr:cNvCxnSpPr/>
      </xdr:nvCxnSpPr>
      <xdr:spPr>
        <a:xfrm>
          <a:off x="11205845" y="7133408"/>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15" name="テキスト ボックス 214"/>
        <xdr:cNvSpPr txBox="1"/>
      </xdr:nvSpPr>
      <xdr:spPr>
        <a:xfrm>
          <a:off x="1087327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16" name="直線コネクタ 215"/>
        <xdr:cNvCxnSpPr/>
      </xdr:nvCxnSpPr>
      <xdr:spPr>
        <a:xfrm>
          <a:off x="11205845" y="681445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17" name="テキスト ボックス 216"/>
        <xdr:cNvSpPr txBox="1"/>
      </xdr:nvSpPr>
      <xdr:spPr>
        <a:xfrm>
          <a:off x="1087327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18" name="直線コネクタ 217"/>
        <xdr:cNvCxnSpPr/>
      </xdr:nvCxnSpPr>
      <xdr:spPr>
        <a:xfrm>
          <a:off x="11205845" y="6495505"/>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19" name="テキスト ボックス 218"/>
        <xdr:cNvSpPr txBox="1"/>
      </xdr:nvSpPr>
      <xdr:spPr>
        <a:xfrm>
          <a:off x="1087327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20" name="直線コネクタ 219"/>
        <xdr:cNvCxnSpPr/>
      </xdr:nvCxnSpPr>
      <xdr:spPr>
        <a:xfrm>
          <a:off x="11205845" y="617655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21" name="テキスト ボックス 220"/>
        <xdr:cNvSpPr txBox="1"/>
      </xdr:nvSpPr>
      <xdr:spPr>
        <a:xfrm>
          <a:off x="1087327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22" name="直線コネクタ 221"/>
        <xdr:cNvCxnSpPr/>
      </xdr:nvCxnSpPr>
      <xdr:spPr>
        <a:xfrm>
          <a:off x="11205845" y="585760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23" name="テキスト ボックス 222"/>
        <xdr:cNvSpPr txBox="1"/>
      </xdr:nvSpPr>
      <xdr:spPr>
        <a:xfrm>
          <a:off x="1087327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24" name="直線コネクタ 223"/>
        <xdr:cNvCxnSpPr/>
      </xdr:nvCxnSpPr>
      <xdr:spPr>
        <a:xfrm>
          <a:off x="11205845" y="5534842"/>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225" name="テキスト ボックス 224"/>
        <xdr:cNvSpPr txBox="1"/>
      </xdr:nvSpPr>
      <xdr:spPr>
        <a:xfrm>
          <a:off x="1087327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26" name="直線コネクタ 225"/>
        <xdr:cNvCxnSpPr/>
      </xdr:nvCxnSpPr>
      <xdr:spPr>
        <a:xfrm>
          <a:off x="11205845" y="5215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27" name="テキスト ボックス 226"/>
        <xdr:cNvSpPr txBox="1"/>
      </xdr:nvSpPr>
      <xdr:spPr>
        <a:xfrm>
          <a:off x="1087327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28" name="【一般廃棄物処理施設】&#10;有形固定資産減価償却率グラフ枠"/>
        <xdr:cNvSpPr/>
      </xdr:nvSpPr>
      <xdr:spPr>
        <a:xfrm>
          <a:off x="1120584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33</xdr:row>
      <xdr:rowOff>28122</xdr:rowOff>
    </xdr:from>
    <xdr:to>
      <xdr:col>22</xdr:col>
      <xdr:colOff>415925</xdr:colOff>
      <xdr:row>33</xdr:row>
      <xdr:rowOff>129722</xdr:rowOff>
    </xdr:to>
    <xdr:sp macro="" textlink="">
      <xdr:nvSpPr>
        <xdr:cNvPr id="229" name="フローチャート : 判断 228"/>
        <xdr:cNvSpPr/>
      </xdr:nvSpPr>
      <xdr:spPr>
        <a:xfrm>
          <a:off x="13916025" y="5560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31</xdr:row>
      <xdr:rowOff>146249</xdr:rowOff>
    </xdr:from>
    <xdr:ext cx="405111" cy="259045"/>
    <xdr:sp macro="" textlink="">
      <xdr:nvSpPr>
        <xdr:cNvPr id="230" name="n_1aveValue【一般廃棄物処理施設】&#10;有形固定資産減価償却率"/>
        <xdr:cNvSpPr txBox="1"/>
      </xdr:nvSpPr>
      <xdr:spPr>
        <a:xfrm>
          <a:off x="13751568" y="534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31" name="テキスト ボックス 230"/>
        <xdr:cNvSpPr txBox="1"/>
      </xdr:nvSpPr>
      <xdr:spPr>
        <a:xfrm>
          <a:off x="145459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32" name="テキスト ボックス 231"/>
        <xdr:cNvSpPr txBox="1"/>
      </xdr:nvSpPr>
      <xdr:spPr>
        <a:xfrm>
          <a:off x="137763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33" name="テキスト ボックス 232"/>
        <xdr:cNvSpPr txBox="1"/>
      </xdr:nvSpPr>
      <xdr:spPr>
        <a:xfrm>
          <a:off x="129863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34" name="テキスト ボックス 233"/>
        <xdr:cNvSpPr txBox="1"/>
      </xdr:nvSpPr>
      <xdr:spPr>
        <a:xfrm>
          <a:off x="122040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35" name="テキスト ボックス 234"/>
        <xdr:cNvSpPr txBox="1"/>
      </xdr:nvSpPr>
      <xdr:spPr>
        <a:xfrm>
          <a:off x="113836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42</xdr:row>
      <xdr:rowOff>96157</xdr:rowOff>
    </xdr:from>
    <xdr:to>
      <xdr:col>22</xdr:col>
      <xdr:colOff>415925</xdr:colOff>
      <xdr:row>43</xdr:row>
      <xdr:rowOff>26307</xdr:rowOff>
    </xdr:to>
    <xdr:sp macro="" textlink="">
      <xdr:nvSpPr>
        <xdr:cNvPr id="236" name="円/楕円 235"/>
        <xdr:cNvSpPr/>
      </xdr:nvSpPr>
      <xdr:spPr>
        <a:xfrm>
          <a:off x="13916025" y="71370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43</xdr:row>
      <xdr:rowOff>17434</xdr:rowOff>
    </xdr:from>
    <xdr:ext cx="405111" cy="259045"/>
    <xdr:sp macro="" textlink="">
      <xdr:nvSpPr>
        <xdr:cNvPr id="237" name="n_1mainValue【一般廃棄物処理施設】&#10;有形固定資産減価償却率"/>
        <xdr:cNvSpPr txBox="1"/>
      </xdr:nvSpPr>
      <xdr:spPr>
        <a:xfrm>
          <a:off x="13751568" y="722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38" name="正方形/長方形 237"/>
        <xdr:cNvSpPr/>
      </xdr:nvSpPr>
      <xdr:spPr>
        <a:xfrm>
          <a:off x="16499205" y="409956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39" name="正方形/長方形 238"/>
        <xdr:cNvSpPr/>
      </xdr:nvSpPr>
      <xdr:spPr>
        <a:xfrm>
          <a:off x="1649920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40" name="正方形/長方形 239"/>
        <xdr:cNvSpPr/>
      </xdr:nvSpPr>
      <xdr:spPr>
        <a:xfrm>
          <a:off x="1649920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41" name="正方形/長方形 240"/>
        <xdr:cNvSpPr/>
      </xdr:nvSpPr>
      <xdr:spPr>
        <a:xfrm>
          <a:off x="17632045" y="474472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42" name="正方形/長方形 241"/>
        <xdr:cNvSpPr/>
      </xdr:nvSpPr>
      <xdr:spPr>
        <a:xfrm>
          <a:off x="17632045" y="49441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218,377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3" name="正方形/長方形 242"/>
        <xdr:cNvSpPr/>
      </xdr:nvSpPr>
      <xdr:spPr>
        <a:xfrm>
          <a:off x="16499205" y="521589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44" name="テキスト ボックス 243"/>
        <xdr:cNvSpPr txBox="1"/>
      </xdr:nvSpPr>
      <xdr:spPr>
        <a:xfrm>
          <a:off x="16461105"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45" name="直線コネクタ 244"/>
        <xdr:cNvCxnSpPr/>
      </xdr:nvCxnSpPr>
      <xdr:spPr>
        <a:xfrm>
          <a:off x="16499205" y="74523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246" name="テキスト ボックス 245"/>
        <xdr:cNvSpPr txBox="1"/>
      </xdr:nvSpPr>
      <xdr:spPr>
        <a:xfrm>
          <a:off x="16250419" y="73139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19050</xdr:rowOff>
    </xdr:from>
    <xdr:to>
      <xdr:col>33</xdr:col>
      <xdr:colOff>314325</xdr:colOff>
      <xdr:row>41</xdr:row>
      <xdr:rowOff>19050</xdr:rowOff>
    </xdr:to>
    <xdr:cxnSp macro="">
      <xdr:nvCxnSpPr>
        <xdr:cNvPr id="247" name="直線コネクタ 246"/>
        <xdr:cNvCxnSpPr/>
      </xdr:nvCxnSpPr>
      <xdr:spPr>
        <a:xfrm>
          <a:off x="16499205" y="68922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40</xdr:row>
      <xdr:rowOff>48277</xdr:rowOff>
    </xdr:from>
    <xdr:ext cx="595419" cy="259045"/>
    <xdr:sp macro="" textlink="">
      <xdr:nvSpPr>
        <xdr:cNvPr id="248" name="テキスト ボックス 247"/>
        <xdr:cNvSpPr txBox="1"/>
      </xdr:nvSpPr>
      <xdr:spPr>
        <a:xfrm>
          <a:off x="15972366" y="6753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49" name="直線コネクタ 248"/>
        <xdr:cNvCxnSpPr/>
      </xdr:nvCxnSpPr>
      <xdr:spPr>
        <a:xfrm>
          <a:off x="16499205" y="63360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50" name="テキスト ボックス 249"/>
        <xdr:cNvSpPr txBox="1"/>
      </xdr:nvSpPr>
      <xdr:spPr>
        <a:xfrm>
          <a:off x="15972366"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251" name="直線コネクタ 250"/>
        <xdr:cNvCxnSpPr/>
      </xdr:nvCxnSpPr>
      <xdr:spPr>
        <a:xfrm>
          <a:off x="16499205" y="57759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252" name="テキスト ボックス 251"/>
        <xdr:cNvSpPr txBox="1"/>
      </xdr:nvSpPr>
      <xdr:spPr>
        <a:xfrm>
          <a:off x="15972366"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53" name="直線コネクタ 252"/>
        <xdr:cNvCxnSpPr/>
      </xdr:nvCxnSpPr>
      <xdr:spPr>
        <a:xfrm>
          <a:off x="16499205" y="52158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54" name="テキスト ボックス 253"/>
        <xdr:cNvSpPr txBox="1"/>
      </xdr:nvSpPr>
      <xdr:spPr>
        <a:xfrm>
          <a:off x="15972366"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55" name="【一般廃棄物処理施設】&#10;一人当たり有形固定資産（償却資産）額グラフ枠"/>
        <xdr:cNvSpPr/>
      </xdr:nvSpPr>
      <xdr:spPr>
        <a:xfrm>
          <a:off x="16499205" y="521589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2883</xdr:rowOff>
    </xdr:from>
    <xdr:to>
      <xdr:col>31</xdr:col>
      <xdr:colOff>85725</xdr:colOff>
      <xdr:row>41</xdr:row>
      <xdr:rowOff>104483</xdr:rowOff>
    </xdr:to>
    <xdr:sp macro="" textlink="">
      <xdr:nvSpPr>
        <xdr:cNvPr id="256" name="フローチャート : 判断 255"/>
        <xdr:cNvSpPr/>
      </xdr:nvSpPr>
      <xdr:spPr>
        <a:xfrm>
          <a:off x="19156045" y="687612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95610</xdr:rowOff>
    </xdr:from>
    <xdr:ext cx="534377" cy="259045"/>
    <xdr:sp macro="" textlink="">
      <xdr:nvSpPr>
        <xdr:cNvPr id="257" name="n_1aveValue【一般廃棄物処理施設】&#10;一人当たり有形固定資産（償却資産）額"/>
        <xdr:cNvSpPr txBox="1"/>
      </xdr:nvSpPr>
      <xdr:spPr>
        <a:xfrm>
          <a:off x="18980296" y="69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93,940</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58" name="テキスト ボックス 257"/>
        <xdr:cNvSpPr txBox="1"/>
      </xdr:nvSpPr>
      <xdr:spPr>
        <a:xfrm>
          <a:off x="1977072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59" name="テキスト ボックス 258"/>
        <xdr:cNvSpPr txBox="1"/>
      </xdr:nvSpPr>
      <xdr:spPr>
        <a:xfrm>
          <a:off x="1906968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60" name="テキスト ボックス 259"/>
        <xdr:cNvSpPr txBox="1"/>
      </xdr:nvSpPr>
      <xdr:spPr>
        <a:xfrm>
          <a:off x="1824926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61" name="テキスト ボックス 260"/>
        <xdr:cNvSpPr txBox="1"/>
      </xdr:nvSpPr>
      <xdr:spPr>
        <a:xfrm>
          <a:off x="1742884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62" name="テキスト ボックス 261"/>
        <xdr:cNvSpPr txBox="1"/>
      </xdr:nvSpPr>
      <xdr:spPr>
        <a:xfrm>
          <a:off x="16677005"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60182</xdr:rowOff>
    </xdr:from>
    <xdr:to>
      <xdr:col>31</xdr:col>
      <xdr:colOff>85725</xdr:colOff>
      <xdr:row>39</xdr:row>
      <xdr:rowOff>161782</xdr:rowOff>
    </xdr:to>
    <xdr:sp macro="" textlink="">
      <xdr:nvSpPr>
        <xdr:cNvPr id="263" name="円/楕円 262"/>
        <xdr:cNvSpPr/>
      </xdr:nvSpPr>
      <xdr:spPr>
        <a:xfrm>
          <a:off x="19156045" y="6598142"/>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38</xdr:row>
      <xdr:rowOff>6859</xdr:rowOff>
    </xdr:from>
    <xdr:ext cx="599010" cy="259045"/>
    <xdr:sp macro="" textlink="">
      <xdr:nvSpPr>
        <xdr:cNvPr id="264" name="n_1mainValue【一般廃棄物処理施設】&#10;一人当たり有形固定資産（償却資産）額"/>
        <xdr:cNvSpPr txBox="1"/>
      </xdr:nvSpPr>
      <xdr:spPr>
        <a:xfrm>
          <a:off x="18947979" y="637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143,914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65" name="正方形/長方形 264"/>
        <xdr:cNvSpPr/>
      </xdr:nvSpPr>
      <xdr:spPr>
        <a:xfrm>
          <a:off x="1120584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66" name="正方形/長方形 265"/>
        <xdr:cNvSpPr/>
      </xdr:nvSpPr>
      <xdr:spPr>
        <a:xfrm>
          <a:off x="113328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67" name="正方形/長方形 266"/>
        <xdr:cNvSpPr/>
      </xdr:nvSpPr>
      <xdr:spPr>
        <a:xfrm>
          <a:off x="113328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68" name="正方形/長方形 267"/>
        <xdr:cNvSpPr/>
      </xdr:nvSpPr>
      <xdr:spPr>
        <a:xfrm>
          <a:off x="1228026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69" name="正方形/長方形 268"/>
        <xdr:cNvSpPr/>
      </xdr:nvSpPr>
      <xdr:spPr>
        <a:xfrm>
          <a:off x="1228026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70" name="正方形/長方形 269"/>
        <xdr:cNvSpPr/>
      </xdr:nvSpPr>
      <xdr:spPr>
        <a:xfrm>
          <a:off x="1328610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71" name="正方形/長方形 270"/>
        <xdr:cNvSpPr/>
      </xdr:nvSpPr>
      <xdr:spPr>
        <a:xfrm>
          <a:off x="1328610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72" name="正方形/長方形 271"/>
        <xdr:cNvSpPr/>
      </xdr:nvSpPr>
      <xdr:spPr>
        <a:xfrm>
          <a:off x="1120584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xdr:cNvSpPr/>
      </xdr:nvSpPr>
      <xdr:spPr>
        <a:xfrm>
          <a:off x="16499205" y="782574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xdr:cNvSpPr/>
      </xdr:nvSpPr>
      <xdr:spPr>
        <a:xfrm>
          <a:off x="16626205" y="847090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xdr:cNvSpPr/>
      </xdr:nvSpPr>
      <xdr:spPr>
        <a:xfrm>
          <a:off x="16626205" y="867029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xdr:cNvSpPr/>
      </xdr:nvSpPr>
      <xdr:spPr>
        <a:xfrm>
          <a:off x="17505045" y="847090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xdr:cNvSpPr/>
      </xdr:nvSpPr>
      <xdr:spPr>
        <a:xfrm>
          <a:off x="17505045" y="867029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xdr:cNvSpPr/>
      </xdr:nvSpPr>
      <xdr:spPr>
        <a:xfrm>
          <a:off x="18541365" y="847090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xdr:cNvSpPr/>
      </xdr:nvSpPr>
      <xdr:spPr>
        <a:xfrm>
          <a:off x="18541365" y="867029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xdr:cNvSpPr/>
      </xdr:nvSpPr>
      <xdr:spPr>
        <a:xfrm>
          <a:off x="16499205" y="8942070"/>
          <a:ext cx="424434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281" name="正方形/長方形 280"/>
        <xdr:cNvSpPr/>
      </xdr:nvSpPr>
      <xdr:spPr>
        <a:xfrm>
          <a:off x="1120584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82" name="正方形/長方形 281"/>
        <xdr:cNvSpPr/>
      </xdr:nvSpPr>
      <xdr:spPr>
        <a:xfrm>
          <a:off x="113328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83" name="正方形/長方形 282"/>
        <xdr:cNvSpPr/>
      </xdr:nvSpPr>
      <xdr:spPr>
        <a:xfrm>
          <a:off x="113328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84" name="正方形/長方形 283"/>
        <xdr:cNvSpPr/>
      </xdr:nvSpPr>
      <xdr:spPr>
        <a:xfrm>
          <a:off x="1228026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85" name="正方形/長方形 284"/>
        <xdr:cNvSpPr/>
      </xdr:nvSpPr>
      <xdr:spPr>
        <a:xfrm>
          <a:off x="1228026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86" name="正方形/長方形 285"/>
        <xdr:cNvSpPr/>
      </xdr:nvSpPr>
      <xdr:spPr>
        <a:xfrm>
          <a:off x="1328610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87" name="正方形/長方形 286"/>
        <xdr:cNvSpPr/>
      </xdr:nvSpPr>
      <xdr:spPr>
        <a:xfrm>
          <a:off x="1328610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88" name="正方形/長方形 287"/>
        <xdr:cNvSpPr/>
      </xdr:nvSpPr>
      <xdr:spPr>
        <a:xfrm>
          <a:off x="1120584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89" name="テキスト ボックス 288"/>
        <xdr:cNvSpPr txBox="1"/>
      </xdr:nvSpPr>
      <xdr:spPr>
        <a:xfrm>
          <a:off x="11167745"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90" name="直線コネクタ 289"/>
        <xdr:cNvCxnSpPr/>
      </xdr:nvCxnSpPr>
      <xdr:spPr>
        <a:xfrm>
          <a:off x="11205845" y="1490472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91" name="直線コネクタ 290"/>
        <xdr:cNvCxnSpPr/>
      </xdr:nvCxnSpPr>
      <xdr:spPr>
        <a:xfrm>
          <a:off x="11205845" y="14585769"/>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92" name="テキスト ボックス 291"/>
        <xdr:cNvSpPr txBox="1"/>
      </xdr:nvSpPr>
      <xdr:spPr>
        <a:xfrm>
          <a:off x="1093739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93" name="直線コネクタ 292"/>
        <xdr:cNvCxnSpPr/>
      </xdr:nvCxnSpPr>
      <xdr:spPr>
        <a:xfrm>
          <a:off x="11205845" y="14263007"/>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94" name="テキスト ボックス 293"/>
        <xdr:cNvSpPr txBox="1"/>
      </xdr:nvSpPr>
      <xdr:spPr>
        <a:xfrm>
          <a:off x="1087327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95" name="直線コネクタ 294"/>
        <xdr:cNvCxnSpPr/>
      </xdr:nvCxnSpPr>
      <xdr:spPr>
        <a:xfrm>
          <a:off x="11205845" y="13944056"/>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96" name="テキスト ボックス 295"/>
        <xdr:cNvSpPr txBox="1"/>
      </xdr:nvSpPr>
      <xdr:spPr>
        <a:xfrm>
          <a:off x="1087327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97" name="直線コネクタ 296"/>
        <xdr:cNvCxnSpPr/>
      </xdr:nvCxnSpPr>
      <xdr:spPr>
        <a:xfrm>
          <a:off x="11205845" y="13625104"/>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98" name="テキスト ボックス 297"/>
        <xdr:cNvSpPr txBox="1"/>
      </xdr:nvSpPr>
      <xdr:spPr>
        <a:xfrm>
          <a:off x="1087327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99" name="直線コネクタ 298"/>
        <xdr:cNvCxnSpPr/>
      </xdr:nvCxnSpPr>
      <xdr:spPr>
        <a:xfrm>
          <a:off x="11205845" y="13306153"/>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00" name="テキスト ボックス 299"/>
        <xdr:cNvSpPr txBox="1"/>
      </xdr:nvSpPr>
      <xdr:spPr>
        <a:xfrm>
          <a:off x="1087327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01" name="直線コネクタ 300"/>
        <xdr:cNvCxnSpPr/>
      </xdr:nvCxnSpPr>
      <xdr:spPr>
        <a:xfrm>
          <a:off x="11205845" y="12987201"/>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02" name="テキスト ボックス 301"/>
        <xdr:cNvSpPr txBox="1"/>
      </xdr:nvSpPr>
      <xdr:spPr>
        <a:xfrm>
          <a:off x="1080915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03" name="直線コネクタ 302"/>
        <xdr:cNvCxnSpPr/>
      </xdr:nvCxnSpPr>
      <xdr:spPr>
        <a:xfrm>
          <a:off x="11205845" y="1266825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04" name="テキスト ボックス 303"/>
        <xdr:cNvSpPr txBox="1"/>
      </xdr:nvSpPr>
      <xdr:spPr>
        <a:xfrm>
          <a:off x="1080915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05" name="【消防施設】&#10;有形固定資産減価償却率グラフ枠"/>
        <xdr:cNvSpPr/>
      </xdr:nvSpPr>
      <xdr:spPr>
        <a:xfrm>
          <a:off x="1120584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2177</xdr:rowOff>
    </xdr:from>
    <xdr:to>
      <xdr:col>23</xdr:col>
      <xdr:colOff>516889</xdr:colOff>
      <xdr:row>86</xdr:row>
      <xdr:rowOff>132806</xdr:rowOff>
    </xdr:to>
    <xdr:cxnSp macro="">
      <xdr:nvCxnSpPr>
        <xdr:cNvPr id="306" name="直線コネクタ 305"/>
        <xdr:cNvCxnSpPr/>
      </xdr:nvCxnSpPr>
      <xdr:spPr>
        <a:xfrm flipV="1">
          <a:off x="14735809" y="13078097"/>
          <a:ext cx="0" cy="1471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136633</xdr:rowOff>
    </xdr:from>
    <xdr:ext cx="340478" cy="259045"/>
    <xdr:sp macro="" textlink="">
      <xdr:nvSpPr>
        <xdr:cNvPr id="307" name="【消防施設】&#10;有形固定資産減価償却率最小値テキスト"/>
        <xdr:cNvSpPr txBox="1"/>
      </xdr:nvSpPr>
      <xdr:spPr>
        <a:xfrm>
          <a:off x="14825345" y="145536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428625</xdr:colOff>
      <xdr:row>86</xdr:row>
      <xdr:rowOff>132806</xdr:rowOff>
    </xdr:from>
    <xdr:to>
      <xdr:col>23</xdr:col>
      <xdr:colOff>606425</xdr:colOff>
      <xdr:row>86</xdr:row>
      <xdr:rowOff>132806</xdr:rowOff>
    </xdr:to>
    <xdr:cxnSp macro="">
      <xdr:nvCxnSpPr>
        <xdr:cNvPr id="308" name="直線コネクタ 307"/>
        <xdr:cNvCxnSpPr/>
      </xdr:nvCxnSpPr>
      <xdr:spPr>
        <a:xfrm>
          <a:off x="14647545" y="14549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120304</xdr:rowOff>
    </xdr:from>
    <xdr:ext cx="405111" cy="259045"/>
    <xdr:sp macro="" textlink="">
      <xdr:nvSpPr>
        <xdr:cNvPr id="309" name="【消防施設】&#10;有形固定資産減価償却率最大値テキスト"/>
        <xdr:cNvSpPr txBox="1"/>
      </xdr:nvSpPr>
      <xdr:spPr>
        <a:xfrm>
          <a:off x="14825345" y="1286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23</xdr:col>
      <xdr:colOff>428625</xdr:colOff>
      <xdr:row>78</xdr:row>
      <xdr:rowOff>2177</xdr:rowOff>
    </xdr:from>
    <xdr:to>
      <xdr:col>23</xdr:col>
      <xdr:colOff>606425</xdr:colOff>
      <xdr:row>78</xdr:row>
      <xdr:rowOff>2177</xdr:rowOff>
    </xdr:to>
    <xdr:cxnSp macro="">
      <xdr:nvCxnSpPr>
        <xdr:cNvPr id="310" name="直線コネクタ 309"/>
        <xdr:cNvCxnSpPr/>
      </xdr:nvCxnSpPr>
      <xdr:spPr>
        <a:xfrm>
          <a:off x="14647545" y="13078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156771</xdr:rowOff>
    </xdr:from>
    <xdr:ext cx="340478" cy="259045"/>
    <xdr:sp macro="" textlink="">
      <xdr:nvSpPr>
        <xdr:cNvPr id="311" name="【消防施設】&#10;有形固定資産減価償却率平均値テキスト"/>
        <xdr:cNvSpPr txBox="1"/>
      </xdr:nvSpPr>
      <xdr:spPr>
        <a:xfrm>
          <a:off x="14825345" y="14406171"/>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23</xdr:col>
      <xdr:colOff>466725</xdr:colOff>
      <xdr:row>86</xdr:row>
      <xdr:rowOff>6894</xdr:rowOff>
    </xdr:from>
    <xdr:to>
      <xdr:col>23</xdr:col>
      <xdr:colOff>568325</xdr:colOff>
      <xdr:row>86</xdr:row>
      <xdr:rowOff>108494</xdr:rowOff>
    </xdr:to>
    <xdr:sp macro="" textlink="">
      <xdr:nvSpPr>
        <xdr:cNvPr id="312" name="フローチャート : 判断 311"/>
        <xdr:cNvSpPr/>
      </xdr:nvSpPr>
      <xdr:spPr>
        <a:xfrm>
          <a:off x="14685645" y="1442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75474</xdr:rowOff>
    </xdr:from>
    <xdr:to>
      <xdr:col>22</xdr:col>
      <xdr:colOff>415925</xdr:colOff>
      <xdr:row>82</xdr:row>
      <xdr:rowOff>5624</xdr:rowOff>
    </xdr:to>
    <xdr:sp macro="" textlink="">
      <xdr:nvSpPr>
        <xdr:cNvPr id="313" name="フローチャート : 判断 312"/>
        <xdr:cNvSpPr/>
      </xdr:nvSpPr>
      <xdr:spPr>
        <a:xfrm>
          <a:off x="13916025" y="136543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22151</xdr:rowOff>
    </xdr:from>
    <xdr:ext cx="405111" cy="259045"/>
    <xdr:sp macro="" textlink="">
      <xdr:nvSpPr>
        <xdr:cNvPr id="314" name="n_1aveValue【消防施設】&#10;有形固定資産減価償却率"/>
        <xdr:cNvSpPr txBox="1"/>
      </xdr:nvSpPr>
      <xdr:spPr>
        <a:xfrm>
          <a:off x="13751568" y="1343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15" name="テキスト ボックス 314"/>
        <xdr:cNvSpPr txBox="1"/>
      </xdr:nvSpPr>
      <xdr:spPr>
        <a:xfrm>
          <a:off x="145459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16" name="テキスト ボックス 315"/>
        <xdr:cNvSpPr txBox="1"/>
      </xdr:nvSpPr>
      <xdr:spPr>
        <a:xfrm>
          <a:off x="137763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17" name="テキスト ボックス 316"/>
        <xdr:cNvSpPr txBox="1"/>
      </xdr:nvSpPr>
      <xdr:spPr>
        <a:xfrm>
          <a:off x="129863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18" name="テキスト ボックス 317"/>
        <xdr:cNvSpPr txBox="1"/>
      </xdr:nvSpPr>
      <xdr:spPr>
        <a:xfrm>
          <a:off x="122040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19" name="テキスト ボックス 318"/>
        <xdr:cNvSpPr txBox="1"/>
      </xdr:nvSpPr>
      <xdr:spPr>
        <a:xfrm>
          <a:off x="113836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162016</xdr:rowOff>
    </xdr:from>
    <xdr:to>
      <xdr:col>22</xdr:col>
      <xdr:colOff>415925</xdr:colOff>
      <xdr:row>83</xdr:row>
      <xdr:rowOff>92166</xdr:rowOff>
    </xdr:to>
    <xdr:sp macro="" textlink="">
      <xdr:nvSpPr>
        <xdr:cNvPr id="320" name="円/楕円 319"/>
        <xdr:cNvSpPr/>
      </xdr:nvSpPr>
      <xdr:spPr>
        <a:xfrm>
          <a:off x="13916025" y="1390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83293</xdr:rowOff>
    </xdr:from>
    <xdr:ext cx="405111" cy="259045"/>
    <xdr:sp macro="" textlink="">
      <xdr:nvSpPr>
        <xdr:cNvPr id="321" name="n_1mainValue【消防施設】&#10;有形固定資産減価償却率"/>
        <xdr:cNvSpPr txBox="1"/>
      </xdr:nvSpPr>
      <xdr:spPr>
        <a:xfrm>
          <a:off x="13751568" y="1399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22" name="正方形/長方形 321"/>
        <xdr:cNvSpPr/>
      </xdr:nvSpPr>
      <xdr:spPr>
        <a:xfrm>
          <a:off x="16499205" y="11551920"/>
          <a:ext cx="424434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3" name="正方形/長方形 322"/>
        <xdr:cNvSpPr/>
      </xdr:nvSpPr>
      <xdr:spPr>
        <a:xfrm>
          <a:off x="16626205" y="1219708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4" name="正方形/長方形 323"/>
        <xdr:cNvSpPr/>
      </xdr:nvSpPr>
      <xdr:spPr>
        <a:xfrm>
          <a:off x="16626205" y="1239647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5" name="正方形/長方形 324"/>
        <xdr:cNvSpPr/>
      </xdr:nvSpPr>
      <xdr:spPr>
        <a:xfrm>
          <a:off x="17505045" y="1219708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6" name="正方形/長方形 325"/>
        <xdr:cNvSpPr/>
      </xdr:nvSpPr>
      <xdr:spPr>
        <a:xfrm>
          <a:off x="17505045" y="1239647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7" name="正方形/長方形 326"/>
        <xdr:cNvSpPr/>
      </xdr:nvSpPr>
      <xdr:spPr>
        <a:xfrm>
          <a:off x="18541365" y="1219708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8" name="正方形/長方形 327"/>
        <xdr:cNvSpPr/>
      </xdr:nvSpPr>
      <xdr:spPr>
        <a:xfrm>
          <a:off x="18541365" y="1239647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9" name="正方形/長方形 328"/>
        <xdr:cNvSpPr/>
      </xdr:nvSpPr>
      <xdr:spPr>
        <a:xfrm>
          <a:off x="16499205" y="12668250"/>
          <a:ext cx="42443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30" name="テキスト ボックス 329"/>
        <xdr:cNvSpPr txBox="1"/>
      </xdr:nvSpPr>
      <xdr:spPr>
        <a:xfrm>
          <a:off x="16461105"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31" name="直線コネクタ 330"/>
        <xdr:cNvCxnSpPr/>
      </xdr:nvCxnSpPr>
      <xdr:spPr>
        <a:xfrm>
          <a:off x="16499205" y="149047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32" name="直線コネクタ 331"/>
        <xdr:cNvCxnSpPr/>
      </xdr:nvCxnSpPr>
      <xdr:spPr>
        <a:xfrm>
          <a:off x="16499205" y="14455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33" name="テキスト ボックス 332"/>
        <xdr:cNvSpPr txBox="1"/>
      </xdr:nvSpPr>
      <xdr:spPr>
        <a:xfrm>
          <a:off x="16070126"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34" name="直線コネクタ 333"/>
        <xdr:cNvCxnSpPr/>
      </xdr:nvCxnSpPr>
      <xdr:spPr>
        <a:xfrm>
          <a:off x="16499205" y="1400937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35" name="テキスト ボックス 334"/>
        <xdr:cNvSpPr txBox="1"/>
      </xdr:nvSpPr>
      <xdr:spPr>
        <a:xfrm>
          <a:off x="16070126"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36" name="直線コネクタ 335"/>
        <xdr:cNvCxnSpPr/>
      </xdr:nvCxnSpPr>
      <xdr:spPr>
        <a:xfrm>
          <a:off x="16499205" y="135636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37" name="テキスト ボックス 336"/>
        <xdr:cNvSpPr txBox="1"/>
      </xdr:nvSpPr>
      <xdr:spPr>
        <a:xfrm>
          <a:off x="16070126"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38" name="直線コネクタ 337"/>
        <xdr:cNvCxnSpPr/>
      </xdr:nvCxnSpPr>
      <xdr:spPr>
        <a:xfrm>
          <a:off x="16499205" y="131140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39" name="テキスト ボックス 338"/>
        <xdr:cNvSpPr txBox="1"/>
      </xdr:nvSpPr>
      <xdr:spPr>
        <a:xfrm>
          <a:off x="16070126"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40" name="直線コネクタ 339"/>
        <xdr:cNvCxnSpPr/>
      </xdr:nvCxnSpPr>
      <xdr:spPr>
        <a:xfrm>
          <a:off x="16499205" y="1266825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41" name="テキスト ボックス 340"/>
        <xdr:cNvSpPr txBox="1"/>
      </xdr:nvSpPr>
      <xdr:spPr>
        <a:xfrm>
          <a:off x="16070126"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42" name="【消防施設】&#10;一人当たり面積グラフ枠"/>
        <xdr:cNvSpPr/>
      </xdr:nvSpPr>
      <xdr:spPr>
        <a:xfrm>
          <a:off x="16499205" y="12668250"/>
          <a:ext cx="42443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80</xdr:row>
      <xdr:rowOff>19813</xdr:rowOff>
    </xdr:from>
    <xdr:to>
      <xdr:col>32</xdr:col>
      <xdr:colOff>186689</xdr:colOff>
      <xdr:row>85</xdr:row>
      <xdr:rowOff>118111</xdr:rowOff>
    </xdr:to>
    <xdr:cxnSp macro="">
      <xdr:nvCxnSpPr>
        <xdr:cNvPr id="343" name="直線コネクタ 342"/>
        <xdr:cNvCxnSpPr/>
      </xdr:nvCxnSpPr>
      <xdr:spPr>
        <a:xfrm flipV="1">
          <a:off x="19960589" y="13431013"/>
          <a:ext cx="0" cy="93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344" name="【消防施設】&#10;一人当たり面積最小値テキスト"/>
        <xdr:cNvSpPr txBox="1"/>
      </xdr:nvSpPr>
      <xdr:spPr>
        <a:xfrm>
          <a:off x="20050125"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345" name="直線コネクタ 344"/>
        <xdr:cNvCxnSpPr/>
      </xdr:nvCxnSpPr>
      <xdr:spPr>
        <a:xfrm>
          <a:off x="19872325" y="14367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137940</xdr:rowOff>
    </xdr:from>
    <xdr:ext cx="469744" cy="259045"/>
    <xdr:sp macro="" textlink="">
      <xdr:nvSpPr>
        <xdr:cNvPr id="346" name="【消防施設】&#10;一人当たり面積最大値テキスト"/>
        <xdr:cNvSpPr txBox="1"/>
      </xdr:nvSpPr>
      <xdr:spPr>
        <a:xfrm>
          <a:off x="20050125" y="132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80</xdr:row>
      <xdr:rowOff>19813</xdr:rowOff>
    </xdr:from>
    <xdr:to>
      <xdr:col>32</xdr:col>
      <xdr:colOff>276225</xdr:colOff>
      <xdr:row>80</xdr:row>
      <xdr:rowOff>19813</xdr:rowOff>
    </xdr:to>
    <xdr:cxnSp macro="">
      <xdr:nvCxnSpPr>
        <xdr:cNvPr id="347" name="直線コネクタ 346"/>
        <xdr:cNvCxnSpPr/>
      </xdr:nvCxnSpPr>
      <xdr:spPr>
        <a:xfrm>
          <a:off x="19872325" y="1343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144035</xdr:rowOff>
    </xdr:from>
    <xdr:ext cx="469744" cy="259045"/>
    <xdr:sp macro="" textlink="">
      <xdr:nvSpPr>
        <xdr:cNvPr id="348" name="【消防施設】&#10;一人当たり面積平均値テキスト"/>
        <xdr:cNvSpPr txBox="1"/>
      </xdr:nvSpPr>
      <xdr:spPr>
        <a:xfrm>
          <a:off x="20050125" y="1389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165608</xdr:rowOff>
    </xdr:from>
    <xdr:to>
      <xdr:col>32</xdr:col>
      <xdr:colOff>238125</xdr:colOff>
      <xdr:row>83</xdr:row>
      <xdr:rowOff>95758</xdr:rowOff>
    </xdr:to>
    <xdr:sp macro="" textlink="">
      <xdr:nvSpPr>
        <xdr:cNvPr id="349" name="フローチャート : 判断 348"/>
        <xdr:cNvSpPr/>
      </xdr:nvSpPr>
      <xdr:spPr>
        <a:xfrm>
          <a:off x="19910425" y="139120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60452</xdr:rowOff>
    </xdr:from>
    <xdr:to>
      <xdr:col>31</xdr:col>
      <xdr:colOff>85725</xdr:colOff>
      <xdr:row>82</xdr:row>
      <xdr:rowOff>162052</xdr:rowOff>
    </xdr:to>
    <xdr:sp macro="" textlink="">
      <xdr:nvSpPr>
        <xdr:cNvPr id="350" name="フローチャート : 判断 349"/>
        <xdr:cNvSpPr/>
      </xdr:nvSpPr>
      <xdr:spPr>
        <a:xfrm>
          <a:off x="19156045" y="13806932"/>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153179</xdr:rowOff>
    </xdr:from>
    <xdr:ext cx="469744" cy="259045"/>
    <xdr:sp macro="" textlink="">
      <xdr:nvSpPr>
        <xdr:cNvPr id="351" name="n_1aveValue【消防施設】&#10;一人当たり面積"/>
        <xdr:cNvSpPr txBox="1"/>
      </xdr:nvSpPr>
      <xdr:spPr>
        <a:xfrm>
          <a:off x="19012612" y="138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52" name="テキスト ボックス 351"/>
        <xdr:cNvSpPr txBox="1"/>
      </xdr:nvSpPr>
      <xdr:spPr>
        <a:xfrm>
          <a:off x="1977072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53" name="テキスト ボックス 352"/>
        <xdr:cNvSpPr txBox="1"/>
      </xdr:nvSpPr>
      <xdr:spPr>
        <a:xfrm>
          <a:off x="1906968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54" name="テキスト ボックス 353"/>
        <xdr:cNvSpPr txBox="1"/>
      </xdr:nvSpPr>
      <xdr:spPr>
        <a:xfrm>
          <a:off x="1824926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55" name="テキスト ボックス 354"/>
        <xdr:cNvSpPr txBox="1"/>
      </xdr:nvSpPr>
      <xdr:spPr>
        <a:xfrm>
          <a:off x="1742884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56" name="テキスト ボックス 355"/>
        <xdr:cNvSpPr txBox="1"/>
      </xdr:nvSpPr>
      <xdr:spPr>
        <a:xfrm>
          <a:off x="16677005"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77</xdr:row>
      <xdr:rowOff>26163</xdr:rowOff>
    </xdr:from>
    <xdr:to>
      <xdr:col>31</xdr:col>
      <xdr:colOff>85725</xdr:colOff>
      <xdr:row>77</xdr:row>
      <xdr:rowOff>127763</xdr:rowOff>
    </xdr:to>
    <xdr:sp macro="" textlink="">
      <xdr:nvSpPr>
        <xdr:cNvPr id="357" name="円/楕円 356"/>
        <xdr:cNvSpPr/>
      </xdr:nvSpPr>
      <xdr:spPr>
        <a:xfrm>
          <a:off x="19156045" y="1293444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144290</xdr:rowOff>
    </xdr:from>
    <xdr:ext cx="469744" cy="259045"/>
    <xdr:sp macro="" textlink="">
      <xdr:nvSpPr>
        <xdr:cNvPr id="358" name="n_1mainValue【消防施設】&#10;一人当たり面積"/>
        <xdr:cNvSpPr txBox="1"/>
      </xdr:nvSpPr>
      <xdr:spPr>
        <a:xfrm>
          <a:off x="19012612" y="1271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59" name="正方形/長方形 358"/>
        <xdr:cNvSpPr/>
      </xdr:nvSpPr>
      <xdr:spPr>
        <a:xfrm>
          <a:off x="1120584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60" name="正方形/長方形 359"/>
        <xdr:cNvSpPr/>
      </xdr:nvSpPr>
      <xdr:spPr>
        <a:xfrm>
          <a:off x="113328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61" name="正方形/長方形 360"/>
        <xdr:cNvSpPr/>
      </xdr:nvSpPr>
      <xdr:spPr>
        <a:xfrm>
          <a:off x="113328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62" name="正方形/長方形 361"/>
        <xdr:cNvSpPr/>
      </xdr:nvSpPr>
      <xdr:spPr>
        <a:xfrm>
          <a:off x="1228026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63" name="正方形/長方形 362"/>
        <xdr:cNvSpPr/>
      </xdr:nvSpPr>
      <xdr:spPr>
        <a:xfrm>
          <a:off x="1228026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64" name="正方形/長方形 363"/>
        <xdr:cNvSpPr/>
      </xdr:nvSpPr>
      <xdr:spPr>
        <a:xfrm>
          <a:off x="1328610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65" name="正方形/長方形 364"/>
        <xdr:cNvSpPr/>
      </xdr:nvSpPr>
      <xdr:spPr>
        <a:xfrm>
          <a:off x="1328610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66" name="正方形/長方形 365"/>
        <xdr:cNvSpPr/>
      </xdr:nvSpPr>
      <xdr:spPr>
        <a:xfrm>
          <a:off x="1120584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67" name="テキスト ボックス 366"/>
        <xdr:cNvSpPr txBox="1"/>
      </xdr:nvSpPr>
      <xdr:spPr>
        <a:xfrm>
          <a:off x="11167745"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68" name="直線コネクタ 367"/>
        <xdr:cNvCxnSpPr/>
      </xdr:nvCxnSpPr>
      <xdr:spPr>
        <a:xfrm>
          <a:off x="11205845" y="186270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69" name="テキスト ボックス 368"/>
        <xdr:cNvSpPr txBox="1"/>
      </xdr:nvSpPr>
      <xdr:spPr>
        <a:xfrm>
          <a:off x="1087327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70" name="直線コネクタ 369"/>
        <xdr:cNvCxnSpPr/>
      </xdr:nvCxnSpPr>
      <xdr:spPr>
        <a:xfrm>
          <a:off x="11205845" y="183489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71" name="テキスト ボックス 370"/>
        <xdr:cNvSpPr txBox="1"/>
      </xdr:nvSpPr>
      <xdr:spPr>
        <a:xfrm>
          <a:off x="10873271" y="1821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72" name="直線コネクタ 371"/>
        <xdr:cNvCxnSpPr/>
      </xdr:nvCxnSpPr>
      <xdr:spPr>
        <a:xfrm>
          <a:off x="11205845" y="180708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73" name="テキスト ボックス 372"/>
        <xdr:cNvSpPr txBox="1"/>
      </xdr:nvSpPr>
      <xdr:spPr>
        <a:xfrm>
          <a:off x="10873271" y="17932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74" name="直線コネクタ 373"/>
        <xdr:cNvCxnSpPr/>
      </xdr:nvCxnSpPr>
      <xdr:spPr>
        <a:xfrm>
          <a:off x="11205845" y="177888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75" name="テキスト ボックス 374"/>
        <xdr:cNvSpPr txBox="1"/>
      </xdr:nvSpPr>
      <xdr:spPr>
        <a:xfrm>
          <a:off x="10873271" y="17650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76" name="直線コネクタ 375"/>
        <xdr:cNvCxnSpPr/>
      </xdr:nvCxnSpPr>
      <xdr:spPr>
        <a:xfrm>
          <a:off x="11205845" y="175107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77" name="テキスト ボックス 376"/>
        <xdr:cNvSpPr txBox="1"/>
      </xdr:nvSpPr>
      <xdr:spPr>
        <a:xfrm>
          <a:off x="1087327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78" name="直線コネクタ 377"/>
        <xdr:cNvCxnSpPr/>
      </xdr:nvCxnSpPr>
      <xdr:spPr>
        <a:xfrm>
          <a:off x="11205845" y="172326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79" name="テキスト ボックス 378"/>
        <xdr:cNvSpPr txBox="1"/>
      </xdr:nvSpPr>
      <xdr:spPr>
        <a:xfrm>
          <a:off x="10873271" y="17094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80" name="直線コネクタ 379"/>
        <xdr:cNvCxnSpPr/>
      </xdr:nvCxnSpPr>
      <xdr:spPr>
        <a:xfrm>
          <a:off x="11205845" y="1695069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81" name="テキスト ボックス 380"/>
        <xdr:cNvSpPr txBox="1"/>
      </xdr:nvSpPr>
      <xdr:spPr>
        <a:xfrm>
          <a:off x="1087327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82" name="直線コネクタ 381"/>
        <xdr:cNvCxnSpPr/>
      </xdr:nvCxnSpPr>
      <xdr:spPr>
        <a:xfrm>
          <a:off x="11205845" y="1667256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83" name="テキスト ボックス 382"/>
        <xdr:cNvSpPr txBox="1"/>
      </xdr:nvSpPr>
      <xdr:spPr>
        <a:xfrm>
          <a:off x="10809151" y="165341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84" name="直線コネクタ 383"/>
        <xdr:cNvCxnSpPr/>
      </xdr:nvCxnSpPr>
      <xdr:spPr>
        <a:xfrm>
          <a:off x="11205845" y="16394430"/>
          <a:ext cx="42443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85" name="テキスト ボックス 384"/>
        <xdr:cNvSpPr txBox="1"/>
      </xdr:nvSpPr>
      <xdr:spPr>
        <a:xfrm>
          <a:off x="1080915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86" name="【庁舎】&#10;有形固定資産減価償却率グラフ枠"/>
        <xdr:cNvSpPr/>
      </xdr:nvSpPr>
      <xdr:spPr>
        <a:xfrm>
          <a:off x="1120584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87" name="直線コネクタ 386"/>
        <xdr:cNvCxnSpPr/>
      </xdr:nvCxnSpPr>
      <xdr:spPr>
        <a:xfrm flipV="1">
          <a:off x="14735809" y="16800195"/>
          <a:ext cx="0"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88" name="【庁舎】&#10;有形固定資産減価償却率最小値テキスト"/>
        <xdr:cNvSpPr txBox="1"/>
      </xdr:nvSpPr>
      <xdr:spPr>
        <a:xfrm>
          <a:off x="14825345" y="18188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89" name="直線コネクタ 388"/>
        <xdr:cNvCxnSpPr/>
      </xdr:nvCxnSpPr>
      <xdr:spPr>
        <a:xfrm>
          <a:off x="14647545" y="18184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90" name="【庁舎】&#10;有形固定資産減価償却率最大値テキスト"/>
        <xdr:cNvSpPr txBox="1"/>
      </xdr:nvSpPr>
      <xdr:spPr>
        <a:xfrm>
          <a:off x="14825345" y="1658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91" name="直線コネクタ 390"/>
        <xdr:cNvCxnSpPr/>
      </xdr:nvCxnSpPr>
      <xdr:spPr>
        <a:xfrm>
          <a:off x="14647545" y="168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392" name="【庁舎】&#10;有形固定資産減価償却率平均値テキスト"/>
        <xdr:cNvSpPr txBox="1"/>
      </xdr:nvSpPr>
      <xdr:spPr>
        <a:xfrm>
          <a:off x="14825345" y="17472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393" name="フローチャート : 判断 392"/>
        <xdr:cNvSpPr/>
      </xdr:nvSpPr>
      <xdr:spPr>
        <a:xfrm>
          <a:off x="14685645" y="174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394" name="フローチャート : 判断 393"/>
        <xdr:cNvSpPr/>
      </xdr:nvSpPr>
      <xdr:spPr>
        <a:xfrm>
          <a:off x="13916025" y="1777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98125</xdr:rowOff>
    </xdr:from>
    <xdr:ext cx="405111" cy="259045"/>
    <xdr:sp macro="" textlink="">
      <xdr:nvSpPr>
        <xdr:cNvPr id="395" name="n_1aveValue【庁舎】&#10;有形固定資産減価償却率"/>
        <xdr:cNvSpPr txBox="1"/>
      </xdr:nvSpPr>
      <xdr:spPr>
        <a:xfrm>
          <a:off x="13751568" y="17867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96" name="テキスト ボックス 395"/>
        <xdr:cNvSpPr txBox="1"/>
      </xdr:nvSpPr>
      <xdr:spPr>
        <a:xfrm>
          <a:off x="145459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97" name="テキスト ボックス 396"/>
        <xdr:cNvSpPr txBox="1"/>
      </xdr:nvSpPr>
      <xdr:spPr>
        <a:xfrm>
          <a:off x="137763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98" name="テキスト ボックス 397"/>
        <xdr:cNvSpPr txBox="1"/>
      </xdr:nvSpPr>
      <xdr:spPr>
        <a:xfrm>
          <a:off x="129863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99" name="テキスト ボックス 398"/>
        <xdr:cNvSpPr txBox="1"/>
      </xdr:nvSpPr>
      <xdr:spPr>
        <a:xfrm>
          <a:off x="122040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0" name="テキスト ボックス 399"/>
        <xdr:cNvSpPr txBox="1"/>
      </xdr:nvSpPr>
      <xdr:spPr>
        <a:xfrm>
          <a:off x="113836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113982</xdr:rowOff>
    </xdr:from>
    <xdr:to>
      <xdr:col>22</xdr:col>
      <xdr:colOff>415925</xdr:colOff>
      <xdr:row>105</xdr:row>
      <xdr:rowOff>44132</xdr:rowOff>
    </xdr:to>
    <xdr:sp macro="" textlink="">
      <xdr:nvSpPr>
        <xdr:cNvPr id="401" name="円/楕円 400"/>
        <xdr:cNvSpPr/>
      </xdr:nvSpPr>
      <xdr:spPr>
        <a:xfrm>
          <a:off x="13916025" y="175485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60659</xdr:rowOff>
    </xdr:from>
    <xdr:ext cx="405111" cy="259045"/>
    <xdr:sp macro="" textlink="">
      <xdr:nvSpPr>
        <xdr:cNvPr id="402" name="n_1mainValue【庁舎】&#10;有形固定資産減価償却率"/>
        <xdr:cNvSpPr txBox="1"/>
      </xdr:nvSpPr>
      <xdr:spPr>
        <a:xfrm>
          <a:off x="13751568" y="17327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3" name="正方形/長方形 402"/>
        <xdr:cNvSpPr/>
      </xdr:nvSpPr>
      <xdr:spPr>
        <a:xfrm>
          <a:off x="16499205" y="15274290"/>
          <a:ext cx="424434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4" name="正方形/長方形 403"/>
        <xdr:cNvSpPr/>
      </xdr:nvSpPr>
      <xdr:spPr>
        <a:xfrm>
          <a:off x="16626205" y="15923260"/>
          <a:ext cx="13182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5" name="正方形/長方形 404"/>
        <xdr:cNvSpPr/>
      </xdr:nvSpPr>
      <xdr:spPr>
        <a:xfrm>
          <a:off x="16626205" y="16118840"/>
          <a:ext cx="13182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6" name="正方形/長方形 405"/>
        <xdr:cNvSpPr/>
      </xdr:nvSpPr>
      <xdr:spPr>
        <a:xfrm>
          <a:off x="17505045" y="1592326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07" name="正方形/長方形 406"/>
        <xdr:cNvSpPr/>
      </xdr:nvSpPr>
      <xdr:spPr>
        <a:xfrm>
          <a:off x="17505045" y="1611884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08" name="正方形/長方形 407"/>
        <xdr:cNvSpPr/>
      </xdr:nvSpPr>
      <xdr:spPr>
        <a:xfrm>
          <a:off x="18541365" y="15923260"/>
          <a:ext cx="1356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09" name="正方形/長方形 408"/>
        <xdr:cNvSpPr/>
      </xdr:nvSpPr>
      <xdr:spPr>
        <a:xfrm>
          <a:off x="18541365" y="16118840"/>
          <a:ext cx="13563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0" name="正方形/長方形 409"/>
        <xdr:cNvSpPr/>
      </xdr:nvSpPr>
      <xdr:spPr>
        <a:xfrm>
          <a:off x="16499205" y="16394430"/>
          <a:ext cx="424434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11" name="テキスト ボックス 410"/>
        <xdr:cNvSpPr txBox="1"/>
      </xdr:nvSpPr>
      <xdr:spPr>
        <a:xfrm>
          <a:off x="16461105"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12" name="直線コネクタ 411"/>
        <xdr:cNvCxnSpPr/>
      </xdr:nvCxnSpPr>
      <xdr:spPr>
        <a:xfrm>
          <a:off x="16499205" y="1862709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13" name="テキスト ボックス 412"/>
        <xdr:cNvSpPr txBox="1"/>
      </xdr:nvSpPr>
      <xdr:spPr>
        <a:xfrm>
          <a:off x="16070126"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14" name="直線コネクタ 413"/>
        <xdr:cNvCxnSpPr/>
      </xdr:nvCxnSpPr>
      <xdr:spPr>
        <a:xfrm>
          <a:off x="16499205" y="1825752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15" name="テキスト ボックス 414"/>
        <xdr:cNvSpPr txBox="1"/>
      </xdr:nvSpPr>
      <xdr:spPr>
        <a:xfrm>
          <a:off x="16070126"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16" name="直線コネクタ 415"/>
        <xdr:cNvCxnSpPr/>
      </xdr:nvCxnSpPr>
      <xdr:spPr>
        <a:xfrm>
          <a:off x="16499205" y="1788414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17" name="テキスト ボックス 416"/>
        <xdr:cNvSpPr txBox="1"/>
      </xdr:nvSpPr>
      <xdr:spPr>
        <a:xfrm>
          <a:off x="16070126"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18" name="直線コネクタ 417"/>
        <xdr:cNvCxnSpPr/>
      </xdr:nvCxnSpPr>
      <xdr:spPr>
        <a:xfrm>
          <a:off x="16499205" y="1751076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19" name="テキスト ボックス 418"/>
        <xdr:cNvSpPr txBox="1"/>
      </xdr:nvSpPr>
      <xdr:spPr>
        <a:xfrm>
          <a:off x="16070126"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20" name="直線コネクタ 419"/>
        <xdr:cNvCxnSpPr/>
      </xdr:nvCxnSpPr>
      <xdr:spPr>
        <a:xfrm>
          <a:off x="16499205" y="1713738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21" name="テキスト ボックス 420"/>
        <xdr:cNvSpPr txBox="1"/>
      </xdr:nvSpPr>
      <xdr:spPr>
        <a:xfrm>
          <a:off x="16070126"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22" name="直線コネクタ 421"/>
        <xdr:cNvCxnSpPr/>
      </xdr:nvCxnSpPr>
      <xdr:spPr>
        <a:xfrm>
          <a:off x="16499205" y="1676400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23" name="テキスト ボックス 422"/>
        <xdr:cNvSpPr txBox="1"/>
      </xdr:nvSpPr>
      <xdr:spPr>
        <a:xfrm>
          <a:off x="16070126"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24" name="直線コネクタ 423"/>
        <xdr:cNvCxnSpPr/>
      </xdr:nvCxnSpPr>
      <xdr:spPr>
        <a:xfrm>
          <a:off x="16499205" y="16394430"/>
          <a:ext cx="42062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25" name="テキスト ボックス 424"/>
        <xdr:cNvSpPr txBox="1"/>
      </xdr:nvSpPr>
      <xdr:spPr>
        <a:xfrm>
          <a:off x="16070126"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26" name="【庁舎】&#10;一人当たり面積グラフ枠"/>
        <xdr:cNvSpPr/>
      </xdr:nvSpPr>
      <xdr:spPr>
        <a:xfrm>
          <a:off x="16499205" y="16394430"/>
          <a:ext cx="424434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53339</xdr:rowOff>
    </xdr:from>
    <xdr:to>
      <xdr:col>32</xdr:col>
      <xdr:colOff>186689</xdr:colOff>
      <xdr:row>107</xdr:row>
      <xdr:rowOff>163830</xdr:rowOff>
    </xdr:to>
    <xdr:cxnSp macro="">
      <xdr:nvCxnSpPr>
        <xdr:cNvPr id="427" name="直線コネクタ 426"/>
        <xdr:cNvCxnSpPr/>
      </xdr:nvCxnSpPr>
      <xdr:spPr>
        <a:xfrm flipV="1">
          <a:off x="19960589" y="16984979"/>
          <a:ext cx="0" cy="111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167657</xdr:rowOff>
    </xdr:from>
    <xdr:ext cx="469744" cy="259045"/>
    <xdr:sp macro="" textlink="">
      <xdr:nvSpPr>
        <xdr:cNvPr id="428" name="【庁舎】&#10;一人当たり面積最小値テキスト"/>
        <xdr:cNvSpPr txBox="1"/>
      </xdr:nvSpPr>
      <xdr:spPr>
        <a:xfrm>
          <a:off x="20050125" y="181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107</xdr:row>
      <xdr:rowOff>163830</xdr:rowOff>
    </xdr:from>
    <xdr:to>
      <xdr:col>32</xdr:col>
      <xdr:colOff>276225</xdr:colOff>
      <xdr:row>107</xdr:row>
      <xdr:rowOff>163830</xdr:rowOff>
    </xdr:to>
    <xdr:cxnSp macro="">
      <xdr:nvCxnSpPr>
        <xdr:cNvPr id="429" name="直線コネクタ 428"/>
        <xdr:cNvCxnSpPr/>
      </xdr:nvCxnSpPr>
      <xdr:spPr>
        <a:xfrm>
          <a:off x="19872325" y="1810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16</xdr:rowOff>
    </xdr:from>
    <xdr:ext cx="469744" cy="259045"/>
    <xdr:sp macro="" textlink="">
      <xdr:nvSpPr>
        <xdr:cNvPr id="430" name="【庁舎】&#10;一人当たり面積最大値テキスト"/>
        <xdr:cNvSpPr txBox="1"/>
      </xdr:nvSpPr>
      <xdr:spPr>
        <a:xfrm>
          <a:off x="20050125" y="1676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101</xdr:row>
      <xdr:rowOff>53339</xdr:rowOff>
    </xdr:from>
    <xdr:to>
      <xdr:col>32</xdr:col>
      <xdr:colOff>276225</xdr:colOff>
      <xdr:row>101</xdr:row>
      <xdr:rowOff>53339</xdr:rowOff>
    </xdr:to>
    <xdr:cxnSp macro="">
      <xdr:nvCxnSpPr>
        <xdr:cNvPr id="431" name="直線コネクタ 430"/>
        <xdr:cNvCxnSpPr/>
      </xdr:nvCxnSpPr>
      <xdr:spPr>
        <a:xfrm>
          <a:off x="19872325" y="1698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102888</xdr:rowOff>
    </xdr:from>
    <xdr:ext cx="469744" cy="259045"/>
    <xdr:sp macro="" textlink="">
      <xdr:nvSpPr>
        <xdr:cNvPr id="432" name="【庁舎】&#10;一人当たり面積平均値テキスト"/>
        <xdr:cNvSpPr txBox="1"/>
      </xdr:nvSpPr>
      <xdr:spPr>
        <a:xfrm>
          <a:off x="20050125" y="175374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124461</xdr:rowOff>
    </xdr:from>
    <xdr:to>
      <xdr:col>32</xdr:col>
      <xdr:colOff>238125</xdr:colOff>
      <xdr:row>105</xdr:row>
      <xdr:rowOff>54611</xdr:rowOff>
    </xdr:to>
    <xdr:sp macro="" textlink="">
      <xdr:nvSpPr>
        <xdr:cNvPr id="433" name="フローチャート : 判断 432"/>
        <xdr:cNvSpPr/>
      </xdr:nvSpPr>
      <xdr:spPr>
        <a:xfrm>
          <a:off x="19910425"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434" name="フローチャート : 判断 433"/>
        <xdr:cNvSpPr/>
      </xdr:nvSpPr>
      <xdr:spPr>
        <a:xfrm>
          <a:off x="19156045" y="1755902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45738</xdr:rowOff>
    </xdr:from>
    <xdr:ext cx="469744" cy="259045"/>
    <xdr:sp macro="" textlink="">
      <xdr:nvSpPr>
        <xdr:cNvPr id="435" name="n_1aveValue【庁舎】&#10;一人当たり面積"/>
        <xdr:cNvSpPr txBox="1"/>
      </xdr:nvSpPr>
      <xdr:spPr>
        <a:xfrm>
          <a:off x="19012612"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36" name="テキスト ボックス 435"/>
        <xdr:cNvSpPr txBox="1"/>
      </xdr:nvSpPr>
      <xdr:spPr>
        <a:xfrm>
          <a:off x="1977072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37" name="テキスト ボックス 436"/>
        <xdr:cNvSpPr txBox="1"/>
      </xdr:nvSpPr>
      <xdr:spPr>
        <a:xfrm>
          <a:off x="1906968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38" name="テキスト ボックス 437"/>
        <xdr:cNvSpPr txBox="1"/>
      </xdr:nvSpPr>
      <xdr:spPr>
        <a:xfrm>
          <a:off x="1824926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39" name="テキスト ボックス 438"/>
        <xdr:cNvSpPr txBox="1"/>
      </xdr:nvSpPr>
      <xdr:spPr>
        <a:xfrm>
          <a:off x="1742884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40" name="テキスト ボックス 439"/>
        <xdr:cNvSpPr txBox="1"/>
      </xdr:nvSpPr>
      <xdr:spPr>
        <a:xfrm>
          <a:off x="16677005"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113030</xdr:rowOff>
    </xdr:from>
    <xdr:to>
      <xdr:col>31</xdr:col>
      <xdr:colOff>85725</xdr:colOff>
      <xdr:row>104</xdr:row>
      <xdr:rowOff>43180</xdr:rowOff>
    </xdr:to>
    <xdr:sp macro="" textlink="">
      <xdr:nvSpPr>
        <xdr:cNvPr id="441" name="円/楕円 440"/>
        <xdr:cNvSpPr/>
      </xdr:nvSpPr>
      <xdr:spPr>
        <a:xfrm>
          <a:off x="19156045" y="1737995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59707</xdr:rowOff>
    </xdr:from>
    <xdr:ext cx="469744" cy="259045"/>
    <xdr:sp macro="" textlink="">
      <xdr:nvSpPr>
        <xdr:cNvPr id="442" name="n_1mainValue【庁舎】&#10;一人当たり面積"/>
        <xdr:cNvSpPr txBox="1"/>
      </xdr:nvSpPr>
      <xdr:spPr>
        <a:xfrm>
          <a:off x="19012612" y="171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43" name="正方形/長方形 44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4" name="正方形/長方形 44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5" name="テキスト ボックス 44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本町においては、事業用資産、インフラ資産ともに近年においても積極的に投資を行っていることから、全体として類似団体と比較して有形固定資産減価償却率が低くなっている。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特に低くなっている施設は一般廃棄物処理施設、消防施設である。</a:t>
          </a:r>
          <a:endParaRPr lang="ja-JP" altLang="ja-JP" sz="1400">
            <a:effectLst/>
          </a:endParaRPr>
        </a:p>
        <a:p>
          <a:r>
            <a:rPr kumimoji="1" lang="ja-JP" altLang="ja-JP" sz="1100">
              <a:solidFill>
                <a:schemeClr val="dk1"/>
              </a:solidFill>
              <a:effectLst/>
              <a:latin typeface="+mn-lt"/>
              <a:ea typeface="+mn-ea"/>
              <a:cs typeface="+mn-cs"/>
            </a:rPr>
            <a:t>　一般廃棄物処理施設は、可燃物処理センターの</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年度の大規模改修及び</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の改修のみを資産計上していることから、有形固定資産減価償却率は低くなっている。しかし、実際の建物は老朽化が進んでおり、将来的な広域処理を視野に当分の間は既存施設の長寿命化を図っていく。</a:t>
          </a:r>
          <a:endParaRPr lang="ja-JP" altLang="ja-JP" sz="1400">
            <a:effectLst/>
          </a:endParaRPr>
        </a:p>
        <a:p>
          <a:r>
            <a:rPr kumimoji="1" lang="ja-JP" altLang="ja-JP" sz="1100">
              <a:solidFill>
                <a:schemeClr val="dk1"/>
              </a:solidFill>
              <a:effectLst/>
              <a:latin typeface="+mn-lt"/>
              <a:ea typeface="+mn-ea"/>
              <a:cs typeface="+mn-cs"/>
            </a:rPr>
            <a:t>　消防施設は、町有施設は有形固定資産減価償却率が</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であるが、、雲南広域連合所有施設が同</a:t>
          </a:r>
          <a:r>
            <a:rPr kumimoji="1" lang="en-US" altLang="ja-JP" sz="1100">
              <a:solidFill>
                <a:schemeClr val="dk1"/>
              </a:solidFill>
              <a:effectLst/>
              <a:latin typeface="+mn-lt"/>
              <a:ea typeface="+mn-ea"/>
              <a:cs typeface="+mn-cs"/>
            </a:rPr>
            <a:t>28.7%</a:t>
          </a:r>
          <a:r>
            <a:rPr kumimoji="1" lang="ja-JP" altLang="ja-JP" sz="1100">
              <a:solidFill>
                <a:schemeClr val="dk1"/>
              </a:solidFill>
              <a:effectLst/>
              <a:latin typeface="+mn-lt"/>
              <a:ea typeface="+mn-ea"/>
              <a:cs typeface="+mn-cs"/>
            </a:rPr>
            <a:t>となっており、雲南広域連合所有施設の減価償却比率により全体の有形固定資産減価償却比率が低くなっている。</a:t>
          </a:r>
          <a:endParaRPr lang="ja-JP" altLang="ja-JP" sz="1400">
            <a:effectLst/>
          </a:endParaRPr>
        </a:p>
        <a:p>
          <a:r>
            <a:rPr kumimoji="1" lang="ja-JP" altLang="ja-JP" sz="1100">
              <a:solidFill>
                <a:schemeClr val="dk1"/>
              </a:solidFill>
              <a:effectLst/>
              <a:latin typeface="+mn-lt"/>
              <a:ea typeface="+mn-ea"/>
              <a:cs typeface="+mn-cs"/>
            </a:rPr>
            <a:t>　体育館・プールは類似団体と比較して有形固定資産減価償却率が高くなっている。特にプールが</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となっており、今後、小学校のプールも含めて老朽化対策や統廃合に取り組んでいくこととしている。</a:t>
          </a:r>
          <a:endParaRPr lang="ja-JP" altLang="ja-JP" sz="1400">
            <a:effectLst/>
          </a:endParaRPr>
        </a:p>
        <a:p>
          <a:endParaRPr kumimoji="1" lang="ja-JP" altLang="ja-JP" sz="13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13,207
368.01
16,217,537
15,890,194
198,469
7,970,076
22,504,121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人口の減少や全国平均を上回る高齢化率（</a:t>
          </a:r>
          <a:r>
            <a:rPr kumimoji="1" lang="en-US" altLang="ja-JP" sz="1100">
              <a:solidFill>
                <a:schemeClr val="tx1"/>
              </a:solidFill>
              <a:effectLst/>
              <a:latin typeface="+mn-lt"/>
              <a:ea typeface="+mn-ea"/>
              <a:cs typeface="+mn-cs"/>
            </a:rPr>
            <a:t>H28</a:t>
          </a:r>
          <a:r>
            <a:rPr kumimoji="1" lang="ja-JP" altLang="ja-JP" sz="1100">
              <a:solidFill>
                <a:schemeClr val="tx1"/>
              </a:solidFill>
              <a:effectLst/>
              <a:latin typeface="+mn-lt"/>
              <a:ea typeface="+mn-ea"/>
              <a:cs typeface="+mn-cs"/>
            </a:rPr>
            <a:t>年度末</a:t>
          </a:r>
          <a:r>
            <a:rPr kumimoji="1" lang="en-US" altLang="ja-JP" sz="1100">
              <a:solidFill>
                <a:schemeClr val="tx1"/>
              </a:solidFill>
              <a:effectLst/>
              <a:latin typeface="+mn-lt"/>
              <a:ea typeface="+mn-ea"/>
              <a:cs typeface="+mn-cs"/>
            </a:rPr>
            <a:t>41.8</a:t>
          </a:r>
          <a:r>
            <a:rPr kumimoji="1" lang="ja-JP" altLang="ja-JP" sz="1100">
              <a:solidFill>
                <a:schemeClr val="tx1"/>
              </a:solidFill>
              <a:effectLst/>
              <a:latin typeface="+mn-lt"/>
              <a:ea typeface="+mn-ea"/>
              <a:cs typeface="+mn-cs"/>
            </a:rPr>
            <a:t>％）に加え、町内企業が少ないこと等により財政基盤が弱く、類似団体平均をかなり下回る状況が続いている。今後も行財政改革等による歳出削減を実施するなど、財政基盤の強化に努める。</a:t>
          </a:r>
          <a:endParaRPr lang="ja-JP" altLang="ja-JP" sz="1400">
            <a:solidFill>
              <a:schemeClr val="tx1"/>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70" name="直線コネクタ 69"/>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61685</xdr:rowOff>
    </xdr:to>
    <xdr:cxnSp macro="">
      <xdr:nvCxnSpPr>
        <xdr:cNvPr id="73" name="直線コネクタ 72"/>
        <xdr:cNvCxnSpPr/>
      </xdr:nvCxnSpPr>
      <xdr:spPr>
        <a:xfrm flipV="1">
          <a:off x="3225800" y="75710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96157</xdr:rowOff>
    </xdr:to>
    <xdr:cxnSp macro="">
      <xdr:nvCxnSpPr>
        <xdr:cNvPr id="76" name="直線コネクタ 75"/>
        <xdr:cNvCxnSpPr/>
      </xdr:nvCxnSpPr>
      <xdr:spPr>
        <a:xfrm flipV="1">
          <a:off x="2336800" y="76054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96157</xdr:rowOff>
    </xdr:to>
    <xdr:cxnSp macro="">
      <xdr:nvCxnSpPr>
        <xdr:cNvPr id="79" name="直線コネクタ 78"/>
        <xdr:cNvCxnSpPr/>
      </xdr:nvCxnSpPr>
      <xdr:spPr>
        <a:xfrm>
          <a:off x="1447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9" name="円/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1" name="円/楕円 90"/>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2" name="テキスト ボックス 91"/>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3" name="円/楕円 92"/>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4" name="テキスト ボックス 93"/>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5" name="円/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45357</xdr:rowOff>
    </xdr:from>
    <xdr:to>
      <xdr:col>2</xdr:col>
      <xdr:colOff>127000</xdr:colOff>
      <xdr:row>44</xdr:row>
      <xdr:rowOff>146957</xdr:rowOff>
    </xdr:to>
    <xdr:sp macro="" textlink="">
      <xdr:nvSpPr>
        <xdr:cNvPr id="97" name="円/楕円 96"/>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131734</xdr:rowOff>
    </xdr:from>
    <xdr:ext cx="762000" cy="259045"/>
    <xdr:sp macro="" textlink="">
      <xdr:nvSpPr>
        <xdr:cNvPr id="98" name="テキスト ボックス 97"/>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分子となる歳出経常一般財源において、</a:t>
          </a:r>
          <a:r>
            <a:rPr kumimoji="1" lang="ja-JP" altLang="en-US" sz="1100">
              <a:solidFill>
                <a:schemeClr val="tx1"/>
              </a:solidFill>
              <a:effectLst/>
              <a:latin typeface="+mn-lt"/>
              <a:ea typeface="+mn-ea"/>
              <a:cs typeface="+mn-cs"/>
            </a:rPr>
            <a:t>後期高齢者医療保険事業特別会計への繰出金の増、障害者福祉費における介護給付・訓練等給付金について、決算額</a:t>
          </a:r>
          <a:r>
            <a:rPr kumimoji="1" lang="ja-JP" altLang="ja-JP" sz="1100">
              <a:solidFill>
                <a:schemeClr val="tx1"/>
              </a:solidFill>
              <a:effectLst/>
              <a:latin typeface="+mn-lt"/>
              <a:ea typeface="+mn-ea"/>
              <a:cs typeface="+mn-cs"/>
            </a:rPr>
            <a:t>の増</a:t>
          </a:r>
          <a:r>
            <a:rPr kumimoji="1" lang="ja-JP" altLang="en-US" sz="1100">
              <a:solidFill>
                <a:schemeClr val="tx1"/>
              </a:solidFill>
              <a:effectLst/>
              <a:latin typeface="+mn-lt"/>
              <a:ea typeface="+mn-ea"/>
              <a:cs typeface="+mn-cs"/>
            </a:rPr>
            <a:t>よりも、補助金の増額幅が小さく、一般財源を要したこと</a:t>
          </a:r>
          <a:r>
            <a:rPr kumimoji="1" lang="ja-JP" altLang="ja-JP" sz="1100">
              <a:solidFill>
                <a:schemeClr val="tx1"/>
              </a:solidFill>
              <a:effectLst/>
              <a:latin typeface="+mn-lt"/>
              <a:ea typeface="+mn-ea"/>
              <a:cs typeface="+mn-cs"/>
            </a:rPr>
            <a:t>などにより、前年度に比べ</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増となった。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一方、分母となる歳入経常一般財源は、普通交付税が合併算定替の縮減、</a:t>
          </a:r>
          <a:r>
            <a:rPr kumimoji="1" lang="en-US" altLang="ja-JP" sz="1100">
              <a:solidFill>
                <a:schemeClr val="tx1"/>
              </a:solidFill>
              <a:effectLst/>
              <a:latin typeface="+mn-lt"/>
              <a:ea typeface="+mn-ea"/>
              <a:cs typeface="+mn-cs"/>
            </a:rPr>
            <a:t>H27</a:t>
          </a:r>
          <a:r>
            <a:rPr kumimoji="1" lang="ja-JP" altLang="en-US" sz="1100">
              <a:solidFill>
                <a:schemeClr val="tx1"/>
              </a:solidFill>
              <a:effectLst/>
              <a:latin typeface="+mn-lt"/>
              <a:ea typeface="+mn-ea"/>
              <a:cs typeface="+mn-cs"/>
            </a:rPr>
            <a:t>国調（速報値）による人口の置換えにより減、臨時財政対策債についても発行可能額が減小</a:t>
          </a:r>
          <a:r>
            <a:rPr kumimoji="1" lang="ja-JP" altLang="ja-JP" sz="1100">
              <a:solidFill>
                <a:schemeClr val="tx1"/>
              </a:solidFill>
              <a:effectLst/>
              <a:latin typeface="+mn-lt"/>
              <a:ea typeface="+mn-ea"/>
              <a:cs typeface="+mn-cs"/>
            </a:rPr>
            <a:t>となり</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結果として</a:t>
          </a:r>
          <a:r>
            <a:rPr kumimoji="1" lang="ja-JP" altLang="en-US" sz="1100">
              <a:solidFill>
                <a:schemeClr val="tx1"/>
              </a:solidFill>
              <a:effectLst/>
              <a:latin typeface="+mn-lt"/>
              <a:ea typeface="+mn-ea"/>
              <a:cs typeface="+mn-cs"/>
            </a:rPr>
            <a:t>分子に比べ、分母の縮減幅が大きかったことにより、</a:t>
          </a:r>
          <a:r>
            <a:rPr kumimoji="1" lang="ja-JP" altLang="ja-JP" sz="1100">
              <a:solidFill>
                <a:schemeClr val="tx1"/>
              </a:solidFill>
              <a:effectLst/>
              <a:latin typeface="+mn-lt"/>
              <a:ea typeface="+mn-ea"/>
              <a:cs typeface="+mn-cs"/>
            </a:rPr>
            <a:t>対前年度</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上昇</a:t>
          </a:r>
          <a:r>
            <a:rPr kumimoji="1" lang="ja-JP" altLang="ja-JP" sz="1100">
              <a:solidFill>
                <a:schemeClr val="tx1"/>
              </a:solidFill>
              <a:effectLst/>
              <a:latin typeface="+mn-lt"/>
              <a:ea typeface="+mn-ea"/>
              <a:cs typeface="+mn-cs"/>
            </a:rPr>
            <a:t>。</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103717</xdr:rowOff>
    </xdr:to>
    <xdr:cxnSp macro="">
      <xdr:nvCxnSpPr>
        <xdr:cNvPr id="133" name="直線コネクタ 132"/>
        <xdr:cNvCxnSpPr/>
      </xdr:nvCxnSpPr>
      <xdr:spPr>
        <a:xfrm>
          <a:off x="4114800" y="1091565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63</xdr:row>
      <xdr:rowOff>114300</xdr:rowOff>
    </xdr:to>
    <xdr:cxnSp macro="">
      <xdr:nvCxnSpPr>
        <xdr:cNvPr id="136" name="直線コネクタ 135"/>
        <xdr:cNvCxnSpPr/>
      </xdr:nvCxnSpPr>
      <xdr:spPr>
        <a:xfrm>
          <a:off x="3225800" y="1088347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159596</xdr:rowOff>
    </xdr:from>
    <xdr:to>
      <xdr:col>4</xdr:col>
      <xdr:colOff>482600</xdr:colOff>
      <xdr:row>63</xdr:row>
      <xdr:rowOff>82127</xdr:rowOff>
    </xdr:to>
    <xdr:cxnSp macro="">
      <xdr:nvCxnSpPr>
        <xdr:cNvPr id="139" name="直線コネクタ 138"/>
        <xdr:cNvCxnSpPr/>
      </xdr:nvCxnSpPr>
      <xdr:spPr>
        <a:xfrm>
          <a:off x="2336800" y="10618046"/>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40" name="フローチャート : 判断 139"/>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149877</xdr:rowOff>
    </xdr:from>
    <xdr:ext cx="762000" cy="259045"/>
    <xdr:sp macro="" textlink="">
      <xdr:nvSpPr>
        <xdr:cNvPr id="141" name="テキスト ボックス 140"/>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159596</xdr:rowOff>
    </xdr:from>
    <xdr:to>
      <xdr:col>3</xdr:col>
      <xdr:colOff>279400</xdr:colOff>
      <xdr:row>62</xdr:row>
      <xdr:rowOff>4233</xdr:rowOff>
    </xdr:to>
    <xdr:cxnSp macro="">
      <xdr:nvCxnSpPr>
        <xdr:cNvPr id="142" name="直線コネクタ 141"/>
        <xdr:cNvCxnSpPr/>
      </xdr:nvCxnSpPr>
      <xdr:spPr>
        <a:xfrm flipV="1">
          <a:off x="1447800" y="106180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3" name="フローチャート : 判断 142"/>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168504</xdr:rowOff>
    </xdr:from>
    <xdr:ext cx="762000" cy="259045"/>
    <xdr:sp macro="" textlink="">
      <xdr:nvSpPr>
        <xdr:cNvPr id="144" name="テキスト ボックス 143"/>
        <xdr:cNvSpPr txBox="1"/>
      </xdr:nvSpPr>
      <xdr:spPr>
        <a:xfrm>
          <a:off x="1955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106256</xdr:rowOff>
    </xdr:from>
    <xdr:to>
      <xdr:col>2</xdr:col>
      <xdr:colOff>127000</xdr:colOff>
      <xdr:row>63</xdr:row>
      <xdr:rowOff>36406</xdr:rowOff>
    </xdr:to>
    <xdr:sp macro="" textlink="">
      <xdr:nvSpPr>
        <xdr:cNvPr id="145" name="フローチャート :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21183</xdr:rowOff>
    </xdr:from>
    <xdr:ext cx="762000" cy="259045"/>
    <xdr:sp macro="" textlink="">
      <xdr:nvSpPr>
        <xdr:cNvPr id="146" name="テキスト ボックス 145"/>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52917</xdr:rowOff>
    </xdr:from>
    <xdr:to>
      <xdr:col>7</xdr:col>
      <xdr:colOff>203200</xdr:colOff>
      <xdr:row>64</xdr:row>
      <xdr:rowOff>154517</xdr:rowOff>
    </xdr:to>
    <xdr:sp macro="" textlink="">
      <xdr:nvSpPr>
        <xdr:cNvPr id="152" name="円/楕円 151"/>
        <xdr:cNvSpPr/>
      </xdr:nvSpPr>
      <xdr:spPr>
        <a:xfrm>
          <a:off x="49022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24994</xdr:rowOff>
    </xdr:from>
    <xdr:ext cx="762000" cy="259045"/>
    <xdr:sp macro="" textlink="">
      <xdr:nvSpPr>
        <xdr:cNvPr id="153" name="財政構造の弾力性該当値テキスト"/>
        <xdr:cNvSpPr txBox="1"/>
      </xdr:nvSpPr>
      <xdr:spPr>
        <a:xfrm>
          <a:off x="5041900" y="1099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4" name="円/楕円 153"/>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149877</xdr:rowOff>
    </xdr:from>
    <xdr:ext cx="736600" cy="259045"/>
    <xdr:sp macro="" textlink="">
      <xdr:nvSpPr>
        <xdr:cNvPr id="155" name="テキスト ボックス 154"/>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6" name="円/楕円 155"/>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143104</xdr:rowOff>
    </xdr:from>
    <xdr:ext cx="762000" cy="259045"/>
    <xdr:sp macro="" textlink="">
      <xdr:nvSpPr>
        <xdr:cNvPr id="157" name="テキスト ボックス 156"/>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108796</xdr:rowOff>
    </xdr:from>
    <xdr:to>
      <xdr:col>3</xdr:col>
      <xdr:colOff>330200</xdr:colOff>
      <xdr:row>62</xdr:row>
      <xdr:rowOff>38946</xdr:rowOff>
    </xdr:to>
    <xdr:sp macro="" textlink="">
      <xdr:nvSpPr>
        <xdr:cNvPr id="158" name="円/楕円 157"/>
        <xdr:cNvSpPr/>
      </xdr:nvSpPr>
      <xdr:spPr>
        <a:xfrm>
          <a:off x="2286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49123</xdr:rowOff>
    </xdr:from>
    <xdr:ext cx="762000" cy="259045"/>
    <xdr:sp macro="" textlink="">
      <xdr:nvSpPr>
        <xdr:cNvPr id="159" name="テキスト ボックス 158"/>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124883</xdr:rowOff>
    </xdr:from>
    <xdr:to>
      <xdr:col>2</xdr:col>
      <xdr:colOff>127000</xdr:colOff>
      <xdr:row>62</xdr:row>
      <xdr:rowOff>55033</xdr:rowOff>
    </xdr:to>
    <xdr:sp macro="" textlink="">
      <xdr:nvSpPr>
        <xdr:cNvPr id="160" name="円/楕円 159"/>
        <xdr:cNvSpPr/>
      </xdr:nvSpPr>
      <xdr:spPr>
        <a:xfrm>
          <a:off x="1397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65210</xdr:rowOff>
    </xdr:from>
    <xdr:ext cx="762000" cy="259045"/>
    <xdr:sp macro="" textlink="">
      <xdr:nvSpPr>
        <xdr:cNvPr id="161" name="テキスト ボックス 160"/>
        <xdr:cNvSpPr txBox="1"/>
      </xdr:nvSpPr>
      <xdr:spPr>
        <a:xfrm>
          <a:off x="1066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[206,766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人件費、物件費ともに類似団体平均とほぼ同様の推移となっている。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人口減少及び退職手当特別負担金支出等の影響で人件費が増となり、類似団体平均を上回る状況となっている。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限られた職員数のなかでサービスの質を維持しながら、事業の見直しを行い、コストパフォーマンスの向上に努めたい。</a:t>
          </a:r>
          <a:endParaRPr lang="ja-JP" altLang="ja-JP" sz="1400">
            <a:solidFill>
              <a:schemeClr val="tx1"/>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34265</xdr:rowOff>
    </xdr:from>
    <xdr:to>
      <xdr:col>7</xdr:col>
      <xdr:colOff>152400</xdr:colOff>
      <xdr:row>82</xdr:row>
      <xdr:rowOff>52352</xdr:rowOff>
    </xdr:to>
    <xdr:cxnSp macro="">
      <xdr:nvCxnSpPr>
        <xdr:cNvPr id="198" name="直線コネクタ 197"/>
        <xdr:cNvCxnSpPr/>
      </xdr:nvCxnSpPr>
      <xdr:spPr>
        <a:xfrm>
          <a:off x="4114800" y="14093165"/>
          <a:ext cx="8382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162273</xdr:rowOff>
    </xdr:from>
    <xdr:ext cx="762000" cy="259045"/>
    <xdr:sp macro="" textlink="">
      <xdr:nvSpPr>
        <xdr:cNvPr id="199" name="人件費・物件費等の状況平均値テキスト"/>
        <xdr:cNvSpPr txBox="1"/>
      </xdr:nvSpPr>
      <xdr:spPr>
        <a:xfrm>
          <a:off x="5041900" y="13878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9858</xdr:rowOff>
    </xdr:from>
    <xdr:to>
      <xdr:col>6</xdr:col>
      <xdr:colOff>0</xdr:colOff>
      <xdr:row>82</xdr:row>
      <xdr:rowOff>34265</xdr:rowOff>
    </xdr:to>
    <xdr:cxnSp macro="">
      <xdr:nvCxnSpPr>
        <xdr:cNvPr id="201" name="直線コネクタ 200"/>
        <xdr:cNvCxnSpPr/>
      </xdr:nvCxnSpPr>
      <xdr:spPr>
        <a:xfrm>
          <a:off x="3225800" y="14068758"/>
          <a:ext cx="889000" cy="2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34007</xdr:rowOff>
    </xdr:from>
    <xdr:ext cx="736600" cy="259045"/>
    <xdr:sp macro="" textlink="">
      <xdr:nvSpPr>
        <xdr:cNvPr id="203" name="テキスト ボックス 202"/>
        <xdr:cNvSpPr txBox="1"/>
      </xdr:nvSpPr>
      <xdr:spPr>
        <a:xfrm>
          <a:off x="3733800" y="13750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135579</xdr:rowOff>
    </xdr:from>
    <xdr:to>
      <xdr:col>4</xdr:col>
      <xdr:colOff>482600</xdr:colOff>
      <xdr:row>82</xdr:row>
      <xdr:rowOff>9858</xdr:rowOff>
    </xdr:to>
    <xdr:cxnSp macro="">
      <xdr:nvCxnSpPr>
        <xdr:cNvPr id="204" name="直線コネクタ 203"/>
        <xdr:cNvCxnSpPr/>
      </xdr:nvCxnSpPr>
      <xdr:spPr>
        <a:xfrm>
          <a:off x="2336800" y="14023029"/>
          <a:ext cx="889000" cy="4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5" name="フローチャート : 判断 204"/>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67389</xdr:rowOff>
    </xdr:from>
    <xdr:ext cx="762000" cy="259045"/>
    <xdr:sp macro="" textlink="">
      <xdr:nvSpPr>
        <xdr:cNvPr id="206" name="テキスト ボックス 205"/>
        <xdr:cNvSpPr txBox="1"/>
      </xdr:nvSpPr>
      <xdr:spPr>
        <a:xfrm>
          <a:off x="2844800" y="13783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135579</xdr:rowOff>
    </xdr:from>
    <xdr:to>
      <xdr:col>3</xdr:col>
      <xdr:colOff>279400</xdr:colOff>
      <xdr:row>81</xdr:row>
      <xdr:rowOff>165207</xdr:rowOff>
    </xdr:to>
    <xdr:cxnSp macro="">
      <xdr:nvCxnSpPr>
        <xdr:cNvPr id="207" name="直線コネクタ 206"/>
        <xdr:cNvCxnSpPr/>
      </xdr:nvCxnSpPr>
      <xdr:spPr>
        <a:xfrm flipV="1">
          <a:off x="1447800" y="14023029"/>
          <a:ext cx="889000" cy="2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8" name="フローチャート : 判断 207"/>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9" name="テキスト ボックス 208"/>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10" name="フローチャート : 判断 209"/>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32256</xdr:rowOff>
    </xdr:from>
    <xdr:ext cx="762000" cy="259045"/>
    <xdr:sp macro="" textlink="">
      <xdr:nvSpPr>
        <xdr:cNvPr id="211" name="テキスト ボックス 210"/>
        <xdr:cNvSpPr txBox="1"/>
      </xdr:nvSpPr>
      <xdr:spPr>
        <a:xfrm>
          <a:off x="1066800" y="1374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1552</xdr:rowOff>
    </xdr:from>
    <xdr:to>
      <xdr:col>7</xdr:col>
      <xdr:colOff>203200</xdr:colOff>
      <xdr:row>82</xdr:row>
      <xdr:rowOff>103152</xdr:rowOff>
    </xdr:to>
    <xdr:sp macro="" textlink="">
      <xdr:nvSpPr>
        <xdr:cNvPr id="217" name="円/楕円 216"/>
        <xdr:cNvSpPr/>
      </xdr:nvSpPr>
      <xdr:spPr>
        <a:xfrm>
          <a:off x="4902200" y="1406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145079</xdr:rowOff>
    </xdr:from>
    <xdr:ext cx="762000" cy="259045"/>
    <xdr:sp macro="" textlink="">
      <xdr:nvSpPr>
        <xdr:cNvPr id="218" name="人件費・物件費等の状況該当値テキスト"/>
        <xdr:cNvSpPr txBox="1"/>
      </xdr:nvSpPr>
      <xdr:spPr>
        <a:xfrm>
          <a:off x="5041900" y="1403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206,766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154915</xdr:rowOff>
    </xdr:from>
    <xdr:to>
      <xdr:col>6</xdr:col>
      <xdr:colOff>50800</xdr:colOff>
      <xdr:row>82</xdr:row>
      <xdr:rowOff>85065</xdr:rowOff>
    </xdr:to>
    <xdr:sp macro="" textlink="">
      <xdr:nvSpPr>
        <xdr:cNvPr id="219" name="円/楕円 218"/>
        <xdr:cNvSpPr/>
      </xdr:nvSpPr>
      <xdr:spPr>
        <a:xfrm>
          <a:off x="4064000" y="140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69842</xdr:rowOff>
    </xdr:from>
    <xdr:ext cx="736600" cy="259045"/>
    <xdr:sp macro="" textlink="">
      <xdr:nvSpPr>
        <xdr:cNvPr id="220" name="テキスト ボックス 219"/>
        <xdr:cNvSpPr txBox="1"/>
      </xdr:nvSpPr>
      <xdr:spPr>
        <a:xfrm>
          <a:off x="3733800" y="14128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201,519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130508</xdr:rowOff>
    </xdr:from>
    <xdr:to>
      <xdr:col>4</xdr:col>
      <xdr:colOff>533400</xdr:colOff>
      <xdr:row>82</xdr:row>
      <xdr:rowOff>60658</xdr:rowOff>
    </xdr:to>
    <xdr:sp macro="" textlink="">
      <xdr:nvSpPr>
        <xdr:cNvPr id="221" name="円/楕円 220"/>
        <xdr:cNvSpPr/>
      </xdr:nvSpPr>
      <xdr:spPr>
        <a:xfrm>
          <a:off x="3175000" y="140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45435</xdr:rowOff>
    </xdr:from>
    <xdr:ext cx="762000" cy="259045"/>
    <xdr:sp macro="" textlink="">
      <xdr:nvSpPr>
        <xdr:cNvPr id="222" name="テキスト ボックス 221"/>
        <xdr:cNvSpPr txBox="1"/>
      </xdr:nvSpPr>
      <xdr:spPr>
        <a:xfrm>
          <a:off x="2844800" y="1410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194,439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84779</xdr:rowOff>
    </xdr:from>
    <xdr:to>
      <xdr:col>3</xdr:col>
      <xdr:colOff>330200</xdr:colOff>
      <xdr:row>82</xdr:row>
      <xdr:rowOff>14929</xdr:rowOff>
    </xdr:to>
    <xdr:sp macro="" textlink="">
      <xdr:nvSpPr>
        <xdr:cNvPr id="223" name="円/楕円 222"/>
        <xdr:cNvSpPr/>
      </xdr:nvSpPr>
      <xdr:spPr>
        <a:xfrm>
          <a:off x="2286000" y="139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25106</xdr:rowOff>
    </xdr:from>
    <xdr:ext cx="762000" cy="259045"/>
    <xdr:sp macro="" textlink="">
      <xdr:nvSpPr>
        <xdr:cNvPr id="224" name="テキスト ボックス 223"/>
        <xdr:cNvSpPr txBox="1"/>
      </xdr:nvSpPr>
      <xdr:spPr>
        <a:xfrm>
          <a:off x="1955800" y="1374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114407</xdr:rowOff>
    </xdr:from>
    <xdr:to>
      <xdr:col>2</xdr:col>
      <xdr:colOff>127000</xdr:colOff>
      <xdr:row>82</xdr:row>
      <xdr:rowOff>44557</xdr:rowOff>
    </xdr:to>
    <xdr:sp macro="" textlink="">
      <xdr:nvSpPr>
        <xdr:cNvPr id="225" name="円/楕円 224"/>
        <xdr:cNvSpPr/>
      </xdr:nvSpPr>
      <xdr:spPr>
        <a:xfrm>
          <a:off x="1397000" y="140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29334</xdr:rowOff>
    </xdr:from>
    <xdr:ext cx="762000" cy="259045"/>
    <xdr:sp macro="" textlink="">
      <xdr:nvSpPr>
        <xdr:cNvPr id="226" name="テキスト ボックス 225"/>
        <xdr:cNvSpPr txBox="1"/>
      </xdr:nvSpPr>
      <xdr:spPr>
        <a:xfrm>
          <a:off x="1066800" y="1408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189,768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ラスパイレス指数は経験年数階層の変動等により、対前年比で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ポイント低下し、島根県内においても一番低い状況にある。</a:t>
          </a:r>
          <a:endParaRPr lang="ja-JP" altLang="ja-JP" sz="1400">
            <a:effectLst/>
          </a:endParaRPr>
        </a:p>
        <a:p>
          <a:r>
            <a:rPr kumimoji="1" lang="ja-JP" altLang="ja-JP" sz="1100">
              <a:solidFill>
                <a:schemeClr val="dk1"/>
              </a:solidFill>
              <a:effectLst/>
              <a:latin typeface="+mn-lt"/>
              <a:ea typeface="+mn-ea"/>
              <a:cs typeface="+mn-cs"/>
            </a:rPr>
            <a:t>　本町は合併時にワタリ制度の廃止や給与改定等を通じ、給与水準の抑制に努めるとともに、独自の給与カットを平成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年度まで実施、平成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年度は給与削減措置を実施した。</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日に給与制度の総合的見直しを実施したところである。</a:t>
          </a:r>
          <a:endParaRPr lang="ja-JP" altLang="ja-JP" sz="1400">
            <a:effectLst/>
          </a:endParaRPr>
        </a:p>
        <a:p>
          <a:r>
            <a:rPr kumimoji="1" lang="ja-JP" altLang="ja-JP" sz="1100">
              <a:solidFill>
                <a:schemeClr val="dk1"/>
              </a:solidFill>
              <a:effectLst/>
              <a:latin typeface="+mn-lt"/>
              <a:ea typeface="+mn-ea"/>
              <a:cs typeface="+mn-cs"/>
            </a:rPr>
            <a:t>　今後も、適正な給与水準を維持していきたい。</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36407</xdr:rowOff>
    </xdr:from>
    <xdr:to>
      <xdr:col>24</xdr:col>
      <xdr:colOff>558800</xdr:colOff>
      <xdr:row>88</xdr:row>
      <xdr:rowOff>64346</xdr:rowOff>
    </xdr:to>
    <xdr:cxnSp macro="">
      <xdr:nvCxnSpPr>
        <xdr:cNvPr id="253" name="直線コネクタ 252"/>
        <xdr:cNvCxnSpPr/>
      </xdr:nvCxnSpPr>
      <xdr:spPr>
        <a:xfrm flipV="1">
          <a:off x="17018000" y="13752407"/>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4"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5" name="直線コネクタ 254"/>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122784</xdr:rowOff>
    </xdr:from>
    <xdr:ext cx="762000" cy="259045"/>
    <xdr:sp macro="" textlink="">
      <xdr:nvSpPr>
        <xdr:cNvPr id="256" name="給与水準   （国との比較）最大値テキスト"/>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80</xdr:row>
      <xdr:rowOff>36407</xdr:rowOff>
    </xdr:from>
    <xdr:to>
      <xdr:col>24</xdr:col>
      <xdr:colOff>647700</xdr:colOff>
      <xdr:row>80</xdr:row>
      <xdr:rowOff>36407</xdr:rowOff>
    </xdr:to>
    <xdr:cxnSp macro="">
      <xdr:nvCxnSpPr>
        <xdr:cNvPr id="257" name="直線コネクタ 256"/>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36407</xdr:rowOff>
    </xdr:from>
    <xdr:to>
      <xdr:col>24</xdr:col>
      <xdr:colOff>558800</xdr:colOff>
      <xdr:row>80</xdr:row>
      <xdr:rowOff>165100</xdr:rowOff>
    </xdr:to>
    <xdr:cxnSp macro="">
      <xdr:nvCxnSpPr>
        <xdr:cNvPr id="258" name="直線コネクタ 257"/>
        <xdr:cNvCxnSpPr/>
      </xdr:nvCxnSpPr>
      <xdr:spPr>
        <a:xfrm flipV="1">
          <a:off x="16179800" y="1375240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22454</xdr:rowOff>
    </xdr:from>
    <xdr:ext cx="762000" cy="259045"/>
    <xdr:sp macro="" textlink="">
      <xdr:nvSpPr>
        <xdr:cNvPr id="259" name="給与水準   （国との比較）平均値テキスト"/>
        <xdr:cNvSpPr txBox="1"/>
      </xdr:nvSpPr>
      <xdr:spPr>
        <a:xfrm>
          <a:off x="17106900" y="14252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50377</xdr:rowOff>
    </xdr:from>
    <xdr:to>
      <xdr:col>24</xdr:col>
      <xdr:colOff>609600</xdr:colOff>
      <xdr:row>83</xdr:row>
      <xdr:rowOff>151977</xdr:rowOff>
    </xdr:to>
    <xdr:sp macro="" textlink="">
      <xdr:nvSpPr>
        <xdr:cNvPr id="260" name="フローチャート : 判断 259"/>
        <xdr:cNvSpPr/>
      </xdr:nvSpPr>
      <xdr:spPr>
        <a:xfrm>
          <a:off x="169672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68580</xdr:rowOff>
    </xdr:from>
    <xdr:to>
      <xdr:col>23</xdr:col>
      <xdr:colOff>406400</xdr:colOff>
      <xdr:row>80</xdr:row>
      <xdr:rowOff>165100</xdr:rowOff>
    </xdr:to>
    <xdr:cxnSp macro="">
      <xdr:nvCxnSpPr>
        <xdr:cNvPr id="261" name="直線コネクタ 260"/>
        <xdr:cNvCxnSpPr/>
      </xdr:nvCxnSpPr>
      <xdr:spPr>
        <a:xfrm>
          <a:off x="15290800" y="137845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18204</xdr:rowOff>
    </xdr:from>
    <xdr:to>
      <xdr:col>23</xdr:col>
      <xdr:colOff>457200</xdr:colOff>
      <xdr:row>83</xdr:row>
      <xdr:rowOff>119804</xdr:rowOff>
    </xdr:to>
    <xdr:sp macro="" textlink="">
      <xdr:nvSpPr>
        <xdr:cNvPr id="262" name="フローチャート : 判断 261"/>
        <xdr:cNvSpPr/>
      </xdr:nvSpPr>
      <xdr:spPr>
        <a:xfrm>
          <a:off x="16129000" y="142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104581</xdr:rowOff>
    </xdr:from>
    <xdr:ext cx="736600" cy="259045"/>
    <xdr:sp macro="" textlink="">
      <xdr:nvSpPr>
        <xdr:cNvPr id="263" name="テキスト ボックス 262"/>
        <xdr:cNvSpPr txBox="1"/>
      </xdr:nvSpPr>
      <xdr:spPr>
        <a:xfrm>
          <a:off x="15798800" y="1433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36407</xdr:rowOff>
    </xdr:from>
    <xdr:to>
      <xdr:col>22</xdr:col>
      <xdr:colOff>203200</xdr:colOff>
      <xdr:row>80</xdr:row>
      <xdr:rowOff>68580</xdr:rowOff>
    </xdr:to>
    <xdr:cxnSp macro="">
      <xdr:nvCxnSpPr>
        <xdr:cNvPr id="264" name="直線コネクタ 263"/>
        <xdr:cNvCxnSpPr/>
      </xdr:nvCxnSpPr>
      <xdr:spPr>
        <a:xfrm>
          <a:off x="14401800" y="1375240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5" name="フローチャート : 判断 264"/>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6" name="テキスト ボックス 265"/>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36407</xdr:rowOff>
    </xdr:from>
    <xdr:to>
      <xdr:col>21</xdr:col>
      <xdr:colOff>0</xdr:colOff>
      <xdr:row>86</xdr:row>
      <xdr:rowOff>165946</xdr:rowOff>
    </xdr:to>
    <xdr:cxnSp macro="">
      <xdr:nvCxnSpPr>
        <xdr:cNvPr id="267" name="直線コネクタ 266"/>
        <xdr:cNvCxnSpPr/>
      </xdr:nvCxnSpPr>
      <xdr:spPr>
        <a:xfrm flipV="1">
          <a:off x="13512800" y="13752407"/>
          <a:ext cx="889000" cy="115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60961</xdr:rowOff>
    </xdr:from>
    <xdr:to>
      <xdr:col>21</xdr:col>
      <xdr:colOff>50800</xdr:colOff>
      <xdr:row>82</xdr:row>
      <xdr:rowOff>162561</xdr:rowOff>
    </xdr:to>
    <xdr:sp macro="" textlink="">
      <xdr:nvSpPr>
        <xdr:cNvPr id="268" name="フローチャート : 判断 267"/>
        <xdr:cNvSpPr/>
      </xdr:nvSpPr>
      <xdr:spPr>
        <a:xfrm>
          <a:off x="14351000" y="1411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147338</xdr:rowOff>
    </xdr:from>
    <xdr:ext cx="762000" cy="259045"/>
    <xdr:sp macro="" textlink="">
      <xdr:nvSpPr>
        <xdr:cNvPr id="269" name="テキスト ボックス 268"/>
        <xdr:cNvSpPr txBox="1"/>
      </xdr:nvSpPr>
      <xdr:spPr>
        <a:xfrm>
          <a:off x="14020800" y="1420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79</xdr:row>
      <xdr:rowOff>157057</xdr:rowOff>
    </xdr:from>
    <xdr:to>
      <xdr:col>24</xdr:col>
      <xdr:colOff>609600</xdr:colOff>
      <xdr:row>80</xdr:row>
      <xdr:rowOff>87207</xdr:rowOff>
    </xdr:to>
    <xdr:sp macro="" textlink="">
      <xdr:nvSpPr>
        <xdr:cNvPr id="277" name="円/楕円 276"/>
        <xdr:cNvSpPr/>
      </xdr:nvSpPr>
      <xdr:spPr>
        <a:xfrm>
          <a:off x="169672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78334</xdr:rowOff>
    </xdr:from>
    <xdr:ext cx="762000" cy="259045"/>
    <xdr:sp macro="" textlink="">
      <xdr:nvSpPr>
        <xdr:cNvPr id="278" name="給与水準   （国との比較）該当値テキスト"/>
        <xdr:cNvSpPr txBox="1"/>
      </xdr:nvSpPr>
      <xdr:spPr>
        <a:xfrm>
          <a:off x="17106900" y="1362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114300</xdr:rowOff>
    </xdr:from>
    <xdr:to>
      <xdr:col>23</xdr:col>
      <xdr:colOff>457200</xdr:colOff>
      <xdr:row>81</xdr:row>
      <xdr:rowOff>44450</xdr:rowOff>
    </xdr:to>
    <xdr:sp macro="" textlink="">
      <xdr:nvSpPr>
        <xdr:cNvPr id="279" name="円/楕円 278"/>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54627</xdr:rowOff>
    </xdr:from>
    <xdr:ext cx="736600" cy="259045"/>
    <xdr:sp macro="" textlink="">
      <xdr:nvSpPr>
        <xdr:cNvPr id="280" name="テキスト ボックス 279"/>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17780</xdr:rowOff>
    </xdr:from>
    <xdr:to>
      <xdr:col>22</xdr:col>
      <xdr:colOff>254000</xdr:colOff>
      <xdr:row>80</xdr:row>
      <xdr:rowOff>119380</xdr:rowOff>
    </xdr:to>
    <xdr:sp macro="" textlink="">
      <xdr:nvSpPr>
        <xdr:cNvPr id="281" name="円/楕円 280"/>
        <xdr:cNvSpPr/>
      </xdr:nvSpPr>
      <xdr:spPr>
        <a:xfrm>
          <a:off x="152400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129557</xdr:rowOff>
    </xdr:from>
    <xdr:ext cx="762000" cy="259045"/>
    <xdr:sp macro="" textlink="">
      <xdr:nvSpPr>
        <xdr:cNvPr id="282" name="テキスト ボックス 281"/>
        <xdr:cNvSpPr txBox="1"/>
      </xdr:nvSpPr>
      <xdr:spPr>
        <a:xfrm>
          <a:off x="14909800" y="135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157057</xdr:rowOff>
    </xdr:from>
    <xdr:to>
      <xdr:col>21</xdr:col>
      <xdr:colOff>50800</xdr:colOff>
      <xdr:row>80</xdr:row>
      <xdr:rowOff>87207</xdr:rowOff>
    </xdr:to>
    <xdr:sp macro="" textlink="">
      <xdr:nvSpPr>
        <xdr:cNvPr id="283" name="円/楕円 282"/>
        <xdr:cNvSpPr/>
      </xdr:nvSpPr>
      <xdr:spPr>
        <a:xfrm>
          <a:off x="14351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97384</xdr:rowOff>
    </xdr:from>
    <xdr:ext cx="762000" cy="259045"/>
    <xdr:sp macro="" textlink="">
      <xdr:nvSpPr>
        <xdr:cNvPr id="284" name="テキスト ボックス 283"/>
        <xdr:cNvSpPr txBox="1"/>
      </xdr:nvSpPr>
      <xdr:spPr>
        <a:xfrm>
          <a:off x="14020800" y="134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115146</xdr:rowOff>
    </xdr:from>
    <xdr:to>
      <xdr:col>19</xdr:col>
      <xdr:colOff>533400</xdr:colOff>
      <xdr:row>87</xdr:row>
      <xdr:rowOff>45296</xdr:rowOff>
    </xdr:to>
    <xdr:sp macro="" textlink="">
      <xdr:nvSpPr>
        <xdr:cNvPr id="285" name="円/楕円 284"/>
        <xdr:cNvSpPr/>
      </xdr:nvSpPr>
      <xdr:spPr>
        <a:xfrm>
          <a:off x="13462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55473</xdr:rowOff>
    </xdr:from>
    <xdr:ext cx="762000" cy="259045"/>
    <xdr:sp macro="" textlink="">
      <xdr:nvSpPr>
        <xdr:cNvPr id="286" name="テキスト ボックス 285"/>
        <xdr:cNvSpPr txBox="1"/>
      </xdr:nvSpPr>
      <xdr:spPr>
        <a:xfrm>
          <a:off x="13131800" y="1462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職員数は対前年比で横ばいに推移し、人口千人当たり職員数は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ポイント減少。</a:t>
          </a:r>
          <a:endParaRPr lang="ja-JP" altLang="ja-JP" sz="1400">
            <a:effectLst/>
          </a:endParaRPr>
        </a:p>
        <a:p>
          <a:r>
            <a:rPr kumimoji="1" lang="ja-JP" altLang="ja-JP" sz="1100">
              <a:solidFill>
                <a:schemeClr val="dk1"/>
              </a:solidFill>
              <a:effectLst/>
              <a:latin typeface="+mn-lt"/>
              <a:ea typeface="+mn-ea"/>
              <a:cs typeface="+mn-cs"/>
            </a:rPr>
            <a:t>　近年は</a:t>
          </a:r>
          <a:r>
            <a:rPr kumimoji="1" lang="en-US" altLang="ja-JP" sz="1100">
              <a:solidFill>
                <a:schemeClr val="dk1"/>
              </a:solidFill>
              <a:effectLst/>
              <a:latin typeface="+mn-lt"/>
              <a:ea typeface="+mn-ea"/>
              <a:cs typeface="+mn-cs"/>
            </a:rPr>
            <a:t>H17</a:t>
          </a:r>
          <a:r>
            <a:rPr kumimoji="1" lang="ja-JP" altLang="ja-JP" sz="1100">
              <a:solidFill>
                <a:schemeClr val="dk1"/>
              </a:solidFill>
              <a:effectLst/>
              <a:latin typeface="+mn-lt"/>
              <a:ea typeface="+mn-ea"/>
              <a:cs typeface="+mn-cs"/>
            </a:rPr>
            <a:t>合併後の急激な人員削減により生じた職員の年齢構成のバラつき是正を念頭に職員採用を実施してきたところ。</a:t>
          </a:r>
          <a:endParaRPr lang="ja-JP" altLang="ja-JP" sz="1400">
            <a:effectLst/>
          </a:endParaRPr>
        </a:p>
        <a:p>
          <a:r>
            <a:rPr kumimoji="1" lang="ja-JP" altLang="ja-JP" sz="1100">
              <a:solidFill>
                <a:schemeClr val="dk1"/>
              </a:solidFill>
              <a:effectLst/>
              <a:latin typeface="+mn-lt"/>
              <a:ea typeface="+mn-ea"/>
              <a:cs typeface="+mn-cs"/>
            </a:rPr>
            <a:t>　人口が減少傾向にあることから、退職者補充を前提とすると、人口当たりの職員数は自ずと増加するため、さらなる合理化が必要ではあるものの、福祉分野をはじめとする制度改正等による影響での職員数増が必要であることや、町の面積等を考慮すると人口に比例させ一律に職員数を削減し難い面もある。</a:t>
          </a:r>
          <a:endParaRPr lang="ja-JP" altLang="ja-JP" sz="1400">
            <a:effectLst/>
          </a:endParaRPr>
        </a:p>
        <a:p>
          <a:r>
            <a:rPr kumimoji="1" lang="ja-JP" altLang="ja-JP" sz="1100">
              <a:solidFill>
                <a:schemeClr val="dk1"/>
              </a:solidFill>
              <a:effectLst/>
              <a:latin typeface="+mn-lt"/>
              <a:ea typeface="+mn-ea"/>
              <a:cs typeface="+mn-cs"/>
            </a:rPr>
            <a:t>　しかしながら、今後もバランスのとれた職員数維持を念頭に、スリムで効率的な組織づくりに努めていきたい。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24368</xdr:rowOff>
    </xdr:from>
    <xdr:to>
      <xdr:col>24</xdr:col>
      <xdr:colOff>558800</xdr:colOff>
      <xdr:row>61</xdr:row>
      <xdr:rowOff>36433</xdr:rowOff>
    </xdr:to>
    <xdr:cxnSp macro="">
      <xdr:nvCxnSpPr>
        <xdr:cNvPr id="325" name="直線コネクタ 324"/>
        <xdr:cNvCxnSpPr/>
      </xdr:nvCxnSpPr>
      <xdr:spPr>
        <a:xfrm flipV="1">
          <a:off x="16179800" y="10482818"/>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6"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165656</xdr:rowOff>
    </xdr:from>
    <xdr:to>
      <xdr:col>23</xdr:col>
      <xdr:colOff>406400</xdr:colOff>
      <xdr:row>61</xdr:row>
      <xdr:rowOff>36433</xdr:rowOff>
    </xdr:to>
    <xdr:cxnSp macro="">
      <xdr:nvCxnSpPr>
        <xdr:cNvPr id="328" name="直線コネクタ 327"/>
        <xdr:cNvCxnSpPr/>
      </xdr:nvCxnSpPr>
      <xdr:spPr>
        <a:xfrm>
          <a:off x="15290800" y="10452656"/>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0" name="テキスト ボックス 329"/>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147558</xdr:rowOff>
    </xdr:from>
    <xdr:to>
      <xdr:col>22</xdr:col>
      <xdr:colOff>203200</xdr:colOff>
      <xdr:row>60</xdr:row>
      <xdr:rowOff>165656</xdr:rowOff>
    </xdr:to>
    <xdr:cxnSp macro="">
      <xdr:nvCxnSpPr>
        <xdr:cNvPr id="331" name="直線コネクタ 330"/>
        <xdr:cNvCxnSpPr/>
      </xdr:nvCxnSpPr>
      <xdr:spPr>
        <a:xfrm>
          <a:off x="14401800" y="10434558"/>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137001</xdr:rowOff>
    </xdr:from>
    <xdr:to>
      <xdr:col>21</xdr:col>
      <xdr:colOff>0</xdr:colOff>
      <xdr:row>60</xdr:row>
      <xdr:rowOff>147558</xdr:rowOff>
    </xdr:to>
    <xdr:cxnSp macro="">
      <xdr:nvCxnSpPr>
        <xdr:cNvPr id="334" name="直線コネクタ 333"/>
        <xdr:cNvCxnSpPr/>
      </xdr:nvCxnSpPr>
      <xdr:spPr>
        <a:xfrm>
          <a:off x="13512800" y="10424001"/>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145018</xdr:rowOff>
    </xdr:from>
    <xdr:to>
      <xdr:col>24</xdr:col>
      <xdr:colOff>609600</xdr:colOff>
      <xdr:row>61</xdr:row>
      <xdr:rowOff>75168</xdr:rowOff>
    </xdr:to>
    <xdr:sp macro="" textlink="">
      <xdr:nvSpPr>
        <xdr:cNvPr id="344" name="円/楕円 343"/>
        <xdr:cNvSpPr/>
      </xdr:nvSpPr>
      <xdr:spPr>
        <a:xfrm>
          <a:off x="16967200" y="10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161545</xdr:rowOff>
    </xdr:from>
    <xdr:ext cx="762000" cy="259045"/>
    <xdr:sp macro="" textlink="">
      <xdr:nvSpPr>
        <xdr:cNvPr id="345" name="定員管理の状況該当値テキスト"/>
        <xdr:cNvSpPr txBox="1"/>
      </xdr:nvSpPr>
      <xdr:spPr>
        <a:xfrm>
          <a:off x="17106900" y="1027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157083</xdr:rowOff>
    </xdr:from>
    <xdr:to>
      <xdr:col>23</xdr:col>
      <xdr:colOff>457200</xdr:colOff>
      <xdr:row>61</xdr:row>
      <xdr:rowOff>87233</xdr:rowOff>
    </xdr:to>
    <xdr:sp macro="" textlink="">
      <xdr:nvSpPr>
        <xdr:cNvPr id="346" name="円/楕円 345"/>
        <xdr:cNvSpPr/>
      </xdr:nvSpPr>
      <xdr:spPr>
        <a:xfrm>
          <a:off x="16129000" y="10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97410</xdr:rowOff>
    </xdr:from>
    <xdr:ext cx="736600" cy="259045"/>
    <xdr:sp macro="" textlink="">
      <xdr:nvSpPr>
        <xdr:cNvPr id="347" name="テキスト ボックス 346"/>
        <xdr:cNvSpPr txBox="1"/>
      </xdr:nvSpPr>
      <xdr:spPr>
        <a:xfrm>
          <a:off x="15798800" y="1021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114856</xdr:rowOff>
    </xdr:from>
    <xdr:to>
      <xdr:col>22</xdr:col>
      <xdr:colOff>254000</xdr:colOff>
      <xdr:row>61</xdr:row>
      <xdr:rowOff>45006</xdr:rowOff>
    </xdr:to>
    <xdr:sp macro="" textlink="">
      <xdr:nvSpPr>
        <xdr:cNvPr id="348" name="円/楕円 347"/>
        <xdr:cNvSpPr/>
      </xdr:nvSpPr>
      <xdr:spPr>
        <a:xfrm>
          <a:off x="15240000" y="1040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55183</xdr:rowOff>
    </xdr:from>
    <xdr:ext cx="762000" cy="259045"/>
    <xdr:sp macro="" textlink="">
      <xdr:nvSpPr>
        <xdr:cNvPr id="349" name="テキスト ボックス 348"/>
        <xdr:cNvSpPr txBox="1"/>
      </xdr:nvSpPr>
      <xdr:spPr>
        <a:xfrm>
          <a:off x="14909800" y="1017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96758</xdr:rowOff>
    </xdr:from>
    <xdr:to>
      <xdr:col>21</xdr:col>
      <xdr:colOff>50800</xdr:colOff>
      <xdr:row>61</xdr:row>
      <xdr:rowOff>26908</xdr:rowOff>
    </xdr:to>
    <xdr:sp macro="" textlink="">
      <xdr:nvSpPr>
        <xdr:cNvPr id="350" name="円/楕円 349"/>
        <xdr:cNvSpPr/>
      </xdr:nvSpPr>
      <xdr:spPr>
        <a:xfrm>
          <a:off x="14351000" y="103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37085</xdr:rowOff>
    </xdr:from>
    <xdr:ext cx="762000" cy="259045"/>
    <xdr:sp macro="" textlink="">
      <xdr:nvSpPr>
        <xdr:cNvPr id="351" name="テキスト ボックス 350"/>
        <xdr:cNvSpPr txBox="1"/>
      </xdr:nvSpPr>
      <xdr:spPr>
        <a:xfrm>
          <a:off x="14020800" y="1015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86201</xdr:rowOff>
    </xdr:from>
    <xdr:to>
      <xdr:col>19</xdr:col>
      <xdr:colOff>533400</xdr:colOff>
      <xdr:row>61</xdr:row>
      <xdr:rowOff>16351</xdr:rowOff>
    </xdr:to>
    <xdr:sp macro="" textlink="">
      <xdr:nvSpPr>
        <xdr:cNvPr id="352" name="円/楕円 351"/>
        <xdr:cNvSpPr/>
      </xdr:nvSpPr>
      <xdr:spPr>
        <a:xfrm>
          <a:off x="13462000" y="103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26528</xdr:rowOff>
    </xdr:from>
    <xdr:ext cx="762000" cy="259045"/>
    <xdr:sp macro="" textlink="">
      <xdr:nvSpPr>
        <xdr:cNvPr id="353" name="テキスト ボックス 352"/>
        <xdr:cNvSpPr txBox="1"/>
      </xdr:nvSpPr>
      <xdr:spPr>
        <a:xfrm>
          <a:off x="13131800" y="1014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ポイント改善し、毎年着実に改善してきているが、類似団体と比較しても依然として高い水準にある。</a:t>
          </a:r>
          <a:endParaRPr lang="ja-JP" altLang="ja-JP">
            <a:effectLst/>
          </a:endParaRPr>
        </a:p>
        <a:p>
          <a:r>
            <a:rPr kumimoji="1" lang="ja-JP" altLang="ja-JP" sz="1100">
              <a:solidFill>
                <a:schemeClr val="dk1"/>
              </a:solidFill>
              <a:effectLst/>
              <a:latin typeface="+mn-lt"/>
              <a:ea typeface="+mn-ea"/>
              <a:cs typeface="+mn-cs"/>
            </a:rPr>
            <a:t>　分母における普通交付税の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、分子における繰上償還の実施による償還額の減少や準公債費の減少はあるが、一部事務組合負担金公債費分と公営企業繰出金公債費分の増があり、大幅な比率の改善には至っていない。</a:t>
          </a:r>
          <a:endParaRPr lang="ja-JP" altLang="ja-JP">
            <a:effectLst/>
          </a:endParaRPr>
        </a:p>
        <a:p>
          <a:r>
            <a:rPr kumimoji="1" lang="ja-JP" altLang="ja-JP" sz="1100">
              <a:solidFill>
                <a:schemeClr val="dk1"/>
              </a:solidFill>
              <a:effectLst/>
              <a:latin typeface="+mn-lt"/>
              <a:ea typeface="+mn-ea"/>
              <a:cs typeface="+mn-cs"/>
            </a:rPr>
            <a:t>　交付税合併算定替の縮減期間にあることもあり、計画的な繰上償還と新規起債発行の抑制により公債費の適正化を図りたい。</a:t>
          </a:r>
          <a:endParaRPr lang="ja-JP" altLang="ja-JP">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44</xdr:row>
      <xdr:rowOff>27215</xdr:rowOff>
    </xdr:to>
    <xdr:cxnSp macro="">
      <xdr:nvCxnSpPr>
        <xdr:cNvPr id="385" name="直線コネクタ 384"/>
        <xdr:cNvCxnSpPr/>
      </xdr:nvCxnSpPr>
      <xdr:spPr>
        <a:xfrm flipV="1">
          <a:off x="17018000" y="6249610"/>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170742</xdr:rowOff>
    </xdr:from>
    <xdr:ext cx="762000" cy="259045"/>
    <xdr:sp macro="" textlink="">
      <xdr:nvSpPr>
        <xdr:cNvPr id="386" name="公債費負担の状況最小値テキスト"/>
        <xdr:cNvSpPr txBox="1"/>
      </xdr:nvSpPr>
      <xdr:spPr>
        <a:xfrm>
          <a:off x="17106900" y="75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44</xdr:row>
      <xdr:rowOff>27215</xdr:rowOff>
    </xdr:from>
    <xdr:to>
      <xdr:col>24</xdr:col>
      <xdr:colOff>647700</xdr:colOff>
      <xdr:row>44</xdr:row>
      <xdr:rowOff>27215</xdr:rowOff>
    </xdr:to>
    <xdr:cxnSp macro="">
      <xdr:nvCxnSpPr>
        <xdr:cNvPr id="387" name="直線コネクタ 386"/>
        <xdr:cNvCxnSpPr/>
      </xdr:nvCxnSpPr>
      <xdr:spPr>
        <a:xfrm>
          <a:off x="16929100" y="75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88"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89" name="直線コネクタ 388"/>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60778</xdr:rowOff>
    </xdr:from>
    <xdr:to>
      <xdr:col>24</xdr:col>
      <xdr:colOff>558800</xdr:colOff>
      <xdr:row>43</xdr:row>
      <xdr:rowOff>129722</xdr:rowOff>
    </xdr:to>
    <xdr:cxnSp macro="">
      <xdr:nvCxnSpPr>
        <xdr:cNvPr id="390" name="直線コネクタ 389"/>
        <xdr:cNvCxnSpPr/>
      </xdr:nvCxnSpPr>
      <xdr:spPr>
        <a:xfrm flipV="1">
          <a:off x="16179800" y="74331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58255</xdr:rowOff>
    </xdr:from>
    <xdr:ext cx="762000" cy="259045"/>
    <xdr:sp macro="" textlink="">
      <xdr:nvSpPr>
        <xdr:cNvPr id="391"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392" name="フローチャート : 判断 391"/>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129722</xdr:rowOff>
    </xdr:from>
    <xdr:to>
      <xdr:col>23</xdr:col>
      <xdr:colOff>406400</xdr:colOff>
      <xdr:row>44</xdr:row>
      <xdr:rowOff>38705</xdr:rowOff>
    </xdr:to>
    <xdr:cxnSp macro="">
      <xdr:nvCxnSpPr>
        <xdr:cNvPr id="393" name="直線コネクタ 392"/>
        <xdr:cNvCxnSpPr/>
      </xdr:nvCxnSpPr>
      <xdr:spPr>
        <a:xfrm flipV="1">
          <a:off x="15290800" y="75020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94" name="フローチャート : 判断 393"/>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50999</xdr:rowOff>
    </xdr:from>
    <xdr:ext cx="736600" cy="259045"/>
    <xdr:sp macro="" textlink="">
      <xdr:nvSpPr>
        <xdr:cNvPr id="395" name="テキスト ボックス 394"/>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38705</xdr:rowOff>
    </xdr:from>
    <xdr:to>
      <xdr:col>22</xdr:col>
      <xdr:colOff>203200</xdr:colOff>
      <xdr:row>45</xdr:row>
      <xdr:rowOff>51102</xdr:rowOff>
    </xdr:to>
    <xdr:cxnSp macro="">
      <xdr:nvCxnSpPr>
        <xdr:cNvPr id="396" name="直線コネクタ 395"/>
        <xdr:cNvCxnSpPr/>
      </xdr:nvCxnSpPr>
      <xdr:spPr>
        <a:xfrm flipV="1">
          <a:off x="14401800" y="7582505"/>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7" name="フローチャート : 判断 396"/>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8" name="テキスト ボックス 397"/>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51102</xdr:rowOff>
    </xdr:from>
    <xdr:to>
      <xdr:col>21</xdr:col>
      <xdr:colOff>0</xdr:colOff>
      <xdr:row>46</xdr:row>
      <xdr:rowOff>29028</xdr:rowOff>
    </xdr:to>
    <xdr:cxnSp macro="">
      <xdr:nvCxnSpPr>
        <xdr:cNvPr id="399" name="直線コネクタ 398"/>
        <xdr:cNvCxnSpPr/>
      </xdr:nvCxnSpPr>
      <xdr:spPr>
        <a:xfrm flipV="1">
          <a:off x="13512800" y="776635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134559</xdr:rowOff>
    </xdr:from>
    <xdr:to>
      <xdr:col>21</xdr:col>
      <xdr:colOff>50800</xdr:colOff>
      <xdr:row>42</xdr:row>
      <xdr:rowOff>64709</xdr:rowOff>
    </xdr:to>
    <xdr:sp macro="" textlink="">
      <xdr:nvSpPr>
        <xdr:cNvPr id="400" name="フローチャート : 判断 399"/>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74886</xdr:rowOff>
    </xdr:from>
    <xdr:ext cx="762000" cy="259045"/>
    <xdr:sp macro="" textlink="">
      <xdr:nvSpPr>
        <xdr:cNvPr id="401" name="テキスト ボックス 400"/>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402" name="フローチャート : 判断 401"/>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403" name="テキスト ボックス 402"/>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9978</xdr:rowOff>
    </xdr:from>
    <xdr:to>
      <xdr:col>24</xdr:col>
      <xdr:colOff>609600</xdr:colOff>
      <xdr:row>43</xdr:row>
      <xdr:rowOff>111578</xdr:rowOff>
    </xdr:to>
    <xdr:sp macro="" textlink="">
      <xdr:nvSpPr>
        <xdr:cNvPr id="409" name="円/楕円 408"/>
        <xdr:cNvSpPr/>
      </xdr:nvSpPr>
      <xdr:spPr>
        <a:xfrm>
          <a:off x="16967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153505</xdr:rowOff>
    </xdr:from>
    <xdr:ext cx="762000" cy="259045"/>
    <xdr:sp macro="" textlink="">
      <xdr:nvSpPr>
        <xdr:cNvPr id="410" name="公債費負担の状況該当値テキスト"/>
        <xdr:cNvSpPr txBox="1"/>
      </xdr:nvSpPr>
      <xdr:spPr>
        <a:xfrm>
          <a:off x="17106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78922</xdr:rowOff>
    </xdr:from>
    <xdr:to>
      <xdr:col>23</xdr:col>
      <xdr:colOff>457200</xdr:colOff>
      <xdr:row>44</xdr:row>
      <xdr:rowOff>9072</xdr:rowOff>
    </xdr:to>
    <xdr:sp macro="" textlink="">
      <xdr:nvSpPr>
        <xdr:cNvPr id="411" name="円/楕円 410"/>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165299</xdr:rowOff>
    </xdr:from>
    <xdr:ext cx="736600" cy="259045"/>
    <xdr:sp macro="" textlink="">
      <xdr:nvSpPr>
        <xdr:cNvPr id="412" name="テキスト ボックス 411"/>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159355</xdr:rowOff>
    </xdr:from>
    <xdr:to>
      <xdr:col>22</xdr:col>
      <xdr:colOff>254000</xdr:colOff>
      <xdr:row>44</xdr:row>
      <xdr:rowOff>89505</xdr:rowOff>
    </xdr:to>
    <xdr:sp macro="" textlink="">
      <xdr:nvSpPr>
        <xdr:cNvPr id="413" name="円/楕円 412"/>
        <xdr:cNvSpPr/>
      </xdr:nvSpPr>
      <xdr:spPr>
        <a:xfrm>
          <a:off x="15240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74282</xdr:rowOff>
    </xdr:from>
    <xdr:ext cx="762000" cy="259045"/>
    <xdr:sp macro="" textlink="">
      <xdr:nvSpPr>
        <xdr:cNvPr id="414" name="テキスト ボックス 413"/>
        <xdr:cNvSpPr txBox="1"/>
      </xdr:nvSpPr>
      <xdr:spPr>
        <a:xfrm>
          <a:off x="14909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302</xdr:rowOff>
    </xdr:from>
    <xdr:to>
      <xdr:col>21</xdr:col>
      <xdr:colOff>50800</xdr:colOff>
      <xdr:row>45</xdr:row>
      <xdr:rowOff>101902</xdr:rowOff>
    </xdr:to>
    <xdr:sp macro="" textlink="">
      <xdr:nvSpPr>
        <xdr:cNvPr id="415" name="円/楕円 414"/>
        <xdr:cNvSpPr/>
      </xdr:nvSpPr>
      <xdr:spPr>
        <a:xfrm>
          <a:off x="14351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86679</xdr:rowOff>
    </xdr:from>
    <xdr:ext cx="762000" cy="259045"/>
    <xdr:sp macro="" textlink="">
      <xdr:nvSpPr>
        <xdr:cNvPr id="416" name="テキスト ボックス 415"/>
        <xdr:cNvSpPr txBox="1"/>
      </xdr:nvSpPr>
      <xdr:spPr>
        <a:xfrm>
          <a:off x="14020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149678</xdr:rowOff>
    </xdr:from>
    <xdr:to>
      <xdr:col>19</xdr:col>
      <xdr:colOff>533400</xdr:colOff>
      <xdr:row>46</xdr:row>
      <xdr:rowOff>79828</xdr:rowOff>
    </xdr:to>
    <xdr:sp macro="" textlink="">
      <xdr:nvSpPr>
        <xdr:cNvPr id="417" name="円/楕円 416"/>
        <xdr:cNvSpPr/>
      </xdr:nvSpPr>
      <xdr:spPr>
        <a:xfrm>
          <a:off x="13462000" y="7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64605</xdr:rowOff>
    </xdr:from>
    <xdr:ext cx="762000" cy="259045"/>
    <xdr:sp macro="" textlink="">
      <xdr:nvSpPr>
        <xdr:cNvPr id="418" name="テキスト ボックス 417"/>
        <xdr:cNvSpPr txBox="1"/>
      </xdr:nvSpPr>
      <xdr:spPr>
        <a:xfrm>
          <a:off x="13131800" y="795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繰上償還の実施、起債発行額の抑制による地方債残高の減少や債務負担の解消等を実施し</a:t>
          </a:r>
          <a:r>
            <a:rPr kumimoji="1" lang="ja-JP" altLang="en-US" sz="1100">
              <a:solidFill>
                <a:schemeClr val="dk1"/>
              </a:solidFill>
              <a:effectLst/>
              <a:latin typeface="+mn-lt"/>
              <a:ea typeface="+mn-ea"/>
              <a:cs typeface="+mn-cs"/>
            </a:rPr>
            <a:t>比率は改善してきているが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単年度で見ると普通交付税の減少、臨時財政対策債発行可能額の減少等により、標準財政規模が減少したことから、</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ポイント増加している。</a:t>
          </a:r>
          <a:r>
            <a:rPr kumimoji="1" lang="ja-JP" altLang="ja-JP" sz="1100">
              <a:solidFill>
                <a:schemeClr val="dk1"/>
              </a:solidFill>
              <a:effectLst/>
              <a:latin typeface="+mn-lt"/>
              <a:ea typeface="+mn-ea"/>
              <a:cs typeface="+mn-cs"/>
            </a:rPr>
            <a:t>類似団体と比較しても高水準にある。</a:t>
          </a:r>
          <a:endParaRPr lang="ja-JP" altLang="ja-JP">
            <a:effectLst/>
          </a:endParaRPr>
        </a:p>
        <a:p>
          <a:r>
            <a:rPr kumimoji="1" lang="ja-JP" altLang="ja-JP" sz="1100">
              <a:solidFill>
                <a:schemeClr val="dk1"/>
              </a:solidFill>
              <a:effectLst/>
              <a:latin typeface="+mn-lt"/>
              <a:ea typeface="+mn-ea"/>
              <a:cs typeface="+mn-cs"/>
            </a:rPr>
            <a:t>　今後、大き</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負担となっている地方債残高や公営企業債等繰入見込額の圧縮を進め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三セク等への経営指導・助言等を行い将来負担の健全化に努める。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143542</xdr:rowOff>
    </xdr:from>
    <xdr:to>
      <xdr:col>24</xdr:col>
      <xdr:colOff>558800</xdr:colOff>
      <xdr:row>20</xdr:row>
      <xdr:rowOff>166465</xdr:rowOff>
    </xdr:to>
    <xdr:cxnSp macro="">
      <xdr:nvCxnSpPr>
        <xdr:cNvPr id="448" name="直線コネクタ 447"/>
        <xdr:cNvCxnSpPr/>
      </xdr:nvCxnSpPr>
      <xdr:spPr>
        <a:xfrm>
          <a:off x="16179800" y="3572542"/>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9"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50" name="フローチャート : 判断 449"/>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143542</xdr:rowOff>
    </xdr:from>
    <xdr:to>
      <xdr:col>23</xdr:col>
      <xdr:colOff>406400</xdr:colOff>
      <xdr:row>21</xdr:row>
      <xdr:rowOff>17335</xdr:rowOff>
    </xdr:to>
    <xdr:cxnSp macro="">
      <xdr:nvCxnSpPr>
        <xdr:cNvPr id="451" name="直線コネクタ 450"/>
        <xdr:cNvCxnSpPr/>
      </xdr:nvCxnSpPr>
      <xdr:spPr>
        <a:xfrm flipV="1">
          <a:off x="15290800" y="3572542"/>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2" name="フローチャート : 判断 451"/>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3" name="テキスト ボックス 452"/>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17335</xdr:rowOff>
    </xdr:from>
    <xdr:to>
      <xdr:col>22</xdr:col>
      <xdr:colOff>203200</xdr:colOff>
      <xdr:row>21</xdr:row>
      <xdr:rowOff>45085</xdr:rowOff>
    </xdr:to>
    <xdr:cxnSp macro="">
      <xdr:nvCxnSpPr>
        <xdr:cNvPr id="454" name="直線コネクタ 453"/>
        <xdr:cNvCxnSpPr/>
      </xdr:nvCxnSpPr>
      <xdr:spPr>
        <a:xfrm flipV="1">
          <a:off x="14401800" y="3617785"/>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5" name="フローチャート : 判断 454"/>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6" name="テキスト ボックス 455"/>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45085</xdr:rowOff>
    </xdr:from>
    <xdr:to>
      <xdr:col>21</xdr:col>
      <xdr:colOff>0</xdr:colOff>
      <xdr:row>21</xdr:row>
      <xdr:rowOff>118682</xdr:rowOff>
    </xdr:to>
    <xdr:cxnSp macro="">
      <xdr:nvCxnSpPr>
        <xdr:cNvPr id="457" name="直線コネクタ 456"/>
        <xdr:cNvCxnSpPr/>
      </xdr:nvCxnSpPr>
      <xdr:spPr>
        <a:xfrm flipV="1">
          <a:off x="13512800" y="3645535"/>
          <a:ext cx="889000" cy="7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8" name="フローチャート : 判断 457"/>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9" name="テキスト ボックス 458"/>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60" name="フローチャート : 判断 459"/>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61" name="テキスト ボックス 460"/>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115665</xdr:rowOff>
    </xdr:from>
    <xdr:to>
      <xdr:col>24</xdr:col>
      <xdr:colOff>609600</xdr:colOff>
      <xdr:row>21</xdr:row>
      <xdr:rowOff>45815</xdr:rowOff>
    </xdr:to>
    <xdr:sp macro="" textlink="">
      <xdr:nvSpPr>
        <xdr:cNvPr id="467" name="円/楕円 466"/>
        <xdr:cNvSpPr/>
      </xdr:nvSpPr>
      <xdr:spPr>
        <a:xfrm>
          <a:off x="16967200" y="354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87742</xdr:rowOff>
    </xdr:from>
    <xdr:ext cx="762000" cy="259045"/>
    <xdr:sp macro="" textlink="">
      <xdr:nvSpPr>
        <xdr:cNvPr id="468" name="将来負担の状況該当値テキスト"/>
        <xdr:cNvSpPr txBox="1"/>
      </xdr:nvSpPr>
      <xdr:spPr>
        <a:xfrm>
          <a:off x="17106900" y="35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92742</xdr:rowOff>
    </xdr:from>
    <xdr:to>
      <xdr:col>23</xdr:col>
      <xdr:colOff>457200</xdr:colOff>
      <xdr:row>21</xdr:row>
      <xdr:rowOff>22892</xdr:rowOff>
    </xdr:to>
    <xdr:sp macro="" textlink="">
      <xdr:nvSpPr>
        <xdr:cNvPr id="469" name="円/楕円 468"/>
        <xdr:cNvSpPr/>
      </xdr:nvSpPr>
      <xdr:spPr>
        <a:xfrm>
          <a:off x="16129000" y="35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7669</xdr:rowOff>
    </xdr:from>
    <xdr:ext cx="736600" cy="259045"/>
    <xdr:sp macro="" textlink="">
      <xdr:nvSpPr>
        <xdr:cNvPr id="470" name="テキスト ボックス 469"/>
        <xdr:cNvSpPr txBox="1"/>
      </xdr:nvSpPr>
      <xdr:spPr>
        <a:xfrm>
          <a:off x="15798800" y="3608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137985</xdr:rowOff>
    </xdr:from>
    <xdr:to>
      <xdr:col>22</xdr:col>
      <xdr:colOff>254000</xdr:colOff>
      <xdr:row>21</xdr:row>
      <xdr:rowOff>68135</xdr:rowOff>
    </xdr:to>
    <xdr:sp macro="" textlink="">
      <xdr:nvSpPr>
        <xdr:cNvPr id="471" name="円/楕円 470"/>
        <xdr:cNvSpPr/>
      </xdr:nvSpPr>
      <xdr:spPr>
        <a:xfrm>
          <a:off x="15240000" y="356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52912</xdr:rowOff>
    </xdr:from>
    <xdr:ext cx="762000" cy="259045"/>
    <xdr:sp macro="" textlink="">
      <xdr:nvSpPr>
        <xdr:cNvPr id="472" name="テキスト ボックス 471"/>
        <xdr:cNvSpPr txBox="1"/>
      </xdr:nvSpPr>
      <xdr:spPr>
        <a:xfrm>
          <a:off x="14909800" y="36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165735</xdr:rowOff>
    </xdr:from>
    <xdr:to>
      <xdr:col>21</xdr:col>
      <xdr:colOff>50800</xdr:colOff>
      <xdr:row>21</xdr:row>
      <xdr:rowOff>95885</xdr:rowOff>
    </xdr:to>
    <xdr:sp macro="" textlink="">
      <xdr:nvSpPr>
        <xdr:cNvPr id="473" name="円/楕円 472"/>
        <xdr:cNvSpPr/>
      </xdr:nvSpPr>
      <xdr:spPr>
        <a:xfrm>
          <a:off x="143510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80662</xdr:rowOff>
    </xdr:from>
    <xdr:ext cx="762000" cy="259045"/>
    <xdr:sp macro="" textlink="">
      <xdr:nvSpPr>
        <xdr:cNvPr id="474" name="テキスト ボックス 473"/>
        <xdr:cNvSpPr txBox="1"/>
      </xdr:nvSpPr>
      <xdr:spPr>
        <a:xfrm>
          <a:off x="14020800" y="36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67882</xdr:rowOff>
    </xdr:from>
    <xdr:to>
      <xdr:col>19</xdr:col>
      <xdr:colOff>533400</xdr:colOff>
      <xdr:row>21</xdr:row>
      <xdr:rowOff>169482</xdr:rowOff>
    </xdr:to>
    <xdr:sp macro="" textlink="">
      <xdr:nvSpPr>
        <xdr:cNvPr id="475" name="円/楕円 474"/>
        <xdr:cNvSpPr/>
      </xdr:nvSpPr>
      <xdr:spPr>
        <a:xfrm>
          <a:off x="13462000" y="36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154259</xdr:rowOff>
    </xdr:from>
    <xdr:ext cx="762000" cy="259045"/>
    <xdr:sp macro="" textlink="">
      <xdr:nvSpPr>
        <xdr:cNvPr id="476" name="テキスト ボックス 475"/>
        <xdr:cNvSpPr txBox="1"/>
      </xdr:nvSpPr>
      <xdr:spPr>
        <a:xfrm>
          <a:off x="13131800" y="375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13,207
368.01
16,217,537
15,890,194
198,469
7,970,076
22,504,121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合併後、退職者の大半を不補充としたことなどにより職員数削減や人件費を抑制してきたため、類似団体平均と比べ大幅に低くなっており、前年からほぼ横ばいの結果であった。</a:t>
          </a:r>
          <a:endParaRPr lang="ja-JP" altLang="ja-JP" sz="1400">
            <a:effectLst/>
          </a:endParaRPr>
        </a:p>
        <a:p>
          <a:r>
            <a:rPr kumimoji="1" lang="ja-JP" altLang="ja-JP" sz="1100">
              <a:solidFill>
                <a:schemeClr val="dk1"/>
              </a:solidFill>
              <a:effectLst/>
              <a:latin typeface="+mn-lt"/>
              <a:ea typeface="+mn-ea"/>
              <a:cs typeface="+mn-cs"/>
            </a:rPr>
            <a:t>　今後も定員適正化計画を考慮しながら効率的な人員配置に努め、人件費の抑制を図っていきたい。</a:t>
          </a:r>
          <a:endParaRPr lang="ja-JP" altLang="ja-JP" sz="1400">
            <a:effectLst/>
          </a:endParaRPr>
        </a:p>
        <a:p>
          <a:endParaRPr lang="ja-JP" altLang="ja-JP" sz="1400">
            <a:solidFill>
              <a:srgbClr val="FF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66040</xdr:rowOff>
    </xdr:from>
    <xdr:to>
      <xdr:col>7</xdr:col>
      <xdr:colOff>15875</xdr:colOff>
      <xdr:row>40</xdr:row>
      <xdr:rowOff>127000</xdr:rowOff>
    </xdr:to>
    <xdr:cxnSp macro="">
      <xdr:nvCxnSpPr>
        <xdr:cNvPr id="61" name="直線コネクタ 60"/>
        <xdr:cNvCxnSpPr/>
      </xdr:nvCxnSpPr>
      <xdr:spPr>
        <a:xfrm flipV="1">
          <a:off x="4826000" y="589534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152417</xdr:rowOff>
    </xdr:from>
    <xdr:ext cx="762000" cy="259045"/>
    <xdr:sp macro="" textlink="">
      <xdr:nvSpPr>
        <xdr:cNvPr id="64" name="人件費最大値テキスト"/>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66040</xdr:rowOff>
    </xdr:from>
    <xdr:to>
      <xdr:col>7</xdr:col>
      <xdr:colOff>104775</xdr:colOff>
      <xdr:row>34</xdr:row>
      <xdr:rowOff>66040</xdr:rowOff>
    </xdr:to>
    <xdr:cxnSp macro="">
      <xdr:nvCxnSpPr>
        <xdr:cNvPr id="65" name="直線コネクタ 64"/>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66040</xdr:rowOff>
    </xdr:to>
    <xdr:cxnSp macro="">
      <xdr:nvCxnSpPr>
        <xdr:cNvPr id="66" name="直線コネクタ 65"/>
        <xdr:cNvCxnSpPr/>
      </xdr:nvCxnSpPr>
      <xdr:spPr>
        <a:xfrm>
          <a:off x="3987800" y="5880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27940</xdr:rowOff>
    </xdr:from>
    <xdr:to>
      <xdr:col>5</xdr:col>
      <xdr:colOff>549275</xdr:colOff>
      <xdr:row>34</xdr:row>
      <xdr:rowOff>50800</xdr:rowOff>
    </xdr:to>
    <xdr:cxnSp macro="">
      <xdr:nvCxnSpPr>
        <xdr:cNvPr id="69" name="直線コネクタ 68"/>
        <xdr:cNvCxnSpPr/>
      </xdr:nvCxnSpPr>
      <xdr:spPr>
        <a:xfrm>
          <a:off x="3098800" y="5857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71" name="テキスト ボックス 70"/>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138430</xdr:rowOff>
    </xdr:from>
    <xdr:to>
      <xdr:col>4</xdr:col>
      <xdr:colOff>346075</xdr:colOff>
      <xdr:row>34</xdr:row>
      <xdr:rowOff>27940</xdr:rowOff>
    </xdr:to>
    <xdr:cxnSp macro="">
      <xdr:nvCxnSpPr>
        <xdr:cNvPr id="72" name="直線コネクタ 71"/>
        <xdr:cNvCxnSpPr/>
      </xdr:nvCxnSpPr>
      <xdr:spPr>
        <a:xfrm>
          <a:off x="2209800" y="5796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102870</xdr:rowOff>
    </xdr:from>
    <xdr:to>
      <xdr:col>4</xdr:col>
      <xdr:colOff>396875</xdr:colOff>
      <xdr:row>38</xdr:row>
      <xdr:rowOff>33020</xdr:rowOff>
    </xdr:to>
    <xdr:sp macro="" textlink="">
      <xdr:nvSpPr>
        <xdr:cNvPr id="73" name="フローチャート :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74" name="テキスト ボックス 73"/>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138430</xdr:rowOff>
    </xdr:from>
    <xdr:to>
      <xdr:col>3</xdr:col>
      <xdr:colOff>142875</xdr:colOff>
      <xdr:row>33</xdr:row>
      <xdr:rowOff>161290</xdr:rowOff>
    </xdr:to>
    <xdr:cxnSp macro="">
      <xdr:nvCxnSpPr>
        <xdr:cNvPr id="75" name="直線コネクタ 74"/>
        <xdr:cNvCxnSpPr/>
      </xdr:nvCxnSpPr>
      <xdr:spPr>
        <a:xfrm flipV="1">
          <a:off x="1320800" y="5796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64770</xdr:rowOff>
    </xdr:from>
    <xdr:to>
      <xdr:col>3</xdr:col>
      <xdr:colOff>193675</xdr:colOff>
      <xdr:row>37</xdr:row>
      <xdr:rowOff>166370</xdr:rowOff>
    </xdr:to>
    <xdr:sp macro="" textlink="">
      <xdr:nvSpPr>
        <xdr:cNvPr id="76" name="フローチャート : 判断 75"/>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77" name="テキスト ボックス 76"/>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110490</xdr:rowOff>
    </xdr:from>
    <xdr:to>
      <xdr:col>1</xdr:col>
      <xdr:colOff>676275</xdr:colOff>
      <xdr:row>38</xdr:row>
      <xdr:rowOff>40640</xdr:rowOff>
    </xdr:to>
    <xdr:sp macro="" textlink="">
      <xdr:nvSpPr>
        <xdr:cNvPr id="78" name="フローチャート : 判断 77"/>
        <xdr:cNvSpPr/>
      </xdr:nvSpPr>
      <xdr:spPr>
        <a:xfrm>
          <a:off x="1270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25417</xdr:rowOff>
    </xdr:from>
    <xdr:ext cx="762000" cy="259045"/>
    <xdr:sp macro="" textlink="">
      <xdr:nvSpPr>
        <xdr:cNvPr id="79" name="テキスト ボックス 78"/>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xdr:rowOff>
    </xdr:from>
    <xdr:to>
      <xdr:col>7</xdr:col>
      <xdr:colOff>66675</xdr:colOff>
      <xdr:row>34</xdr:row>
      <xdr:rowOff>116840</xdr:rowOff>
    </xdr:to>
    <xdr:sp macro="" textlink="">
      <xdr:nvSpPr>
        <xdr:cNvPr id="85" name="円/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95267</xdr:rowOff>
    </xdr:from>
    <xdr:ext cx="762000" cy="259045"/>
    <xdr:sp macro="" textlink="">
      <xdr:nvSpPr>
        <xdr:cNvPr id="86" name="人件費該当値テキスト"/>
        <xdr:cNvSpPr txBox="1"/>
      </xdr:nvSpPr>
      <xdr:spPr>
        <a:xfrm>
          <a:off x="4914900" y="575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0</xdr:rowOff>
    </xdr:from>
    <xdr:to>
      <xdr:col>5</xdr:col>
      <xdr:colOff>600075</xdr:colOff>
      <xdr:row>34</xdr:row>
      <xdr:rowOff>101600</xdr:rowOff>
    </xdr:to>
    <xdr:sp macro="" textlink="">
      <xdr:nvSpPr>
        <xdr:cNvPr id="87" name="円/楕円 86"/>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111777</xdr:rowOff>
    </xdr:from>
    <xdr:ext cx="736600" cy="259045"/>
    <xdr:sp macro="" textlink="">
      <xdr:nvSpPr>
        <xdr:cNvPr id="88" name="テキスト ボックス 87"/>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148590</xdr:rowOff>
    </xdr:from>
    <xdr:to>
      <xdr:col>4</xdr:col>
      <xdr:colOff>396875</xdr:colOff>
      <xdr:row>34</xdr:row>
      <xdr:rowOff>78740</xdr:rowOff>
    </xdr:to>
    <xdr:sp macro="" textlink="">
      <xdr:nvSpPr>
        <xdr:cNvPr id="89" name="円/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87630</xdr:rowOff>
    </xdr:from>
    <xdr:to>
      <xdr:col>3</xdr:col>
      <xdr:colOff>193675</xdr:colOff>
      <xdr:row>34</xdr:row>
      <xdr:rowOff>17780</xdr:rowOff>
    </xdr:to>
    <xdr:sp macro="" textlink="">
      <xdr:nvSpPr>
        <xdr:cNvPr id="91" name="円/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110490</xdr:rowOff>
    </xdr:from>
    <xdr:to>
      <xdr:col>1</xdr:col>
      <xdr:colOff>676275</xdr:colOff>
      <xdr:row>34</xdr:row>
      <xdr:rowOff>40640</xdr:rowOff>
    </xdr:to>
    <xdr:sp macro="" textlink="">
      <xdr:nvSpPr>
        <xdr:cNvPr id="93" name="円/楕円 92"/>
        <xdr:cNvSpPr/>
      </xdr:nvSpPr>
      <xdr:spPr>
        <a:xfrm>
          <a:off x="1270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50817</xdr:rowOff>
    </xdr:from>
    <xdr:ext cx="762000" cy="259045"/>
    <xdr:sp macro="" textlink="">
      <xdr:nvSpPr>
        <xdr:cNvPr id="94" name="テキスト ボックス 93"/>
        <xdr:cNvSpPr txBox="1"/>
      </xdr:nvSpPr>
      <xdr:spPr>
        <a:xfrm>
          <a:off x="939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経常経費の削減により、類似団体の中では３番目の低い比率となっている。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と比較しても予算編成及び執行の各段階で経常経費を抑えたことにより、</a:t>
          </a:r>
          <a:r>
            <a:rPr kumimoji="1" lang="ja-JP" altLang="en-US" sz="1100">
              <a:solidFill>
                <a:sysClr val="windowText" lastClr="000000"/>
              </a:solidFill>
              <a:effectLst/>
              <a:latin typeface="+mn-lt"/>
              <a:ea typeface="+mn-ea"/>
              <a:cs typeface="+mn-cs"/>
            </a:rPr>
            <a:t>同数値</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今後も事務機器のリース単価の見直しや保有施設の抜本的な見直しなどを実施し、経常経費の削減に努めたい。</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4" name="直線コネクタ 123"/>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58964</xdr:rowOff>
    </xdr:from>
    <xdr:to>
      <xdr:col>24</xdr:col>
      <xdr:colOff>31750</xdr:colOff>
      <xdr:row>13</xdr:row>
      <xdr:rowOff>58964</xdr:rowOff>
    </xdr:to>
    <xdr:cxnSp macro="">
      <xdr:nvCxnSpPr>
        <xdr:cNvPr id="129" name="直線コネクタ 128"/>
        <xdr:cNvCxnSpPr/>
      </xdr:nvCxnSpPr>
      <xdr:spPr>
        <a:xfrm>
          <a:off x="15671800" y="2287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58964</xdr:rowOff>
    </xdr:from>
    <xdr:to>
      <xdr:col>22</xdr:col>
      <xdr:colOff>565150</xdr:colOff>
      <xdr:row>13</xdr:row>
      <xdr:rowOff>113393</xdr:rowOff>
    </xdr:to>
    <xdr:cxnSp macro="">
      <xdr:nvCxnSpPr>
        <xdr:cNvPr id="132" name="直線コネクタ 131"/>
        <xdr:cNvCxnSpPr/>
      </xdr:nvCxnSpPr>
      <xdr:spPr>
        <a:xfrm flipV="1">
          <a:off x="14782800" y="2287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3" name="フローチャート : 判断 132"/>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4" name="テキスト ボックス 133"/>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121557</xdr:rowOff>
    </xdr:from>
    <xdr:to>
      <xdr:col>21</xdr:col>
      <xdr:colOff>361950</xdr:colOff>
      <xdr:row>13</xdr:row>
      <xdr:rowOff>113393</xdr:rowOff>
    </xdr:to>
    <xdr:cxnSp macro="">
      <xdr:nvCxnSpPr>
        <xdr:cNvPr id="135" name="直線コネクタ 134"/>
        <xdr:cNvCxnSpPr/>
      </xdr:nvCxnSpPr>
      <xdr:spPr>
        <a:xfrm>
          <a:off x="13893800" y="2178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6" name="フローチャート : 判断 135"/>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7" name="テキスト ボックス 136"/>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121557</xdr:rowOff>
    </xdr:from>
    <xdr:to>
      <xdr:col>20</xdr:col>
      <xdr:colOff>158750</xdr:colOff>
      <xdr:row>12</xdr:row>
      <xdr:rowOff>121557</xdr:rowOff>
    </xdr:to>
    <xdr:cxnSp macro="">
      <xdr:nvCxnSpPr>
        <xdr:cNvPr id="138" name="直線コネクタ 137"/>
        <xdr:cNvCxnSpPr/>
      </xdr:nvCxnSpPr>
      <xdr:spPr>
        <a:xfrm>
          <a:off x="13004800" y="2178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39" name="フローチャート : 判断 138"/>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40" name="テキスト ボックス 139"/>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1" name="フローチャート : 判断 140"/>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26506</xdr:rowOff>
    </xdr:from>
    <xdr:ext cx="762000" cy="259045"/>
    <xdr:sp macro="" textlink="">
      <xdr:nvSpPr>
        <xdr:cNvPr id="142" name="テキスト ボックス 141"/>
        <xdr:cNvSpPr txBox="1"/>
      </xdr:nvSpPr>
      <xdr:spPr>
        <a:xfrm>
          <a:off x="12623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8164</xdr:rowOff>
    </xdr:from>
    <xdr:to>
      <xdr:col>24</xdr:col>
      <xdr:colOff>82550</xdr:colOff>
      <xdr:row>13</xdr:row>
      <xdr:rowOff>109764</xdr:rowOff>
    </xdr:to>
    <xdr:sp macro="" textlink="">
      <xdr:nvSpPr>
        <xdr:cNvPr id="148" name="円/楕円 147"/>
        <xdr:cNvSpPr/>
      </xdr:nvSpPr>
      <xdr:spPr>
        <a:xfrm>
          <a:off x="164592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88191</xdr:rowOff>
    </xdr:from>
    <xdr:ext cx="762000" cy="259045"/>
    <xdr:sp macro="" textlink="">
      <xdr:nvSpPr>
        <xdr:cNvPr id="149" name="物件費該当値テキスト"/>
        <xdr:cNvSpPr txBox="1"/>
      </xdr:nvSpPr>
      <xdr:spPr>
        <a:xfrm>
          <a:off x="16598900" y="214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8164</xdr:rowOff>
    </xdr:from>
    <xdr:to>
      <xdr:col>22</xdr:col>
      <xdr:colOff>615950</xdr:colOff>
      <xdr:row>13</xdr:row>
      <xdr:rowOff>109764</xdr:rowOff>
    </xdr:to>
    <xdr:sp macro="" textlink="">
      <xdr:nvSpPr>
        <xdr:cNvPr id="150" name="円/楕円 149"/>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119941</xdr:rowOff>
    </xdr:from>
    <xdr:ext cx="736600" cy="259045"/>
    <xdr:sp macro="" textlink="">
      <xdr:nvSpPr>
        <xdr:cNvPr id="151" name="テキスト ボックス 150"/>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62593</xdr:rowOff>
    </xdr:from>
    <xdr:to>
      <xdr:col>21</xdr:col>
      <xdr:colOff>412750</xdr:colOff>
      <xdr:row>13</xdr:row>
      <xdr:rowOff>164193</xdr:rowOff>
    </xdr:to>
    <xdr:sp macro="" textlink="">
      <xdr:nvSpPr>
        <xdr:cNvPr id="152" name="円/楕円 151"/>
        <xdr:cNvSpPr/>
      </xdr:nvSpPr>
      <xdr:spPr>
        <a:xfrm>
          <a:off x="14732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2920</xdr:rowOff>
    </xdr:from>
    <xdr:ext cx="762000" cy="259045"/>
    <xdr:sp macro="" textlink="">
      <xdr:nvSpPr>
        <xdr:cNvPr id="153" name="テキスト ボックス 152"/>
        <xdr:cNvSpPr txBox="1"/>
      </xdr:nvSpPr>
      <xdr:spPr>
        <a:xfrm>
          <a:off x="14401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70757</xdr:rowOff>
    </xdr:from>
    <xdr:to>
      <xdr:col>20</xdr:col>
      <xdr:colOff>209550</xdr:colOff>
      <xdr:row>13</xdr:row>
      <xdr:rowOff>907</xdr:rowOff>
    </xdr:to>
    <xdr:sp macro="" textlink="">
      <xdr:nvSpPr>
        <xdr:cNvPr id="154" name="円/楕円 153"/>
        <xdr:cNvSpPr/>
      </xdr:nvSpPr>
      <xdr:spPr>
        <a:xfrm>
          <a:off x="13843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11084</xdr:rowOff>
    </xdr:from>
    <xdr:ext cx="762000" cy="259045"/>
    <xdr:sp macro="" textlink="">
      <xdr:nvSpPr>
        <xdr:cNvPr id="155" name="テキスト ボックス 154"/>
        <xdr:cNvSpPr txBox="1"/>
      </xdr:nvSpPr>
      <xdr:spPr>
        <a:xfrm>
          <a:off x="13512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70757</xdr:rowOff>
    </xdr:from>
    <xdr:to>
      <xdr:col>19</xdr:col>
      <xdr:colOff>6350</xdr:colOff>
      <xdr:row>13</xdr:row>
      <xdr:rowOff>907</xdr:rowOff>
    </xdr:to>
    <xdr:sp macro="" textlink="">
      <xdr:nvSpPr>
        <xdr:cNvPr id="156" name="円/楕円 155"/>
        <xdr:cNvSpPr/>
      </xdr:nvSpPr>
      <xdr:spPr>
        <a:xfrm>
          <a:off x="12954000" y="212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11084</xdr:rowOff>
    </xdr:from>
    <xdr:ext cx="762000" cy="259045"/>
    <xdr:sp macro="" textlink="">
      <xdr:nvSpPr>
        <xdr:cNvPr id="157" name="テキスト ボックス 156"/>
        <xdr:cNvSpPr txBox="1"/>
      </xdr:nvSpPr>
      <xdr:spPr>
        <a:xfrm>
          <a:off x="12623800" y="189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H19</a:t>
          </a:r>
          <a:r>
            <a:rPr kumimoji="1" lang="ja-JP" altLang="ja-JP" sz="1100">
              <a:solidFill>
                <a:schemeClr val="tx1"/>
              </a:solidFill>
              <a:effectLst/>
              <a:latin typeface="+mn-lt"/>
              <a:ea typeface="+mn-ea"/>
              <a:cs typeface="+mn-cs"/>
            </a:rPr>
            <a:t>に県から福祉事務所の事務移管を受けたため経常経費が高止まりしている。高齢者数の推移が横ばいとなっていることから老人福祉関係経費及び障害者福祉経費は平年並みにある。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児童福祉経費について、</a:t>
          </a:r>
          <a:r>
            <a:rPr kumimoji="1" lang="en-US" altLang="ja-JP" sz="1100">
              <a:solidFill>
                <a:schemeClr val="tx1"/>
              </a:solidFill>
              <a:effectLst/>
              <a:latin typeface="+mn-lt"/>
              <a:ea typeface="+mn-ea"/>
              <a:cs typeface="+mn-cs"/>
            </a:rPr>
            <a:t>H27</a:t>
          </a:r>
          <a:r>
            <a:rPr kumimoji="1" lang="ja-JP" altLang="ja-JP" sz="1100">
              <a:solidFill>
                <a:schemeClr val="tx1"/>
              </a:solidFill>
              <a:effectLst/>
              <a:latin typeface="+mn-lt"/>
              <a:ea typeface="+mn-ea"/>
              <a:cs typeface="+mn-cs"/>
            </a:rPr>
            <a:t>に子育て支援新制度施行により保育所運営費が増加したことで扶助費自体が増加している。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社会保障経費が増加するなか、独自の施策についても不断の見直しを行い経費を抑制していきたい。</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7" name="直線コネクタ 186"/>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55</xdr:row>
      <xdr:rowOff>167822</xdr:rowOff>
    </xdr:to>
    <xdr:cxnSp macro="">
      <xdr:nvCxnSpPr>
        <xdr:cNvPr id="192" name="直線コネクタ 191"/>
        <xdr:cNvCxnSpPr/>
      </xdr:nvCxnSpPr>
      <xdr:spPr>
        <a:xfrm>
          <a:off x="3987800" y="95485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4" name="フローチャート :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53522</xdr:rowOff>
    </xdr:from>
    <xdr:to>
      <xdr:col>5</xdr:col>
      <xdr:colOff>549275</xdr:colOff>
      <xdr:row>55</xdr:row>
      <xdr:rowOff>118835</xdr:rowOff>
    </xdr:to>
    <xdr:cxnSp macro="">
      <xdr:nvCxnSpPr>
        <xdr:cNvPr id="195" name="直線コネクタ 194"/>
        <xdr:cNvCxnSpPr/>
      </xdr:nvCxnSpPr>
      <xdr:spPr>
        <a:xfrm>
          <a:off x="3098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86178</xdr:rowOff>
    </xdr:to>
    <xdr:cxnSp macro="">
      <xdr:nvCxnSpPr>
        <xdr:cNvPr id="198" name="直線コネクタ 197"/>
        <xdr:cNvCxnSpPr/>
      </xdr:nvCxnSpPr>
      <xdr:spPr>
        <a:xfrm flipV="1">
          <a:off x="2209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9" name="フローチャート : 判断 198"/>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0" name="テキスト ボックス 199"/>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102507</xdr:rowOff>
    </xdr:to>
    <xdr:cxnSp macro="">
      <xdr:nvCxnSpPr>
        <xdr:cNvPr id="201" name="直線コネクタ 200"/>
        <xdr:cNvCxnSpPr/>
      </xdr:nvCxnSpPr>
      <xdr:spPr>
        <a:xfrm flipV="1">
          <a:off x="1320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2" name="フローチャート : 判断 201"/>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3" name="テキスト ボックス 202"/>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4" name="フローチャート : 判断 203"/>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5" name="テキスト ボックス 204"/>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11" name="円/楕円 210"/>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133549</xdr:rowOff>
    </xdr:from>
    <xdr:ext cx="762000" cy="259045"/>
    <xdr:sp macro="" textlink="">
      <xdr:nvSpPr>
        <xdr:cNvPr id="212" name="扶助費該当値テキスト"/>
        <xdr:cNvSpPr txBox="1"/>
      </xdr:nvSpPr>
      <xdr:spPr>
        <a:xfrm>
          <a:off x="4914900" y="939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2722</xdr:rowOff>
    </xdr:from>
    <xdr:to>
      <xdr:col>4</xdr:col>
      <xdr:colOff>396875</xdr:colOff>
      <xdr:row>55</xdr:row>
      <xdr:rowOff>104322</xdr:rowOff>
    </xdr:to>
    <xdr:sp macro="" textlink="">
      <xdr:nvSpPr>
        <xdr:cNvPr id="215" name="円/楕円 214"/>
        <xdr:cNvSpPr/>
      </xdr:nvSpPr>
      <xdr:spPr>
        <a:xfrm>
          <a:off x="3048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89099</xdr:rowOff>
    </xdr:from>
    <xdr:ext cx="762000" cy="259045"/>
    <xdr:sp macro="" textlink="">
      <xdr:nvSpPr>
        <xdr:cNvPr id="216" name="テキスト ボックス 215"/>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7" name="円/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8" name="テキスト ボックス 217"/>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19" name="円/楕円 218"/>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20" name="テキスト ボックス 21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下水道事業への</a:t>
          </a:r>
          <a:r>
            <a:rPr kumimoji="1" lang="ja-JP" altLang="en-US" sz="1100">
              <a:solidFill>
                <a:sysClr val="windowText" lastClr="000000"/>
              </a:solidFill>
              <a:effectLst/>
              <a:latin typeface="+mn-lt"/>
              <a:ea typeface="+mn-ea"/>
              <a:cs typeface="+mn-cs"/>
            </a:rPr>
            <a:t>公債費分に係る</a:t>
          </a:r>
          <a:r>
            <a:rPr kumimoji="1" lang="ja-JP" altLang="ja-JP" sz="1100">
              <a:solidFill>
                <a:sysClr val="windowText" lastClr="000000"/>
              </a:solidFill>
              <a:effectLst/>
              <a:latin typeface="+mn-lt"/>
              <a:ea typeface="+mn-ea"/>
              <a:cs typeface="+mn-cs"/>
            </a:rPr>
            <a:t>繰出金が増加したことから前年度に比べ</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ポイント増加</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この部分の殆どを占める簡易水道事業、下水道事業など特別会計繰出金は多額となっているため、料金改定や保有資産の適正配置を検討しながら独立採算の原則を念頭に抑制に努めていきたい。</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48" name="直線コネクタ 247"/>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9"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0" name="直線コネクタ 249"/>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1"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2" name="直線コネクタ 251"/>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58</xdr:row>
      <xdr:rowOff>27940</xdr:rowOff>
    </xdr:to>
    <xdr:cxnSp macro="">
      <xdr:nvCxnSpPr>
        <xdr:cNvPr id="253" name="直線コネクタ 252"/>
        <xdr:cNvCxnSpPr/>
      </xdr:nvCxnSpPr>
      <xdr:spPr>
        <a:xfrm>
          <a:off x="15671800" y="9926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5" name="フローチャート :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153670</xdr:rowOff>
    </xdr:to>
    <xdr:cxnSp macro="">
      <xdr:nvCxnSpPr>
        <xdr:cNvPr id="256" name="直線コネクタ 255"/>
        <xdr:cNvCxnSpPr/>
      </xdr:nvCxnSpPr>
      <xdr:spPr>
        <a:xfrm>
          <a:off x="14782800" y="9888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7" name="フローチャート :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58" name="テキスト ボックス 257"/>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115570</xdr:rowOff>
    </xdr:to>
    <xdr:cxnSp macro="">
      <xdr:nvCxnSpPr>
        <xdr:cNvPr id="259" name="直線コネクタ 258"/>
        <xdr:cNvCxnSpPr/>
      </xdr:nvCxnSpPr>
      <xdr:spPr>
        <a:xfrm>
          <a:off x="13893800" y="988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0" name="フローチャート : 判断 259"/>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1" name="テキスト ボックス 260"/>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62230</xdr:rowOff>
    </xdr:from>
    <xdr:to>
      <xdr:col>20</xdr:col>
      <xdr:colOff>158750</xdr:colOff>
      <xdr:row>57</xdr:row>
      <xdr:rowOff>115570</xdr:rowOff>
    </xdr:to>
    <xdr:cxnSp macro="">
      <xdr:nvCxnSpPr>
        <xdr:cNvPr id="262" name="直線コネクタ 261"/>
        <xdr:cNvCxnSpPr/>
      </xdr:nvCxnSpPr>
      <xdr:spPr>
        <a:xfrm>
          <a:off x="13004800" y="9834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3" name="フローチャート :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5" name="フローチャート : 判断 264"/>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6" name="テキスト ボックス 265"/>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148590</xdr:rowOff>
    </xdr:from>
    <xdr:to>
      <xdr:col>24</xdr:col>
      <xdr:colOff>82550</xdr:colOff>
      <xdr:row>58</xdr:row>
      <xdr:rowOff>78740</xdr:rowOff>
    </xdr:to>
    <xdr:sp macro="" textlink="">
      <xdr:nvSpPr>
        <xdr:cNvPr id="272" name="円/楕円 271"/>
        <xdr:cNvSpPr/>
      </xdr:nvSpPr>
      <xdr:spPr>
        <a:xfrm>
          <a:off x="164592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120667</xdr:rowOff>
    </xdr:from>
    <xdr:ext cx="762000" cy="259045"/>
    <xdr:sp macro="" textlink="">
      <xdr:nvSpPr>
        <xdr:cNvPr id="273" name="その他該当値テキスト"/>
        <xdr:cNvSpPr txBox="1"/>
      </xdr:nvSpPr>
      <xdr:spPr>
        <a:xfrm>
          <a:off x="165989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102870</xdr:rowOff>
    </xdr:from>
    <xdr:to>
      <xdr:col>22</xdr:col>
      <xdr:colOff>615950</xdr:colOff>
      <xdr:row>58</xdr:row>
      <xdr:rowOff>33020</xdr:rowOff>
    </xdr:to>
    <xdr:sp macro="" textlink="">
      <xdr:nvSpPr>
        <xdr:cNvPr id="274" name="円/楕円 273"/>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17797</xdr:rowOff>
    </xdr:from>
    <xdr:ext cx="736600" cy="259045"/>
    <xdr:sp macro="" textlink="">
      <xdr:nvSpPr>
        <xdr:cNvPr id="275" name="テキスト ボックス 274"/>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6" name="円/楕円 275"/>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7" name="テキスト ボックス 276"/>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64770</xdr:rowOff>
    </xdr:from>
    <xdr:to>
      <xdr:col>20</xdr:col>
      <xdr:colOff>209550</xdr:colOff>
      <xdr:row>57</xdr:row>
      <xdr:rowOff>166370</xdr:rowOff>
    </xdr:to>
    <xdr:sp macro="" textlink="">
      <xdr:nvSpPr>
        <xdr:cNvPr id="278" name="円/楕円 277"/>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151147</xdr:rowOff>
    </xdr:from>
    <xdr:ext cx="762000" cy="259045"/>
    <xdr:sp macro="" textlink="">
      <xdr:nvSpPr>
        <xdr:cNvPr id="279" name="テキスト ボックス 278"/>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11430</xdr:rowOff>
    </xdr:from>
    <xdr:to>
      <xdr:col>19</xdr:col>
      <xdr:colOff>6350</xdr:colOff>
      <xdr:row>57</xdr:row>
      <xdr:rowOff>113030</xdr:rowOff>
    </xdr:to>
    <xdr:sp macro="" textlink="">
      <xdr:nvSpPr>
        <xdr:cNvPr id="280" name="円/楕円 279"/>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97807</xdr:rowOff>
    </xdr:from>
    <xdr:ext cx="762000" cy="259045"/>
    <xdr:sp macro="" textlink="">
      <xdr:nvSpPr>
        <xdr:cNvPr id="281" name="テキスト ボックス 280"/>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雲南広域連合負担金</a:t>
          </a:r>
          <a:r>
            <a:rPr kumimoji="1" lang="ja-JP" altLang="ja-JP" sz="1100">
              <a:solidFill>
                <a:sysClr val="windowText" lastClr="000000"/>
              </a:solidFill>
              <a:effectLst/>
              <a:latin typeface="+mn-lt"/>
              <a:ea typeface="+mn-ea"/>
              <a:cs typeface="+mn-cs"/>
            </a:rPr>
            <a:t>などが増加したことにより、前年度に比べ</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したものの、ほぼ類似団体の平均値となっている。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上記以外でも各種団体補助金や政策的補助金が多数存在するため事業評価を実施し、効果検証を踏まえた不断の見直しを行っていきたい。</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1" name="直線コネクタ 310"/>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2"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3" name="直線コネクタ 312"/>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4"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5" name="直線コネクタ 314"/>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xdr:rowOff>
    </xdr:from>
    <xdr:to>
      <xdr:col>24</xdr:col>
      <xdr:colOff>31750</xdr:colOff>
      <xdr:row>36</xdr:row>
      <xdr:rowOff>32294</xdr:rowOff>
    </xdr:to>
    <xdr:cxnSp macro="">
      <xdr:nvCxnSpPr>
        <xdr:cNvPr id="316" name="直線コネクタ 315"/>
        <xdr:cNvCxnSpPr/>
      </xdr:nvCxnSpPr>
      <xdr:spPr>
        <a:xfrm>
          <a:off x="15671800" y="618490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25417</xdr:rowOff>
    </xdr:from>
    <xdr:ext cx="762000" cy="259045"/>
    <xdr:sp macro="" textlink="">
      <xdr:nvSpPr>
        <xdr:cNvPr id="317" name="補助費等平均値テキスト"/>
        <xdr:cNvSpPr txBox="1"/>
      </xdr:nvSpPr>
      <xdr:spPr>
        <a:xfrm>
          <a:off x="16598900" y="619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8" name="フローチャート : 判断 317"/>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164556</xdr:rowOff>
    </xdr:from>
    <xdr:to>
      <xdr:col>22</xdr:col>
      <xdr:colOff>565150</xdr:colOff>
      <xdr:row>36</xdr:row>
      <xdr:rowOff>12700</xdr:rowOff>
    </xdr:to>
    <xdr:cxnSp macro="">
      <xdr:nvCxnSpPr>
        <xdr:cNvPr id="319" name="直線コネクタ 318"/>
        <xdr:cNvCxnSpPr/>
      </xdr:nvCxnSpPr>
      <xdr:spPr>
        <a:xfrm>
          <a:off x="14782800" y="61653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0" name="フローチャート : 判断 319"/>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100528</xdr:rowOff>
    </xdr:from>
    <xdr:ext cx="736600" cy="259045"/>
    <xdr:sp macro="" textlink="">
      <xdr:nvSpPr>
        <xdr:cNvPr id="321" name="テキスト ボックス 320"/>
        <xdr:cNvSpPr txBox="1"/>
      </xdr:nvSpPr>
      <xdr:spPr>
        <a:xfrm>
          <a:off x="15290800" y="62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79647</xdr:rowOff>
    </xdr:from>
    <xdr:to>
      <xdr:col>21</xdr:col>
      <xdr:colOff>361950</xdr:colOff>
      <xdr:row>35</xdr:row>
      <xdr:rowOff>164556</xdr:rowOff>
    </xdr:to>
    <xdr:cxnSp macro="">
      <xdr:nvCxnSpPr>
        <xdr:cNvPr id="322" name="直線コネクタ 321"/>
        <xdr:cNvCxnSpPr/>
      </xdr:nvCxnSpPr>
      <xdr:spPr>
        <a:xfrm>
          <a:off x="13893800" y="608039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3" name="フローチャート :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4" name="テキスト ボックス 323"/>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73116</xdr:rowOff>
    </xdr:from>
    <xdr:to>
      <xdr:col>20</xdr:col>
      <xdr:colOff>158750</xdr:colOff>
      <xdr:row>35</xdr:row>
      <xdr:rowOff>79647</xdr:rowOff>
    </xdr:to>
    <xdr:cxnSp macro="">
      <xdr:nvCxnSpPr>
        <xdr:cNvPr id="325" name="直線コネクタ 324"/>
        <xdr:cNvCxnSpPr/>
      </xdr:nvCxnSpPr>
      <xdr:spPr>
        <a:xfrm>
          <a:off x="13004800" y="60738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6" name="フローチャート : 判断 325"/>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22151</xdr:rowOff>
    </xdr:from>
    <xdr:ext cx="762000" cy="259045"/>
    <xdr:sp macro="" textlink="">
      <xdr:nvSpPr>
        <xdr:cNvPr id="327" name="テキスト ボックス 326"/>
        <xdr:cNvSpPr txBox="1"/>
      </xdr:nvSpPr>
      <xdr:spPr>
        <a:xfrm>
          <a:off x="13512800" y="6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28" name="フローチャート : 判断 327"/>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15620</xdr:rowOff>
    </xdr:from>
    <xdr:ext cx="762000" cy="259045"/>
    <xdr:sp macro="" textlink="">
      <xdr:nvSpPr>
        <xdr:cNvPr id="329" name="テキスト ボックス 328"/>
        <xdr:cNvSpPr txBox="1"/>
      </xdr:nvSpPr>
      <xdr:spPr>
        <a:xfrm>
          <a:off x="12623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152944</xdr:rowOff>
    </xdr:from>
    <xdr:to>
      <xdr:col>24</xdr:col>
      <xdr:colOff>82550</xdr:colOff>
      <xdr:row>36</xdr:row>
      <xdr:rowOff>83094</xdr:rowOff>
    </xdr:to>
    <xdr:sp macro="" textlink="">
      <xdr:nvSpPr>
        <xdr:cNvPr id="335" name="円/楕円 334"/>
        <xdr:cNvSpPr/>
      </xdr:nvSpPr>
      <xdr:spPr>
        <a:xfrm>
          <a:off x="16459200" y="61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169471</xdr:rowOff>
    </xdr:from>
    <xdr:ext cx="762000" cy="259045"/>
    <xdr:sp macro="" textlink="">
      <xdr:nvSpPr>
        <xdr:cNvPr id="336" name="補助費等該当値テキスト"/>
        <xdr:cNvSpPr txBox="1"/>
      </xdr:nvSpPr>
      <xdr:spPr>
        <a:xfrm>
          <a:off x="16598900" y="599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133350</xdr:rowOff>
    </xdr:from>
    <xdr:to>
      <xdr:col>22</xdr:col>
      <xdr:colOff>615950</xdr:colOff>
      <xdr:row>36</xdr:row>
      <xdr:rowOff>63500</xdr:rowOff>
    </xdr:to>
    <xdr:sp macro="" textlink="">
      <xdr:nvSpPr>
        <xdr:cNvPr id="337" name="円/楕円 33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38" name="テキスト ボックス 33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113756</xdr:rowOff>
    </xdr:from>
    <xdr:to>
      <xdr:col>21</xdr:col>
      <xdr:colOff>412750</xdr:colOff>
      <xdr:row>36</xdr:row>
      <xdr:rowOff>43906</xdr:rowOff>
    </xdr:to>
    <xdr:sp macro="" textlink="">
      <xdr:nvSpPr>
        <xdr:cNvPr id="339" name="円/楕円 338"/>
        <xdr:cNvSpPr/>
      </xdr:nvSpPr>
      <xdr:spPr>
        <a:xfrm>
          <a:off x="14732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54083</xdr:rowOff>
    </xdr:from>
    <xdr:ext cx="762000" cy="259045"/>
    <xdr:sp macro="" textlink="">
      <xdr:nvSpPr>
        <xdr:cNvPr id="340" name="テキスト ボックス 339"/>
        <xdr:cNvSpPr txBox="1"/>
      </xdr:nvSpPr>
      <xdr:spPr>
        <a:xfrm>
          <a:off x="14401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28847</xdr:rowOff>
    </xdr:from>
    <xdr:to>
      <xdr:col>20</xdr:col>
      <xdr:colOff>209550</xdr:colOff>
      <xdr:row>35</xdr:row>
      <xdr:rowOff>130447</xdr:rowOff>
    </xdr:to>
    <xdr:sp macro="" textlink="">
      <xdr:nvSpPr>
        <xdr:cNvPr id="341" name="円/楕円 340"/>
        <xdr:cNvSpPr/>
      </xdr:nvSpPr>
      <xdr:spPr>
        <a:xfrm>
          <a:off x="13843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140624</xdr:rowOff>
    </xdr:from>
    <xdr:ext cx="762000" cy="259045"/>
    <xdr:sp macro="" textlink="">
      <xdr:nvSpPr>
        <xdr:cNvPr id="342" name="テキスト ボックス 341"/>
        <xdr:cNvSpPr txBox="1"/>
      </xdr:nvSpPr>
      <xdr:spPr>
        <a:xfrm>
          <a:off x="13512800" y="579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22316</xdr:rowOff>
    </xdr:from>
    <xdr:to>
      <xdr:col>19</xdr:col>
      <xdr:colOff>6350</xdr:colOff>
      <xdr:row>35</xdr:row>
      <xdr:rowOff>123916</xdr:rowOff>
    </xdr:to>
    <xdr:sp macro="" textlink="">
      <xdr:nvSpPr>
        <xdr:cNvPr id="343" name="円/楕円 342"/>
        <xdr:cNvSpPr/>
      </xdr:nvSpPr>
      <xdr:spPr>
        <a:xfrm>
          <a:off x="12954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134093</xdr:rowOff>
    </xdr:from>
    <xdr:ext cx="762000" cy="259045"/>
    <xdr:sp macro="" textlink="">
      <xdr:nvSpPr>
        <xdr:cNvPr id="344" name="テキスト ボックス 343"/>
        <xdr:cNvSpPr txBox="1"/>
      </xdr:nvSpPr>
      <xdr:spPr>
        <a:xfrm>
          <a:off x="12623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tx1"/>
              </a:solidFill>
              <a:effectLst/>
              <a:latin typeface="+mn-lt"/>
              <a:ea typeface="+mn-ea"/>
              <a:cs typeface="+mn-cs"/>
            </a:rPr>
            <a:t>昨年度に比べ</a:t>
          </a:r>
          <a:r>
            <a:rPr kumimoji="1" lang="en-US" altLang="ja-JP" sz="1100">
              <a:solidFill>
                <a:schemeClr val="tx1"/>
              </a:solidFill>
              <a:effectLst/>
              <a:latin typeface="+mn-lt"/>
              <a:ea typeface="+mn-ea"/>
              <a:cs typeface="+mn-cs"/>
            </a:rPr>
            <a:t>0.6</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増加し</a:t>
          </a:r>
          <a:r>
            <a:rPr kumimoji="1" lang="ja-JP" altLang="ja-JP" sz="1100">
              <a:solidFill>
                <a:schemeClr val="tx1"/>
              </a:solidFill>
              <a:effectLst/>
              <a:latin typeface="+mn-lt"/>
              <a:ea typeface="+mn-ea"/>
              <a:cs typeface="+mn-cs"/>
            </a:rPr>
            <a:t>、依然として類似団体のなかでは最も高い比率となっている。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これは、市町村合併に伴う格差是正のための普通建設事業の増加やリーマンショック後の公共投資の増加に起因している。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これまでの計画的な繰上償還等により改善傾向にはあるが、当面は高い水準で推移することが予想されるため、投資事業の抑制や効率的な繰上償還の実施により比率の改善に努めたい。</a:t>
          </a:r>
          <a:endParaRPr lang="ja-JP" altLang="ja-JP" sz="1400">
            <a:solidFill>
              <a:schemeClr val="tx1"/>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9" name="直線コネクタ 358"/>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0" name="テキスト ボックス 359"/>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3" name="直線コネクタ 362"/>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4" name="テキスト ボックス 363"/>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68" name="直線コネクタ 367"/>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9"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0" name="直線コネクタ 369"/>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1"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2" name="直線コネクタ 371"/>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18414</xdr:rowOff>
    </xdr:from>
    <xdr:to>
      <xdr:col>7</xdr:col>
      <xdr:colOff>15875</xdr:colOff>
      <xdr:row>81</xdr:row>
      <xdr:rowOff>52705</xdr:rowOff>
    </xdr:to>
    <xdr:cxnSp macro="">
      <xdr:nvCxnSpPr>
        <xdr:cNvPr id="373" name="直線コネクタ 372"/>
        <xdr:cNvCxnSpPr/>
      </xdr:nvCxnSpPr>
      <xdr:spPr>
        <a:xfrm>
          <a:off x="3987800" y="139058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138447</xdr:rowOff>
    </xdr:from>
    <xdr:ext cx="762000" cy="259045"/>
    <xdr:sp macro="" textlink="">
      <xdr:nvSpPr>
        <xdr:cNvPr id="374"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5" name="フローチャート : 判断 374"/>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18414</xdr:rowOff>
    </xdr:from>
    <xdr:to>
      <xdr:col>5</xdr:col>
      <xdr:colOff>549275</xdr:colOff>
      <xdr:row>81</xdr:row>
      <xdr:rowOff>52705</xdr:rowOff>
    </xdr:to>
    <xdr:cxnSp macro="">
      <xdr:nvCxnSpPr>
        <xdr:cNvPr id="376" name="直線コネクタ 375"/>
        <xdr:cNvCxnSpPr/>
      </xdr:nvCxnSpPr>
      <xdr:spPr>
        <a:xfrm flipV="1">
          <a:off x="3098800" y="13905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7" name="フローチャート : 判断 37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62247</xdr:rowOff>
    </xdr:from>
    <xdr:ext cx="736600" cy="259045"/>
    <xdr:sp macro="" textlink="">
      <xdr:nvSpPr>
        <xdr:cNvPr id="378" name="テキスト ボックス 377"/>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52705</xdr:rowOff>
    </xdr:from>
    <xdr:to>
      <xdr:col>4</xdr:col>
      <xdr:colOff>346075</xdr:colOff>
      <xdr:row>81</xdr:row>
      <xdr:rowOff>58420</xdr:rowOff>
    </xdr:to>
    <xdr:cxnSp macro="">
      <xdr:nvCxnSpPr>
        <xdr:cNvPr id="379" name="直線コネクタ 378"/>
        <xdr:cNvCxnSpPr/>
      </xdr:nvCxnSpPr>
      <xdr:spPr>
        <a:xfrm flipV="1">
          <a:off x="2209800" y="13940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0" name="フローチャート : 判断 379"/>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136541</xdr:rowOff>
    </xdr:from>
    <xdr:ext cx="762000" cy="259045"/>
    <xdr:sp macro="" textlink="">
      <xdr:nvSpPr>
        <xdr:cNvPr id="381" name="テキスト ボックス 380"/>
        <xdr:cNvSpPr txBox="1"/>
      </xdr:nvSpPr>
      <xdr:spPr>
        <a:xfrm>
          <a:off x="2717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58420</xdr:rowOff>
    </xdr:from>
    <xdr:to>
      <xdr:col>3</xdr:col>
      <xdr:colOff>142875</xdr:colOff>
      <xdr:row>81</xdr:row>
      <xdr:rowOff>92711</xdr:rowOff>
    </xdr:to>
    <xdr:cxnSp macro="">
      <xdr:nvCxnSpPr>
        <xdr:cNvPr id="382" name="直線コネクタ 381"/>
        <xdr:cNvCxnSpPr/>
      </xdr:nvCxnSpPr>
      <xdr:spPr>
        <a:xfrm flipV="1">
          <a:off x="1320800" y="13945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3" name="フローチャート : 判断 382"/>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159402</xdr:rowOff>
    </xdr:from>
    <xdr:ext cx="762000" cy="259045"/>
    <xdr:sp macro="" textlink="">
      <xdr:nvSpPr>
        <xdr:cNvPr id="384" name="テキスト ボックス 383"/>
        <xdr:cNvSpPr txBox="1"/>
      </xdr:nvSpPr>
      <xdr:spPr>
        <a:xfrm>
          <a:off x="1828800" y="1301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5" name="フローチャート : 判断 384"/>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33672</xdr:rowOff>
    </xdr:from>
    <xdr:ext cx="762000" cy="259045"/>
    <xdr:sp macro="" textlink="">
      <xdr:nvSpPr>
        <xdr:cNvPr id="386" name="テキスト ボックス 385"/>
        <xdr:cNvSpPr txBox="1"/>
      </xdr:nvSpPr>
      <xdr:spPr>
        <a:xfrm>
          <a:off x="939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81</xdr:row>
      <xdr:rowOff>1905</xdr:rowOff>
    </xdr:from>
    <xdr:to>
      <xdr:col>7</xdr:col>
      <xdr:colOff>66675</xdr:colOff>
      <xdr:row>81</xdr:row>
      <xdr:rowOff>103505</xdr:rowOff>
    </xdr:to>
    <xdr:sp macro="" textlink="">
      <xdr:nvSpPr>
        <xdr:cNvPr id="392" name="円/楕円 391"/>
        <xdr:cNvSpPr/>
      </xdr:nvSpPr>
      <xdr:spPr>
        <a:xfrm>
          <a:off x="47752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81932</xdr:rowOff>
    </xdr:from>
    <xdr:ext cx="762000" cy="259045"/>
    <xdr:sp macro="" textlink="">
      <xdr:nvSpPr>
        <xdr:cNvPr id="393" name="公債費該当値テキスト"/>
        <xdr:cNvSpPr txBox="1"/>
      </xdr:nvSpPr>
      <xdr:spPr>
        <a:xfrm>
          <a:off x="4914900" y="1379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139064</xdr:rowOff>
    </xdr:from>
    <xdr:to>
      <xdr:col>5</xdr:col>
      <xdr:colOff>600075</xdr:colOff>
      <xdr:row>81</xdr:row>
      <xdr:rowOff>69214</xdr:rowOff>
    </xdr:to>
    <xdr:sp macro="" textlink="">
      <xdr:nvSpPr>
        <xdr:cNvPr id="394" name="円/楕円 393"/>
        <xdr:cNvSpPr/>
      </xdr:nvSpPr>
      <xdr:spPr>
        <a:xfrm>
          <a:off x="3937000" y="1385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53991</xdr:rowOff>
    </xdr:from>
    <xdr:ext cx="736600" cy="259045"/>
    <xdr:sp macro="" textlink="">
      <xdr:nvSpPr>
        <xdr:cNvPr id="395" name="テキスト ボックス 394"/>
        <xdr:cNvSpPr txBox="1"/>
      </xdr:nvSpPr>
      <xdr:spPr>
        <a:xfrm>
          <a:off x="3606800" y="13941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1905</xdr:rowOff>
    </xdr:from>
    <xdr:to>
      <xdr:col>4</xdr:col>
      <xdr:colOff>396875</xdr:colOff>
      <xdr:row>81</xdr:row>
      <xdr:rowOff>103505</xdr:rowOff>
    </xdr:to>
    <xdr:sp macro="" textlink="">
      <xdr:nvSpPr>
        <xdr:cNvPr id="396" name="円/楕円 395"/>
        <xdr:cNvSpPr/>
      </xdr:nvSpPr>
      <xdr:spPr>
        <a:xfrm>
          <a:off x="3048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88282</xdr:rowOff>
    </xdr:from>
    <xdr:ext cx="762000" cy="259045"/>
    <xdr:sp macro="" textlink="">
      <xdr:nvSpPr>
        <xdr:cNvPr id="397" name="テキスト ボックス 396"/>
        <xdr:cNvSpPr txBox="1"/>
      </xdr:nvSpPr>
      <xdr:spPr>
        <a:xfrm>
          <a:off x="2717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7620</xdr:rowOff>
    </xdr:from>
    <xdr:to>
      <xdr:col>3</xdr:col>
      <xdr:colOff>193675</xdr:colOff>
      <xdr:row>81</xdr:row>
      <xdr:rowOff>109220</xdr:rowOff>
    </xdr:to>
    <xdr:sp macro="" textlink="">
      <xdr:nvSpPr>
        <xdr:cNvPr id="398" name="円/楕円 397"/>
        <xdr:cNvSpPr/>
      </xdr:nvSpPr>
      <xdr:spPr>
        <a:xfrm>
          <a:off x="215900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93997</xdr:rowOff>
    </xdr:from>
    <xdr:ext cx="762000" cy="259045"/>
    <xdr:sp macro="" textlink="">
      <xdr:nvSpPr>
        <xdr:cNvPr id="399" name="テキスト ボックス 398"/>
        <xdr:cNvSpPr txBox="1"/>
      </xdr:nvSpPr>
      <xdr:spPr>
        <a:xfrm>
          <a:off x="1828800" y="1398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41911</xdr:rowOff>
    </xdr:from>
    <xdr:to>
      <xdr:col>1</xdr:col>
      <xdr:colOff>676275</xdr:colOff>
      <xdr:row>81</xdr:row>
      <xdr:rowOff>143511</xdr:rowOff>
    </xdr:to>
    <xdr:sp macro="" textlink="">
      <xdr:nvSpPr>
        <xdr:cNvPr id="400" name="円/楕円 399"/>
        <xdr:cNvSpPr/>
      </xdr:nvSpPr>
      <xdr:spPr>
        <a:xfrm>
          <a:off x="1270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128288</xdr:rowOff>
    </xdr:from>
    <xdr:ext cx="762000" cy="259045"/>
    <xdr:sp macro="" textlink="">
      <xdr:nvSpPr>
        <xdr:cNvPr id="401" name="テキスト ボックス 400"/>
        <xdr:cNvSpPr txBox="1"/>
      </xdr:nvSpPr>
      <xdr:spPr>
        <a:xfrm>
          <a:off x="939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類似団体比較において、公債費では最も高い比率、公債費以外では最も低い比率となっている。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これまで以上に、公債費以外の経費を抑制しながら繰上償還を実施するとともに、投資事業の抑制により新規債発行を抑制し、比率の改善に努めていきたい。</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29" name="直線コネクタ 428"/>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1" name="直線コネクタ 43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27940</xdr:rowOff>
    </xdr:from>
    <xdr:to>
      <xdr:col>24</xdr:col>
      <xdr:colOff>31750</xdr:colOff>
      <xdr:row>74</xdr:row>
      <xdr:rowOff>81280</xdr:rowOff>
    </xdr:to>
    <xdr:cxnSp macro="">
      <xdr:nvCxnSpPr>
        <xdr:cNvPr id="434" name="直線コネクタ 433"/>
        <xdr:cNvCxnSpPr/>
      </xdr:nvCxnSpPr>
      <xdr:spPr>
        <a:xfrm>
          <a:off x="15671800" y="127152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143527</xdr:rowOff>
    </xdr:from>
    <xdr:ext cx="762000" cy="259045"/>
    <xdr:sp macro="" textlink="">
      <xdr:nvSpPr>
        <xdr:cNvPr id="435" name="公債費以外平均値テキスト"/>
        <xdr:cNvSpPr txBox="1"/>
      </xdr:nvSpPr>
      <xdr:spPr>
        <a:xfrm>
          <a:off x="16598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6" name="フローチャート : 判断 435"/>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161290</xdr:rowOff>
    </xdr:from>
    <xdr:to>
      <xdr:col>22</xdr:col>
      <xdr:colOff>565150</xdr:colOff>
      <xdr:row>74</xdr:row>
      <xdr:rowOff>27940</xdr:rowOff>
    </xdr:to>
    <xdr:cxnSp macro="">
      <xdr:nvCxnSpPr>
        <xdr:cNvPr id="437" name="直線コネクタ 436"/>
        <xdr:cNvCxnSpPr/>
      </xdr:nvCxnSpPr>
      <xdr:spPr>
        <a:xfrm>
          <a:off x="14782800" y="12677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38" name="フローチャート : 判断 437"/>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2557</xdr:rowOff>
    </xdr:from>
    <xdr:ext cx="736600" cy="259045"/>
    <xdr:sp macro="" textlink="">
      <xdr:nvSpPr>
        <xdr:cNvPr id="439" name="テキスト ボックス 438"/>
        <xdr:cNvSpPr txBox="1"/>
      </xdr:nvSpPr>
      <xdr:spPr>
        <a:xfrm>
          <a:off x="15290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31750</xdr:rowOff>
    </xdr:from>
    <xdr:to>
      <xdr:col>21</xdr:col>
      <xdr:colOff>361950</xdr:colOff>
      <xdr:row>73</xdr:row>
      <xdr:rowOff>161290</xdr:rowOff>
    </xdr:to>
    <xdr:cxnSp macro="">
      <xdr:nvCxnSpPr>
        <xdr:cNvPr id="440" name="直線コネクタ 439"/>
        <xdr:cNvCxnSpPr/>
      </xdr:nvCxnSpPr>
      <xdr:spPr>
        <a:xfrm>
          <a:off x="13893800" y="125476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1" name="フローチャート : 判断 44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42" name="テキスト ボックス 44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16510</xdr:rowOff>
    </xdr:from>
    <xdr:to>
      <xdr:col>20</xdr:col>
      <xdr:colOff>158750</xdr:colOff>
      <xdr:row>73</xdr:row>
      <xdr:rowOff>31750</xdr:rowOff>
    </xdr:to>
    <xdr:cxnSp macro="">
      <xdr:nvCxnSpPr>
        <xdr:cNvPr id="443" name="直線コネクタ 442"/>
        <xdr:cNvCxnSpPr/>
      </xdr:nvCxnSpPr>
      <xdr:spPr>
        <a:xfrm>
          <a:off x="13004800" y="12532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4" name="フローチャート : 判断 443"/>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52088</xdr:rowOff>
    </xdr:from>
    <xdr:ext cx="762000" cy="259045"/>
    <xdr:sp macro="" textlink="">
      <xdr:nvSpPr>
        <xdr:cNvPr id="445" name="テキスト ボックス 444"/>
        <xdr:cNvSpPr txBox="1"/>
      </xdr:nvSpPr>
      <xdr:spPr>
        <a:xfrm>
          <a:off x="13512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6" name="フローチャート : 判断 44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33038</xdr:rowOff>
    </xdr:from>
    <xdr:ext cx="762000" cy="259045"/>
    <xdr:sp macro="" textlink="">
      <xdr:nvSpPr>
        <xdr:cNvPr id="447" name="テキスト ボックス 44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53" name="円/楕円 452"/>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54"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148590</xdr:rowOff>
    </xdr:from>
    <xdr:to>
      <xdr:col>22</xdr:col>
      <xdr:colOff>615950</xdr:colOff>
      <xdr:row>74</xdr:row>
      <xdr:rowOff>78740</xdr:rowOff>
    </xdr:to>
    <xdr:sp macro="" textlink="">
      <xdr:nvSpPr>
        <xdr:cNvPr id="455" name="円/楕円 454"/>
        <xdr:cNvSpPr/>
      </xdr:nvSpPr>
      <xdr:spPr>
        <a:xfrm>
          <a:off x="15621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88917</xdr:rowOff>
    </xdr:from>
    <xdr:ext cx="736600" cy="259045"/>
    <xdr:sp macro="" textlink="">
      <xdr:nvSpPr>
        <xdr:cNvPr id="456" name="テキスト ボックス 455"/>
        <xdr:cNvSpPr txBox="1"/>
      </xdr:nvSpPr>
      <xdr:spPr>
        <a:xfrm>
          <a:off x="15290800" y="1243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110490</xdr:rowOff>
    </xdr:from>
    <xdr:to>
      <xdr:col>21</xdr:col>
      <xdr:colOff>412750</xdr:colOff>
      <xdr:row>74</xdr:row>
      <xdr:rowOff>40640</xdr:rowOff>
    </xdr:to>
    <xdr:sp macro="" textlink="">
      <xdr:nvSpPr>
        <xdr:cNvPr id="457" name="円/楕円 456"/>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50817</xdr:rowOff>
    </xdr:from>
    <xdr:ext cx="762000" cy="259045"/>
    <xdr:sp macro="" textlink="">
      <xdr:nvSpPr>
        <xdr:cNvPr id="458" name="テキスト ボックス 457"/>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152400</xdr:rowOff>
    </xdr:from>
    <xdr:to>
      <xdr:col>20</xdr:col>
      <xdr:colOff>209550</xdr:colOff>
      <xdr:row>73</xdr:row>
      <xdr:rowOff>82550</xdr:rowOff>
    </xdr:to>
    <xdr:sp macro="" textlink="">
      <xdr:nvSpPr>
        <xdr:cNvPr id="459" name="円/楕円 458"/>
        <xdr:cNvSpPr/>
      </xdr:nvSpPr>
      <xdr:spPr>
        <a:xfrm>
          <a:off x="13843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92727</xdr:rowOff>
    </xdr:from>
    <xdr:ext cx="762000" cy="259045"/>
    <xdr:sp macro="" textlink="">
      <xdr:nvSpPr>
        <xdr:cNvPr id="460" name="テキスト ボックス 459"/>
        <xdr:cNvSpPr txBox="1"/>
      </xdr:nvSpPr>
      <xdr:spPr>
        <a:xfrm>
          <a:off x="13512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137160</xdr:rowOff>
    </xdr:from>
    <xdr:to>
      <xdr:col>19</xdr:col>
      <xdr:colOff>6350</xdr:colOff>
      <xdr:row>73</xdr:row>
      <xdr:rowOff>67310</xdr:rowOff>
    </xdr:to>
    <xdr:sp macro="" textlink="">
      <xdr:nvSpPr>
        <xdr:cNvPr id="461" name="円/楕円 460"/>
        <xdr:cNvSpPr/>
      </xdr:nvSpPr>
      <xdr:spPr>
        <a:xfrm>
          <a:off x="12954000" y="1248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77487</xdr:rowOff>
    </xdr:from>
    <xdr:ext cx="762000" cy="259045"/>
    <xdr:sp macro="" textlink="">
      <xdr:nvSpPr>
        <xdr:cNvPr id="462" name="テキスト ボックス 461"/>
        <xdr:cNvSpPr txBox="1"/>
      </xdr:nvSpPr>
      <xdr:spPr>
        <a:xfrm>
          <a:off x="12623800" y="1225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島根県奥出雲町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139900</xdr:rowOff>
    </xdr:from>
    <xdr:to>
      <xdr:col>4</xdr:col>
      <xdr:colOff>1117600</xdr:colOff>
      <xdr:row>17</xdr:row>
      <xdr:rowOff>11786</xdr:rowOff>
    </xdr:to>
    <xdr:cxnSp macro="">
      <xdr:nvCxnSpPr>
        <xdr:cNvPr id="52" name="直線コネクタ 51"/>
        <xdr:cNvCxnSpPr/>
      </xdr:nvCxnSpPr>
      <xdr:spPr bwMode="auto">
        <a:xfrm>
          <a:off x="5003800" y="2930725"/>
          <a:ext cx="6477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139900</xdr:rowOff>
    </xdr:from>
    <xdr:to>
      <xdr:col>4</xdr:col>
      <xdr:colOff>469900</xdr:colOff>
      <xdr:row>17</xdr:row>
      <xdr:rowOff>33557</xdr:rowOff>
    </xdr:to>
    <xdr:cxnSp macro="">
      <xdr:nvCxnSpPr>
        <xdr:cNvPr id="55" name="直線コネクタ 54"/>
        <xdr:cNvCxnSpPr/>
      </xdr:nvCxnSpPr>
      <xdr:spPr bwMode="auto">
        <a:xfrm flipV="1">
          <a:off x="4305300" y="2930725"/>
          <a:ext cx="698500" cy="65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42083</xdr:rowOff>
    </xdr:from>
    <xdr:ext cx="736600" cy="259045"/>
    <xdr:sp macro="" textlink="">
      <xdr:nvSpPr>
        <xdr:cNvPr id="57" name="テキスト ボックス 56"/>
        <xdr:cNvSpPr txBox="1"/>
      </xdr:nvSpPr>
      <xdr:spPr>
        <a:xfrm>
          <a:off x="4622800" y="3004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33557</xdr:rowOff>
    </xdr:from>
    <xdr:to>
      <xdr:col>3</xdr:col>
      <xdr:colOff>904875</xdr:colOff>
      <xdr:row>17</xdr:row>
      <xdr:rowOff>95475</xdr:rowOff>
    </xdr:to>
    <xdr:cxnSp macro="">
      <xdr:nvCxnSpPr>
        <xdr:cNvPr id="58" name="直線コネクタ 57"/>
        <xdr:cNvCxnSpPr/>
      </xdr:nvCxnSpPr>
      <xdr:spPr bwMode="auto">
        <a:xfrm flipV="1">
          <a:off x="3606800" y="2995832"/>
          <a:ext cx="6985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76915</xdr:rowOff>
    </xdr:from>
    <xdr:to>
      <xdr:col>3</xdr:col>
      <xdr:colOff>206375</xdr:colOff>
      <xdr:row>17</xdr:row>
      <xdr:rowOff>95475</xdr:rowOff>
    </xdr:to>
    <xdr:cxnSp macro="">
      <xdr:nvCxnSpPr>
        <xdr:cNvPr id="61" name="直線コネクタ 60"/>
        <xdr:cNvCxnSpPr/>
      </xdr:nvCxnSpPr>
      <xdr:spPr bwMode="auto">
        <a:xfrm>
          <a:off x="2908300" y="3039190"/>
          <a:ext cx="698500" cy="18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132436</xdr:rowOff>
    </xdr:from>
    <xdr:to>
      <xdr:col>5</xdr:col>
      <xdr:colOff>34925</xdr:colOff>
      <xdr:row>17</xdr:row>
      <xdr:rowOff>62586</xdr:rowOff>
    </xdr:to>
    <xdr:sp macro="" textlink="">
      <xdr:nvSpPr>
        <xdr:cNvPr id="71" name="円/楕円 70"/>
        <xdr:cNvSpPr/>
      </xdr:nvSpPr>
      <xdr:spPr bwMode="auto">
        <a:xfrm>
          <a:off x="5600700" y="2923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104513</xdr:rowOff>
    </xdr:from>
    <xdr:ext cx="762000" cy="259045"/>
    <xdr:sp macro="" textlink="">
      <xdr:nvSpPr>
        <xdr:cNvPr id="72" name="人口1人当たり決算額の推移該当値テキスト130"/>
        <xdr:cNvSpPr txBox="1"/>
      </xdr:nvSpPr>
      <xdr:spPr>
        <a:xfrm>
          <a:off x="5740400" y="289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118,459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89100</xdr:rowOff>
    </xdr:from>
    <xdr:to>
      <xdr:col>4</xdr:col>
      <xdr:colOff>520700</xdr:colOff>
      <xdr:row>17</xdr:row>
      <xdr:rowOff>19250</xdr:rowOff>
    </xdr:to>
    <xdr:sp macro="" textlink="">
      <xdr:nvSpPr>
        <xdr:cNvPr id="73" name="円/楕円 72"/>
        <xdr:cNvSpPr/>
      </xdr:nvSpPr>
      <xdr:spPr bwMode="auto">
        <a:xfrm>
          <a:off x="4953000" y="287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29427</xdr:rowOff>
    </xdr:from>
    <xdr:ext cx="736600" cy="259045"/>
    <xdr:sp macro="" textlink="">
      <xdr:nvSpPr>
        <xdr:cNvPr id="74" name="テキスト ボックス 73"/>
        <xdr:cNvSpPr txBox="1"/>
      </xdr:nvSpPr>
      <xdr:spPr>
        <a:xfrm>
          <a:off x="4622800" y="2648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154207</xdr:rowOff>
    </xdr:from>
    <xdr:to>
      <xdr:col>3</xdr:col>
      <xdr:colOff>955675</xdr:colOff>
      <xdr:row>17</xdr:row>
      <xdr:rowOff>84357</xdr:rowOff>
    </xdr:to>
    <xdr:sp macro="" textlink="">
      <xdr:nvSpPr>
        <xdr:cNvPr id="75" name="円/楕円 74"/>
        <xdr:cNvSpPr/>
      </xdr:nvSpPr>
      <xdr:spPr bwMode="auto">
        <a:xfrm>
          <a:off x="4254500" y="2945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69134</xdr:rowOff>
    </xdr:from>
    <xdr:ext cx="762000" cy="259045"/>
    <xdr:sp macro="" textlink="">
      <xdr:nvSpPr>
        <xdr:cNvPr id="76" name="テキスト ボックス 75"/>
        <xdr:cNvSpPr txBox="1"/>
      </xdr:nvSpPr>
      <xdr:spPr>
        <a:xfrm>
          <a:off x="3924300" y="303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116,459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44675</xdr:rowOff>
    </xdr:from>
    <xdr:to>
      <xdr:col>3</xdr:col>
      <xdr:colOff>257175</xdr:colOff>
      <xdr:row>17</xdr:row>
      <xdr:rowOff>146275</xdr:rowOff>
    </xdr:to>
    <xdr:sp macro="" textlink="">
      <xdr:nvSpPr>
        <xdr:cNvPr id="77" name="円/楕円 76"/>
        <xdr:cNvSpPr/>
      </xdr:nvSpPr>
      <xdr:spPr bwMode="auto">
        <a:xfrm>
          <a:off x="3556000" y="3006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131052</xdr:rowOff>
    </xdr:from>
    <xdr:ext cx="762000" cy="259045"/>
    <xdr:sp macro="" textlink="">
      <xdr:nvSpPr>
        <xdr:cNvPr id="78" name="テキスト ボックス 77"/>
        <xdr:cNvSpPr txBox="1"/>
      </xdr:nvSpPr>
      <xdr:spPr>
        <a:xfrm>
          <a:off x="3225800" y="309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110,771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26115</xdr:rowOff>
    </xdr:from>
    <xdr:to>
      <xdr:col>2</xdr:col>
      <xdr:colOff>692150</xdr:colOff>
      <xdr:row>17</xdr:row>
      <xdr:rowOff>127715</xdr:rowOff>
    </xdr:to>
    <xdr:sp macro="" textlink="">
      <xdr:nvSpPr>
        <xdr:cNvPr id="79" name="円/楕円 78"/>
        <xdr:cNvSpPr/>
      </xdr:nvSpPr>
      <xdr:spPr bwMode="auto">
        <a:xfrm>
          <a:off x="2857500" y="298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112492</xdr:rowOff>
    </xdr:from>
    <xdr:ext cx="762000" cy="259045"/>
    <xdr:sp macro="" textlink="">
      <xdr:nvSpPr>
        <xdr:cNvPr id="80" name="テキスト ボックス 79"/>
        <xdr:cNvSpPr txBox="1"/>
      </xdr:nvSpPr>
      <xdr:spPr>
        <a:xfrm>
          <a:off x="2527300" y="30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112,476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173996</xdr:rowOff>
    </xdr:from>
    <xdr:to>
      <xdr:col>4</xdr:col>
      <xdr:colOff>1117600</xdr:colOff>
      <xdr:row>34</xdr:row>
      <xdr:rowOff>236785</xdr:rowOff>
    </xdr:to>
    <xdr:cxnSp macro="">
      <xdr:nvCxnSpPr>
        <xdr:cNvPr id="114" name="直線コネクタ 113"/>
        <xdr:cNvCxnSpPr/>
      </xdr:nvCxnSpPr>
      <xdr:spPr bwMode="auto">
        <a:xfrm flipV="1">
          <a:off x="5003800" y="6441446"/>
          <a:ext cx="647700" cy="62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251788</xdr:rowOff>
    </xdr:from>
    <xdr:ext cx="762000" cy="259045"/>
    <xdr:sp macro="" textlink="">
      <xdr:nvSpPr>
        <xdr:cNvPr id="115" name="人口1人当たり決算額の推移平均値テキスト445"/>
        <xdr:cNvSpPr txBox="1"/>
      </xdr:nvSpPr>
      <xdr:spPr>
        <a:xfrm>
          <a:off x="5740400" y="6862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236785</xdr:rowOff>
    </xdr:from>
    <xdr:to>
      <xdr:col>4</xdr:col>
      <xdr:colOff>469900</xdr:colOff>
      <xdr:row>34</xdr:row>
      <xdr:rowOff>242519</xdr:rowOff>
    </xdr:to>
    <xdr:cxnSp macro="">
      <xdr:nvCxnSpPr>
        <xdr:cNvPr id="117" name="直線コネクタ 116"/>
        <xdr:cNvCxnSpPr/>
      </xdr:nvCxnSpPr>
      <xdr:spPr bwMode="auto">
        <a:xfrm flipV="1">
          <a:off x="4305300" y="6504235"/>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64040</xdr:rowOff>
    </xdr:from>
    <xdr:to>
      <xdr:col>3</xdr:col>
      <xdr:colOff>904875</xdr:colOff>
      <xdr:row>34</xdr:row>
      <xdr:rowOff>242519</xdr:rowOff>
    </xdr:to>
    <xdr:cxnSp macro="">
      <xdr:nvCxnSpPr>
        <xdr:cNvPr id="120" name="直線コネクタ 119"/>
        <xdr:cNvCxnSpPr/>
      </xdr:nvCxnSpPr>
      <xdr:spPr bwMode="auto">
        <a:xfrm>
          <a:off x="3606800" y="6331490"/>
          <a:ext cx="698500" cy="178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288402</xdr:rowOff>
    </xdr:from>
    <xdr:ext cx="762000" cy="259045"/>
    <xdr:sp macro="" textlink="">
      <xdr:nvSpPr>
        <xdr:cNvPr id="122" name="テキスト ボックス 121"/>
        <xdr:cNvSpPr txBox="1"/>
      </xdr:nvSpPr>
      <xdr:spPr>
        <a:xfrm>
          <a:off x="39243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64040</xdr:rowOff>
    </xdr:from>
    <xdr:to>
      <xdr:col>3</xdr:col>
      <xdr:colOff>206375</xdr:colOff>
      <xdr:row>34</xdr:row>
      <xdr:rowOff>134220</xdr:rowOff>
    </xdr:to>
    <xdr:cxnSp macro="">
      <xdr:nvCxnSpPr>
        <xdr:cNvPr id="123" name="直線コネクタ 122"/>
        <xdr:cNvCxnSpPr/>
      </xdr:nvCxnSpPr>
      <xdr:spPr bwMode="auto">
        <a:xfrm flipV="1">
          <a:off x="2908300" y="6331490"/>
          <a:ext cx="698500" cy="7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211726</xdr:rowOff>
    </xdr:from>
    <xdr:ext cx="762000" cy="259045"/>
    <xdr:sp macro="" textlink="">
      <xdr:nvSpPr>
        <xdr:cNvPr id="125" name="テキスト ボックス 124"/>
        <xdr:cNvSpPr txBox="1"/>
      </xdr:nvSpPr>
      <xdr:spPr>
        <a:xfrm>
          <a:off x="32258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163530</xdr:rowOff>
    </xdr:from>
    <xdr:ext cx="762000" cy="259045"/>
    <xdr:sp macro="" textlink="">
      <xdr:nvSpPr>
        <xdr:cNvPr id="127" name="テキスト ボックス 126"/>
        <xdr:cNvSpPr txBox="1"/>
      </xdr:nvSpPr>
      <xdr:spPr>
        <a:xfrm>
          <a:off x="2527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123196</xdr:rowOff>
    </xdr:from>
    <xdr:to>
      <xdr:col>5</xdr:col>
      <xdr:colOff>34925</xdr:colOff>
      <xdr:row>34</xdr:row>
      <xdr:rowOff>224796</xdr:rowOff>
    </xdr:to>
    <xdr:sp macro="" textlink="">
      <xdr:nvSpPr>
        <xdr:cNvPr id="133" name="円/楕円 132"/>
        <xdr:cNvSpPr/>
      </xdr:nvSpPr>
      <xdr:spPr bwMode="auto">
        <a:xfrm>
          <a:off x="5600700" y="63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311173</xdr:rowOff>
    </xdr:from>
    <xdr:ext cx="762000" cy="259045"/>
    <xdr:sp macro="" textlink="">
      <xdr:nvSpPr>
        <xdr:cNvPr id="134" name="人口1人当たり決算額の推移該当値テキスト445"/>
        <xdr:cNvSpPr txBox="1"/>
      </xdr:nvSpPr>
      <xdr:spPr>
        <a:xfrm>
          <a:off x="5740400" y="623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58,533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185985</xdr:rowOff>
    </xdr:from>
    <xdr:to>
      <xdr:col>4</xdr:col>
      <xdr:colOff>520700</xdr:colOff>
      <xdr:row>34</xdr:row>
      <xdr:rowOff>287586</xdr:rowOff>
    </xdr:to>
    <xdr:sp macro="" textlink="">
      <xdr:nvSpPr>
        <xdr:cNvPr id="135" name="円/楕円 134"/>
        <xdr:cNvSpPr/>
      </xdr:nvSpPr>
      <xdr:spPr bwMode="auto">
        <a:xfrm>
          <a:off x="4953000" y="645343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297762</xdr:rowOff>
    </xdr:from>
    <xdr:ext cx="736600" cy="259045"/>
    <xdr:sp macro="" textlink="">
      <xdr:nvSpPr>
        <xdr:cNvPr id="136" name="テキスト ボックス 135"/>
        <xdr:cNvSpPr txBox="1"/>
      </xdr:nvSpPr>
      <xdr:spPr>
        <a:xfrm>
          <a:off x="4622800" y="622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55,237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191719</xdr:rowOff>
    </xdr:from>
    <xdr:to>
      <xdr:col>3</xdr:col>
      <xdr:colOff>955675</xdr:colOff>
      <xdr:row>34</xdr:row>
      <xdr:rowOff>293319</xdr:rowOff>
    </xdr:to>
    <xdr:sp macro="" textlink="">
      <xdr:nvSpPr>
        <xdr:cNvPr id="137" name="円/楕円 136"/>
        <xdr:cNvSpPr/>
      </xdr:nvSpPr>
      <xdr:spPr bwMode="auto">
        <a:xfrm>
          <a:off x="4254500" y="64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303496</xdr:rowOff>
    </xdr:from>
    <xdr:ext cx="762000" cy="259045"/>
    <xdr:sp macro="" textlink="">
      <xdr:nvSpPr>
        <xdr:cNvPr id="138" name="テキスト ボックス 137"/>
        <xdr:cNvSpPr txBox="1"/>
      </xdr:nvSpPr>
      <xdr:spPr>
        <a:xfrm>
          <a:off x="3924300" y="6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54,936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13240</xdr:rowOff>
    </xdr:from>
    <xdr:to>
      <xdr:col>3</xdr:col>
      <xdr:colOff>257175</xdr:colOff>
      <xdr:row>34</xdr:row>
      <xdr:rowOff>114840</xdr:rowOff>
    </xdr:to>
    <xdr:sp macro="" textlink="">
      <xdr:nvSpPr>
        <xdr:cNvPr id="139" name="円/楕円 138"/>
        <xdr:cNvSpPr/>
      </xdr:nvSpPr>
      <xdr:spPr bwMode="auto">
        <a:xfrm>
          <a:off x="3556000" y="628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125017</xdr:rowOff>
    </xdr:from>
    <xdr:ext cx="762000" cy="259045"/>
    <xdr:sp macro="" textlink="">
      <xdr:nvSpPr>
        <xdr:cNvPr id="140" name="テキスト ボックス 139"/>
        <xdr:cNvSpPr txBox="1"/>
      </xdr:nvSpPr>
      <xdr:spPr>
        <a:xfrm>
          <a:off x="3225800" y="604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83420</xdr:rowOff>
    </xdr:from>
    <xdr:to>
      <xdr:col>2</xdr:col>
      <xdr:colOff>692150</xdr:colOff>
      <xdr:row>34</xdr:row>
      <xdr:rowOff>185020</xdr:rowOff>
    </xdr:to>
    <xdr:sp macro="" textlink="">
      <xdr:nvSpPr>
        <xdr:cNvPr id="141" name="円/楕円 140"/>
        <xdr:cNvSpPr/>
      </xdr:nvSpPr>
      <xdr:spPr bwMode="auto">
        <a:xfrm>
          <a:off x="2857500" y="635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195197</xdr:rowOff>
    </xdr:from>
    <xdr:ext cx="762000" cy="259045"/>
    <xdr:sp macro="" textlink="">
      <xdr:nvSpPr>
        <xdr:cNvPr id="142" name="テキスト ボックス 141"/>
        <xdr:cNvSpPr txBox="1"/>
      </xdr:nvSpPr>
      <xdr:spPr>
        <a:xfrm>
          <a:off x="2527300" y="61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13,207
368.01
16,217,537
15,890,194
198,469
7,970,076
22,504,121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36373</xdr:rowOff>
    </xdr:from>
    <xdr:to>
      <xdr:col>6</xdr:col>
      <xdr:colOff>511175</xdr:colOff>
      <xdr:row>34</xdr:row>
      <xdr:rowOff>64670</xdr:rowOff>
    </xdr:to>
    <xdr:cxnSp macro="">
      <xdr:nvCxnSpPr>
        <xdr:cNvPr id="63" name="直線コネクタ 62"/>
        <xdr:cNvCxnSpPr/>
      </xdr:nvCxnSpPr>
      <xdr:spPr>
        <a:xfrm>
          <a:off x="3797300" y="5865673"/>
          <a:ext cx="838200" cy="2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34408</xdr:rowOff>
    </xdr:from>
    <xdr:ext cx="534377" cy="259045"/>
    <xdr:sp macro="" textlink="">
      <xdr:nvSpPr>
        <xdr:cNvPr id="64" name="人件費平均値テキスト"/>
        <xdr:cNvSpPr txBox="1"/>
      </xdr:nvSpPr>
      <xdr:spPr>
        <a:xfrm>
          <a:off x="4686300" y="58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36373</xdr:rowOff>
    </xdr:from>
    <xdr:to>
      <xdr:col>5</xdr:col>
      <xdr:colOff>358775</xdr:colOff>
      <xdr:row>34</xdr:row>
      <xdr:rowOff>118669</xdr:rowOff>
    </xdr:to>
    <xdr:cxnSp macro="">
      <xdr:nvCxnSpPr>
        <xdr:cNvPr id="66" name="直線コネクタ 65"/>
        <xdr:cNvCxnSpPr/>
      </xdr:nvCxnSpPr>
      <xdr:spPr>
        <a:xfrm flipV="1">
          <a:off x="2908300" y="586567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146700</xdr:rowOff>
    </xdr:from>
    <xdr:ext cx="534377" cy="259045"/>
    <xdr:sp macro="" textlink="">
      <xdr:nvSpPr>
        <xdr:cNvPr id="68" name="テキスト ボックス 67"/>
        <xdr:cNvSpPr txBox="1"/>
      </xdr:nvSpPr>
      <xdr:spPr>
        <a:xfrm>
          <a:off x="3530111" y="597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118669</xdr:rowOff>
    </xdr:from>
    <xdr:to>
      <xdr:col>4</xdr:col>
      <xdr:colOff>155575</xdr:colOff>
      <xdr:row>35</xdr:row>
      <xdr:rowOff>31033</xdr:rowOff>
    </xdr:to>
    <xdr:cxnSp macro="">
      <xdr:nvCxnSpPr>
        <xdr:cNvPr id="69" name="直線コネクタ 68"/>
        <xdr:cNvCxnSpPr/>
      </xdr:nvCxnSpPr>
      <xdr:spPr>
        <a:xfrm flipV="1">
          <a:off x="2019300" y="5947969"/>
          <a:ext cx="889000" cy="8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152273</xdr:rowOff>
    </xdr:from>
    <xdr:to>
      <xdr:col>2</xdr:col>
      <xdr:colOff>638175</xdr:colOff>
      <xdr:row>35</xdr:row>
      <xdr:rowOff>31033</xdr:rowOff>
    </xdr:to>
    <xdr:cxnSp macro="">
      <xdr:nvCxnSpPr>
        <xdr:cNvPr id="72" name="直線コネクタ 71"/>
        <xdr:cNvCxnSpPr/>
      </xdr:nvCxnSpPr>
      <xdr:spPr>
        <a:xfrm>
          <a:off x="1130300" y="5981573"/>
          <a:ext cx="889000" cy="5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13870</xdr:rowOff>
    </xdr:from>
    <xdr:to>
      <xdr:col>6</xdr:col>
      <xdr:colOff>561975</xdr:colOff>
      <xdr:row>34</xdr:row>
      <xdr:rowOff>115470</xdr:rowOff>
    </xdr:to>
    <xdr:sp macro="" textlink="">
      <xdr:nvSpPr>
        <xdr:cNvPr id="82" name="円/楕円 81"/>
        <xdr:cNvSpPr/>
      </xdr:nvSpPr>
      <xdr:spPr>
        <a:xfrm>
          <a:off x="4584700" y="58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36747</xdr:rowOff>
    </xdr:from>
    <xdr:ext cx="534377" cy="259045"/>
    <xdr:sp macro="" textlink="">
      <xdr:nvSpPr>
        <xdr:cNvPr id="83" name="人件費該当値テキスト"/>
        <xdr:cNvSpPr txBox="1"/>
      </xdr:nvSpPr>
      <xdr:spPr>
        <a:xfrm>
          <a:off x="4686300" y="56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94,595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157023</xdr:rowOff>
    </xdr:from>
    <xdr:to>
      <xdr:col>5</xdr:col>
      <xdr:colOff>409575</xdr:colOff>
      <xdr:row>34</xdr:row>
      <xdr:rowOff>87173</xdr:rowOff>
    </xdr:to>
    <xdr:sp macro="" textlink="">
      <xdr:nvSpPr>
        <xdr:cNvPr id="84" name="円/楕円 83"/>
        <xdr:cNvSpPr/>
      </xdr:nvSpPr>
      <xdr:spPr>
        <a:xfrm>
          <a:off x="3746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103700</xdr:rowOff>
    </xdr:from>
    <xdr:ext cx="534377" cy="259045"/>
    <xdr:sp macro="" textlink="">
      <xdr:nvSpPr>
        <xdr:cNvPr id="85" name="テキスト ボックス 84"/>
        <xdr:cNvSpPr txBox="1"/>
      </xdr:nvSpPr>
      <xdr:spPr>
        <a:xfrm>
          <a:off x="3530111" y="559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67869</xdr:rowOff>
    </xdr:from>
    <xdr:to>
      <xdr:col>4</xdr:col>
      <xdr:colOff>206375</xdr:colOff>
      <xdr:row>34</xdr:row>
      <xdr:rowOff>169469</xdr:rowOff>
    </xdr:to>
    <xdr:sp macro="" textlink="">
      <xdr:nvSpPr>
        <xdr:cNvPr id="86" name="円/楕円 85"/>
        <xdr:cNvSpPr/>
      </xdr:nvSpPr>
      <xdr:spPr>
        <a:xfrm>
          <a:off x="28575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160596</xdr:rowOff>
    </xdr:from>
    <xdr:ext cx="534377" cy="259045"/>
    <xdr:sp macro="" textlink="">
      <xdr:nvSpPr>
        <xdr:cNvPr id="87" name="テキスト ボックス 86"/>
        <xdr:cNvSpPr txBox="1"/>
      </xdr:nvSpPr>
      <xdr:spPr>
        <a:xfrm>
          <a:off x="2641111" y="59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151683</xdr:rowOff>
    </xdr:from>
    <xdr:to>
      <xdr:col>3</xdr:col>
      <xdr:colOff>3175</xdr:colOff>
      <xdr:row>35</xdr:row>
      <xdr:rowOff>81833</xdr:rowOff>
    </xdr:to>
    <xdr:sp macro="" textlink="">
      <xdr:nvSpPr>
        <xdr:cNvPr id="88" name="円/楕円 87"/>
        <xdr:cNvSpPr/>
      </xdr:nvSpPr>
      <xdr:spPr>
        <a:xfrm>
          <a:off x="1968500" y="598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72960</xdr:rowOff>
    </xdr:from>
    <xdr:ext cx="534377" cy="259045"/>
    <xdr:sp macro="" textlink="">
      <xdr:nvSpPr>
        <xdr:cNvPr id="89" name="テキスト ボックス 88"/>
        <xdr:cNvSpPr txBox="1"/>
      </xdr:nvSpPr>
      <xdr:spPr>
        <a:xfrm>
          <a:off x="1752111" y="60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101473</xdr:rowOff>
    </xdr:from>
    <xdr:to>
      <xdr:col>1</xdr:col>
      <xdr:colOff>485775</xdr:colOff>
      <xdr:row>35</xdr:row>
      <xdr:rowOff>31623</xdr:rowOff>
    </xdr:to>
    <xdr:sp macro="" textlink="">
      <xdr:nvSpPr>
        <xdr:cNvPr id="90" name="円/楕円 89"/>
        <xdr:cNvSpPr/>
      </xdr:nvSpPr>
      <xdr:spPr>
        <a:xfrm>
          <a:off x="1079500" y="593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22750</xdr:rowOff>
    </xdr:from>
    <xdr:ext cx="534377" cy="259045"/>
    <xdr:sp macro="" textlink="">
      <xdr:nvSpPr>
        <xdr:cNvPr id="91" name="テキスト ボックス 90"/>
        <xdr:cNvSpPr txBox="1"/>
      </xdr:nvSpPr>
      <xdr:spPr>
        <a:xfrm>
          <a:off x="863111" y="60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12069</xdr:rowOff>
    </xdr:from>
    <xdr:to>
      <xdr:col>6</xdr:col>
      <xdr:colOff>511175</xdr:colOff>
      <xdr:row>57</xdr:row>
      <xdr:rowOff>38812</xdr:rowOff>
    </xdr:to>
    <xdr:cxnSp macro="">
      <xdr:nvCxnSpPr>
        <xdr:cNvPr id="120" name="直線コネクタ 119"/>
        <xdr:cNvCxnSpPr/>
      </xdr:nvCxnSpPr>
      <xdr:spPr>
        <a:xfrm flipV="1">
          <a:off x="3797300" y="9784719"/>
          <a:ext cx="838200" cy="2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32795</xdr:rowOff>
    </xdr:from>
    <xdr:to>
      <xdr:col>5</xdr:col>
      <xdr:colOff>358775</xdr:colOff>
      <xdr:row>57</xdr:row>
      <xdr:rowOff>38812</xdr:rowOff>
    </xdr:to>
    <xdr:cxnSp macro="">
      <xdr:nvCxnSpPr>
        <xdr:cNvPr id="123" name="直線コネクタ 122"/>
        <xdr:cNvCxnSpPr/>
      </xdr:nvCxnSpPr>
      <xdr:spPr>
        <a:xfrm>
          <a:off x="2908300" y="9805445"/>
          <a:ext cx="8890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87352</xdr:rowOff>
    </xdr:from>
    <xdr:ext cx="534377" cy="259045"/>
    <xdr:sp macro="" textlink="">
      <xdr:nvSpPr>
        <xdr:cNvPr id="125" name="テキスト ボックス 124"/>
        <xdr:cNvSpPr txBox="1"/>
      </xdr:nvSpPr>
      <xdr:spPr>
        <a:xfrm>
          <a:off x="3530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32795</xdr:rowOff>
    </xdr:from>
    <xdr:to>
      <xdr:col>4</xdr:col>
      <xdr:colOff>155575</xdr:colOff>
      <xdr:row>57</xdr:row>
      <xdr:rowOff>67889</xdr:rowOff>
    </xdr:to>
    <xdr:cxnSp macro="">
      <xdr:nvCxnSpPr>
        <xdr:cNvPr id="126" name="直線コネクタ 125"/>
        <xdr:cNvCxnSpPr/>
      </xdr:nvCxnSpPr>
      <xdr:spPr>
        <a:xfrm flipV="1">
          <a:off x="2019300" y="9805445"/>
          <a:ext cx="889000" cy="3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77930</xdr:rowOff>
    </xdr:from>
    <xdr:ext cx="534377" cy="259045"/>
    <xdr:sp macro="" textlink="">
      <xdr:nvSpPr>
        <xdr:cNvPr id="128" name="テキスト ボックス 127"/>
        <xdr:cNvSpPr txBox="1"/>
      </xdr:nvSpPr>
      <xdr:spPr>
        <a:xfrm>
          <a:off x="2641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33511</xdr:rowOff>
    </xdr:from>
    <xdr:to>
      <xdr:col>2</xdr:col>
      <xdr:colOff>638175</xdr:colOff>
      <xdr:row>57</xdr:row>
      <xdr:rowOff>67889</xdr:rowOff>
    </xdr:to>
    <xdr:cxnSp macro="">
      <xdr:nvCxnSpPr>
        <xdr:cNvPr id="129" name="直線コネクタ 128"/>
        <xdr:cNvCxnSpPr/>
      </xdr:nvCxnSpPr>
      <xdr:spPr>
        <a:xfrm>
          <a:off x="1130300" y="9806161"/>
          <a:ext cx="889000" cy="3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107949</xdr:rowOff>
    </xdr:from>
    <xdr:ext cx="534377" cy="259045"/>
    <xdr:sp macro="" textlink="">
      <xdr:nvSpPr>
        <xdr:cNvPr id="133" name="テキスト ボックス 132"/>
        <xdr:cNvSpPr txBox="1"/>
      </xdr:nvSpPr>
      <xdr:spPr>
        <a:xfrm>
          <a:off x="863111" y="988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132719</xdr:rowOff>
    </xdr:from>
    <xdr:to>
      <xdr:col>6</xdr:col>
      <xdr:colOff>561975</xdr:colOff>
      <xdr:row>57</xdr:row>
      <xdr:rowOff>62869</xdr:rowOff>
    </xdr:to>
    <xdr:sp macro="" textlink="">
      <xdr:nvSpPr>
        <xdr:cNvPr id="139" name="円/楕円 138"/>
        <xdr:cNvSpPr/>
      </xdr:nvSpPr>
      <xdr:spPr>
        <a:xfrm>
          <a:off x="4584700" y="97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111146</xdr:rowOff>
    </xdr:from>
    <xdr:ext cx="534377" cy="259045"/>
    <xdr:sp macro="" textlink="">
      <xdr:nvSpPr>
        <xdr:cNvPr id="140" name="物件費該当値テキスト"/>
        <xdr:cNvSpPr txBox="1"/>
      </xdr:nvSpPr>
      <xdr:spPr>
        <a:xfrm>
          <a:off x="4686300" y="97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98,499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159462</xdr:rowOff>
    </xdr:from>
    <xdr:to>
      <xdr:col>5</xdr:col>
      <xdr:colOff>409575</xdr:colOff>
      <xdr:row>57</xdr:row>
      <xdr:rowOff>89612</xdr:rowOff>
    </xdr:to>
    <xdr:sp macro="" textlink="">
      <xdr:nvSpPr>
        <xdr:cNvPr id="141" name="円/楕円 140"/>
        <xdr:cNvSpPr/>
      </xdr:nvSpPr>
      <xdr:spPr>
        <a:xfrm>
          <a:off x="3746500" y="97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106139</xdr:rowOff>
    </xdr:from>
    <xdr:ext cx="534377" cy="259045"/>
    <xdr:sp macro="" textlink="">
      <xdr:nvSpPr>
        <xdr:cNvPr id="142" name="テキスト ボックス 141"/>
        <xdr:cNvSpPr txBox="1"/>
      </xdr:nvSpPr>
      <xdr:spPr>
        <a:xfrm>
          <a:off x="3530111" y="953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153445</xdr:rowOff>
    </xdr:from>
    <xdr:to>
      <xdr:col>4</xdr:col>
      <xdr:colOff>206375</xdr:colOff>
      <xdr:row>57</xdr:row>
      <xdr:rowOff>83595</xdr:rowOff>
    </xdr:to>
    <xdr:sp macro="" textlink="">
      <xdr:nvSpPr>
        <xdr:cNvPr id="143" name="円/楕円 142"/>
        <xdr:cNvSpPr/>
      </xdr:nvSpPr>
      <xdr:spPr>
        <a:xfrm>
          <a:off x="2857500" y="97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100122</xdr:rowOff>
    </xdr:from>
    <xdr:ext cx="534377" cy="259045"/>
    <xdr:sp macro="" textlink="">
      <xdr:nvSpPr>
        <xdr:cNvPr id="144" name="テキスト ボックス 143"/>
        <xdr:cNvSpPr txBox="1"/>
      </xdr:nvSpPr>
      <xdr:spPr>
        <a:xfrm>
          <a:off x="2641111" y="952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17089</xdr:rowOff>
    </xdr:from>
    <xdr:to>
      <xdr:col>3</xdr:col>
      <xdr:colOff>3175</xdr:colOff>
      <xdr:row>57</xdr:row>
      <xdr:rowOff>118689</xdr:rowOff>
    </xdr:to>
    <xdr:sp macro="" textlink="">
      <xdr:nvSpPr>
        <xdr:cNvPr id="145" name="円/楕円 144"/>
        <xdr:cNvSpPr/>
      </xdr:nvSpPr>
      <xdr:spPr>
        <a:xfrm>
          <a:off x="1968500" y="978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109816</xdr:rowOff>
    </xdr:from>
    <xdr:ext cx="534377" cy="259045"/>
    <xdr:sp macro="" textlink="">
      <xdr:nvSpPr>
        <xdr:cNvPr id="146" name="テキスト ボックス 145"/>
        <xdr:cNvSpPr txBox="1"/>
      </xdr:nvSpPr>
      <xdr:spPr>
        <a:xfrm>
          <a:off x="1752111" y="98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83,848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154161</xdr:rowOff>
    </xdr:from>
    <xdr:to>
      <xdr:col>1</xdr:col>
      <xdr:colOff>485775</xdr:colOff>
      <xdr:row>57</xdr:row>
      <xdr:rowOff>84311</xdr:rowOff>
    </xdr:to>
    <xdr:sp macro="" textlink="">
      <xdr:nvSpPr>
        <xdr:cNvPr id="147" name="円/楕円 146"/>
        <xdr:cNvSpPr/>
      </xdr:nvSpPr>
      <xdr:spPr>
        <a:xfrm>
          <a:off x="1079500" y="975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100838</xdr:rowOff>
    </xdr:from>
    <xdr:ext cx="534377" cy="259045"/>
    <xdr:sp macro="" textlink="">
      <xdr:nvSpPr>
        <xdr:cNvPr id="148" name="テキスト ボックス 147"/>
        <xdr:cNvSpPr txBox="1"/>
      </xdr:nvSpPr>
      <xdr:spPr>
        <a:xfrm>
          <a:off x="863111" y="95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33896</xdr:rowOff>
    </xdr:from>
    <xdr:to>
      <xdr:col>6</xdr:col>
      <xdr:colOff>511175</xdr:colOff>
      <xdr:row>75</xdr:row>
      <xdr:rowOff>46736</xdr:rowOff>
    </xdr:to>
    <xdr:cxnSp macro="">
      <xdr:nvCxnSpPr>
        <xdr:cNvPr id="177" name="直線コネクタ 176"/>
        <xdr:cNvCxnSpPr/>
      </xdr:nvCxnSpPr>
      <xdr:spPr>
        <a:xfrm>
          <a:off x="3797300" y="12892646"/>
          <a:ext cx="838200" cy="1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62298</xdr:rowOff>
    </xdr:from>
    <xdr:ext cx="534377" cy="259045"/>
    <xdr:sp macro="" textlink="">
      <xdr:nvSpPr>
        <xdr:cNvPr id="178" name="維持補修費平均値テキスト"/>
        <xdr:cNvSpPr txBox="1"/>
      </xdr:nvSpPr>
      <xdr:spPr>
        <a:xfrm>
          <a:off x="4686300" y="13092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33896</xdr:rowOff>
    </xdr:from>
    <xdr:to>
      <xdr:col>5</xdr:col>
      <xdr:colOff>358775</xdr:colOff>
      <xdr:row>76</xdr:row>
      <xdr:rowOff>32562</xdr:rowOff>
    </xdr:to>
    <xdr:cxnSp macro="">
      <xdr:nvCxnSpPr>
        <xdr:cNvPr id="180" name="直線コネクタ 179"/>
        <xdr:cNvCxnSpPr/>
      </xdr:nvCxnSpPr>
      <xdr:spPr>
        <a:xfrm flipV="1">
          <a:off x="2908300" y="12892646"/>
          <a:ext cx="8890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58869</xdr:rowOff>
    </xdr:from>
    <xdr:ext cx="469744" cy="259045"/>
    <xdr:sp macro="" textlink="">
      <xdr:nvSpPr>
        <xdr:cNvPr id="182" name="テキスト ボックス 181"/>
        <xdr:cNvSpPr txBox="1"/>
      </xdr:nvSpPr>
      <xdr:spPr>
        <a:xfrm>
          <a:off x="3562427" y="1326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159131</xdr:rowOff>
    </xdr:from>
    <xdr:to>
      <xdr:col>4</xdr:col>
      <xdr:colOff>155575</xdr:colOff>
      <xdr:row>76</xdr:row>
      <xdr:rowOff>32562</xdr:rowOff>
    </xdr:to>
    <xdr:cxnSp macro="">
      <xdr:nvCxnSpPr>
        <xdr:cNvPr id="183" name="直線コネクタ 182"/>
        <xdr:cNvCxnSpPr/>
      </xdr:nvCxnSpPr>
      <xdr:spPr>
        <a:xfrm>
          <a:off x="2019300" y="13017881"/>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6748</xdr:rowOff>
    </xdr:from>
    <xdr:ext cx="534377" cy="259045"/>
    <xdr:sp macro="" textlink="">
      <xdr:nvSpPr>
        <xdr:cNvPr id="185" name="テキスト ボックス 184"/>
        <xdr:cNvSpPr txBox="1"/>
      </xdr:nvSpPr>
      <xdr:spPr>
        <a:xfrm>
          <a:off x="2641111" y="1320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159131</xdr:rowOff>
    </xdr:from>
    <xdr:to>
      <xdr:col>2</xdr:col>
      <xdr:colOff>638175</xdr:colOff>
      <xdr:row>76</xdr:row>
      <xdr:rowOff>57365</xdr:rowOff>
    </xdr:to>
    <xdr:cxnSp macro="">
      <xdr:nvCxnSpPr>
        <xdr:cNvPr id="186" name="直線コネクタ 185"/>
        <xdr:cNvCxnSpPr/>
      </xdr:nvCxnSpPr>
      <xdr:spPr>
        <a:xfrm flipV="1">
          <a:off x="1130300" y="13017881"/>
          <a:ext cx="889000" cy="6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28275</xdr:rowOff>
    </xdr:from>
    <xdr:ext cx="534377" cy="259045"/>
    <xdr:sp macro="" textlink="">
      <xdr:nvSpPr>
        <xdr:cNvPr id="188" name="テキスト ボックス 187"/>
        <xdr:cNvSpPr txBox="1"/>
      </xdr:nvSpPr>
      <xdr:spPr>
        <a:xfrm>
          <a:off x="1752111" y="1322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167386</xdr:rowOff>
    </xdr:from>
    <xdr:to>
      <xdr:col>6</xdr:col>
      <xdr:colOff>561975</xdr:colOff>
      <xdr:row>75</xdr:row>
      <xdr:rowOff>97536</xdr:rowOff>
    </xdr:to>
    <xdr:sp macro="" textlink="">
      <xdr:nvSpPr>
        <xdr:cNvPr id="196" name="円/楕円 195"/>
        <xdr:cNvSpPr/>
      </xdr:nvSpPr>
      <xdr:spPr>
        <a:xfrm>
          <a:off x="4584700" y="12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18813</xdr:rowOff>
    </xdr:from>
    <xdr:ext cx="534377" cy="259045"/>
    <xdr:sp macro="" textlink="">
      <xdr:nvSpPr>
        <xdr:cNvPr id="197" name="維持補修費該当値テキスト"/>
        <xdr:cNvSpPr txBox="1"/>
      </xdr:nvSpPr>
      <xdr:spPr>
        <a:xfrm>
          <a:off x="4686300" y="1270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17,940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154546</xdr:rowOff>
    </xdr:from>
    <xdr:to>
      <xdr:col>5</xdr:col>
      <xdr:colOff>409575</xdr:colOff>
      <xdr:row>75</xdr:row>
      <xdr:rowOff>84696</xdr:rowOff>
    </xdr:to>
    <xdr:sp macro="" textlink="">
      <xdr:nvSpPr>
        <xdr:cNvPr id="198" name="円/楕円 197"/>
        <xdr:cNvSpPr/>
      </xdr:nvSpPr>
      <xdr:spPr>
        <a:xfrm>
          <a:off x="3746500" y="12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101223</xdr:rowOff>
    </xdr:from>
    <xdr:ext cx="534377" cy="259045"/>
    <xdr:sp macro="" textlink="">
      <xdr:nvSpPr>
        <xdr:cNvPr id="199" name="テキスト ボックス 198"/>
        <xdr:cNvSpPr txBox="1"/>
      </xdr:nvSpPr>
      <xdr:spPr>
        <a:xfrm>
          <a:off x="3530111" y="1261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153212</xdr:rowOff>
    </xdr:from>
    <xdr:to>
      <xdr:col>4</xdr:col>
      <xdr:colOff>206375</xdr:colOff>
      <xdr:row>76</xdr:row>
      <xdr:rowOff>83362</xdr:rowOff>
    </xdr:to>
    <xdr:sp macro="" textlink="">
      <xdr:nvSpPr>
        <xdr:cNvPr id="200" name="円/楕円 199"/>
        <xdr:cNvSpPr/>
      </xdr:nvSpPr>
      <xdr:spPr>
        <a:xfrm>
          <a:off x="2857500" y="1301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99890</xdr:rowOff>
    </xdr:from>
    <xdr:ext cx="534377" cy="259045"/>
    <xdr:sp macro="" textlink="">
      <xdr:nvSpPr>
        <xdr:cNvPr id="201" name="テキスト ボックス 200"/>
        <xdr:cNvSpPr txBox="1"/>
      </xdr:nvSpPr>
      <xdr:spPr>
        <a:xfrm>
          <a:off x="2641111" y="1278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108331</xdr:rowOff>
    </xdr:from>
    <xdr:to>
      <xdr:col>3</xdr:col>
      <xdr:colOff>3175</xdr:colOff>
      <xdr:row>76</xdr:row>
      <xdr:rowOff>38481</xdr:rowOff>
    </xdr:to>
    <xdr:sp macro="" textlink="">
      <xdr:nvSpPr>
        <xdr:cNvPr id="202" name="円/楕円 201"/>
        <xdr:cNvSpPr/>
      </xdr:nvSpPr>
      <xdr:spPr>
        <a:xfrm>
          <a:off x="1968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55008</xdr:rowOff>
    </xdr:from>
    <xdr:ext cx="534377" cy="259045"/>
    <xdr:sp macro="" textlink="">
      <xdr:nvSpPr>
        <xdr:cNvPr id="203" name="テキスト ボックス 202"/>
        <xdr:cNvSpPr txBox="1"/>
      </xdr:nvSpPr>
      <xdr:spPr>
        <a:xfrm>
          <a:off x="1752111" y="1274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6565</xdr:rowOff>
    </xdr:from>
    <xdr:to>
      <xdr:col>1</xdr:col>
      <xdr:colOff>485775</xdr:colOff>
      <xdr:row>76</xdr:row>
      <xdr:rowOff>108165</xdr:rowOff>
    </xdr:to>
    <xdr:sp macro="" textlink="">
      <xdr:nvSpPr>
        <xdr:cNvPr id="204" name="円/楕円 203"/>
        <xdr:cNvSpPr/>
      </xdr:nvSpPr>
      <xdr:spPr>
        <a:xfrm>
          <a:off x="1079500" y="130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124693</xdr:rowOff>
    </xdr:from>
    <xdr:ext cx="534377" cy="259045"/>
    <xdr:sp macro="" textlink="">
      <xdr:nvSpPr>
        <xdr:cNvPr id="205" name="テキスト ボックス 204"/>
        <xdr:cNvSpPr txBox="1"/>
      </xdr:nvSpPr>
      <xdr:spPr>
        <a:xfrm>
          <a:off x="863111" y="1281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110,863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147752</xdr:rowOff>
    </xdr:from>
    <xdr:to>
      <xdr:col>6</xdr:col>
      <xdr:colOff>511175</xdr:colOff>
      <xdr:row>94</xdr:row>
      <xdr:rowOff>36373</xdr:rowOff>
    </xdr:to>
    <xdr:cxnSp macro="">
      <xdr:nvCxnSpPr>
        <xdr:cNvPr id="235" name="直線コネクタ 234"/>
        <xdr:cNvCxnSpPr/>
      </xdr:nvCxnSpPr>
      <xdr:spPr>
        <a:xfrm flipV="1">
          <a:off x="3797300" y="16092602"/>
          <a:ext cx="838200" cy="6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36373</xdr:rowOff>
    </xdr:from>
    <xdr:to>
      <xdr:col>5</xdr:col>
      <xdr:colOff>358775</xdr:colOff>
      <xdr:row>94</xdr:row>
      <xdr:rowOff>144018</xdr:rowOff>
    </xdr:to>
    <xdr:cxnSp macro="">
      <xdr:nvCxnSpPr>
        <xdr:cNvPr id="238" name="直線コネクタ 237"/>
        <xdr:cNvCxnSpPr/>
      </xdr:nvCxnSpPr>
      <xdr:spPr>
        <a:xfrm flipV="1">
          <a:off x="2908300" y="16152673"/>
          <a:ext cx="889000" cy="1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144018</xdr:rowOff>
    </xdr:from>
    <xdr:to>
      <xdr:col>4</xdr:col>
      <xdr:colOff>155575</xdr:colOff>
      <xdr:row>95</xdr:row>
      <xdr:rowOff>30201</xdr:rowOff>
    </xdr:to>
    <xdr:cxnSp macro="">
      <xdr:nvCxnSpPr>
        <xdr:cNvPr id="241" name="直線コネクタ 240"/>
        <xdr:cNvCxnSpPr/>
      </xdr:nvCxnSpPr>
      <xdr:spPr>
        <a:xfrm flipV="1">
          <a:off x="2019300" y="16260318"/>
          <a:ext cx="889000" cy="5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169698</xdr:rowOff>
    </xdr:from>
    <xdr:to>
      <xdr:col>2</xdr:col>
      <xdr:colOff>638175</xdr:colOff>
      <xdr:row>95</xdr:row>
      <xdr:rowOff>30201</xdr:rowOff>
    </xdr:to>
    <xdr:cxnSp macro="">
      <xdr:nvCxnSpPr>
        <xdr:cNvPr id="244" name="直線コネクタ 243"/>
        <xdr:cNvCxnSpPr/>
      </xdr:nvCxnSpPr>
      <xdr:spPr>
        <a:xfrm>
          <a:off x="1130300" y="16285998"/>
          <a:ext cx="889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96952</xdr:rowOff>
    </xdr:from>
    <xdr:to>
      <xdr:col>6</xdr:col>
      <xdr:colOff>561975</xdr:colOff>
      <xdr:row>94</xdr:row>
      <xdr:rowOff>27102</xdr:rowOff>
    </xdr:to>
    <xdr:sp macro="" textlink="">
      <xdr:nvSpPr>
        <xdr:cNvPr id="254" name="円/楕円 253"/>
        <xdr:cNvSpPr/>
      </xdr:nvSpPr>
      <xdr:spPr>
        <a:xfrm>
          <a:off x="4584700" y="1604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119829</xdr:rowOff>
    </xdr:from>
    <xdr:ext cx="599010" cy="259045"/>
    <xdr:sp macro="" textlink="">
      <xdr:nvSpPr>
        <xdr:cNvPr id="255" name="扶助費該当値テキスト"/>
        <xdr:cNvSpPr txBox="1"/>
      </xdr:nvSpPr>
      <xdr:spPr>
        <a:xfrm>
          <a:off x="4686300" y="1589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102,866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157023</xdr:rowOff>
    </xdr:from>
    <xdr:to>
      <xdr:col>5</xdr:col>
      <xdr:colOff>409575</xdr:colOff>
      <xdr:row>94</xdr:row>
      <xdr:rowOff>87173</xdr:rowOff>
    </xdr:to>
    <xdr:sp macro="" textlink="">
      <xdr:nvSpPr>
        <xdr:cNvPr id="256" name="円/楕円 255"/>
        <xdr:cNvSpPr/>
      </xdr:nvSpPr>
      <xdr:spPr>
        <a:xfrm>
          <a:off x="3746500" y="161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103700</xdr:rowOff>
    </xdr:from>
    <xdr:ext cx="534377" cy="259045"/>
    <xdr:sp macro="" textlink="">
      <xdr:nvSpPr>
        <xdr:cNvPr id="257" name="テキスト ボックス 256"/>
        <xdr:cNvSpPr txBox="1"/>
      </xdr:nvSpPr>
      <xdr:spPr>
        <a:xfrm>
          <a:off x="3530111" y="158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98,136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93218</xdr:rowOff>
    </xdr:from>
    <xdr:to>
      <xdr:col>4</xdr:col>
      <xdr:colOff>206375</xdr:colOff>
      <xdr:row>95</xdr:row>
      <xdr:rowOff>23368</xdr:rowOff>
    </xdr:to>
    <xdr:sp macro="" textlink="">
      <xdr:nvSpPr>
        <xdr:cNvPr id="258" name="円/楕円 257"/>
        <xdr:cNvSpPr/>
      </xdr:nvSpPr>
      <xdr:spPr>
        <a:xfrm>
          <a:off x="2857500" y="1620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39895</xdr:rowOff>
    </xdr:from>
    <xdr:ext cx="534377" cy="259045"/>
    <xdr:sp macro="" textlink="">
      <xdr:nvSpPr>
        <xdr:cNvPr id="259" name="テキスト ボックス 258"/>
        <xdr:cNvSpPr txBox="1"/>
      </xdr:nvSpPr>
      <xdr:spPr>
        <a:xfrm>
          <a:off x="2641111" y="1598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89,660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150851</xdr:rowOff>
    </xdr:from>
    <xdr:to>
      <xdr:col>3</xdr:col>
      <xdr:colOff>3175</xdr:colOff>
      <xdr:row>95</xdr:row>
      <xdr:rowOff>81001</xdr:rowOff>
    </xdr:to>
    <xdr:sp macro="" textlink="">
      <xdr:nvSpPr>
        <xdr:cNvPr id="260" name="円/楕円 259"/>
        <xdr:cNvSpPr/>
      </xdr:nvSpPr>
      <xdr:spPr>
        <a:xfrm>
          <a:off x="1968500" y="1626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97528</xdr:rowOff>
    </xdr:from>
    <xdr:ext cx="534377" cy="259045"/>
    <xdr:sp macro="" textlink="">
      <xdr:nvSpPr>
        <xdr:cNvPr id="261" name="テキスト ボックス 260"/>
        <xdr:cNvSpPr txBox="1"/>
      </xdr:nvSpPr>
      <xdr:spPr>
        <a:xfrm>
          <a:off x="1752111" y="1604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85,122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118898</xdr:rowOff>
    </xdr:from>
    <xdr:to>
      <xdr:col>1</xdr:col>
      <xdr:colOff>485775</xdr:colOff>
      <xdr:row>95</xdr:row>
      <xdr:rowOff>49048</xdr:rowOff>
    </xdr:to>
    <xdr:sp macro="" textlink="">
      <xdr:nvSpPr>
        <xdr:cNvPr id="262" name="円/楕円 261"/>
        <xdr:cNvSpPr/>
      </xdr:nvSpPr>
      <xdr:spPr>
        <a:xfrm>
          <a:off x="1079500" y="1623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65575</xdr:rowOff>
    </xdr:from>
    <xdr:ext cx="534377" cy="259045"/>
    <xdr:sp macro="" textlink="">
      <xdr:nvSpPr>
        <xdr:cNvPr id="263" name="テキスト ボックス 262"/>
        <xdr:cNvSpPr txBox="1"/>
      </xdr:nvSpPr>
      <xdr:spPr>
        <a:xfrm>
          <a:off x="863111" y="1601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23861</xdr:rowOff>
    </xdr:from>
    <xdr:to>
      <xdr:col>15</xdr:col>
      <xdr:colOff>180975</xdr:colOff>
      <xdr:row>35</xdr:row>
      <xdr:rowOff>43562</xdr:rowOff>
    </xdr:to>
    <xdr:cxnSp macro="">
      <xdr:nvCxnSpPr>
        <xdr:cNvPr id="292" name="直線コネクタ 291"/>
        <xdr:cNvCxnSpPr/>
      </xdr:nvCxnSpPr>
      <xdr:spPr>
        <a:xfrm flipV="1">
          <a:off x="9639300" y="6024611"/>
          <a:ext cx="8382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43160</xdr:rowOff>
    </xdr:from>
    <xdr:ext cx="599010" cy="259045"/>
    <xdr:sp macro="" textlink="">
      <xdr:nvSpPr>
        <xdr:cNvPr id="293" name="補助費等平均値テキスト"/>
        <xdr:cNvSpPr txBox="1"/>
      </xdr:nvSpPr>
      <xdr:spPr>
        <a:xfrm>
          <a:off x="10528300" y="621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43562</xdr:rowOff>
    </xdr:from>
    <xdr:to>
      <xdr:col>14</xdr:col>
      <xdr:colOff>28575</xdr:colOff>
      <xdr:row>35</xdr:row>
      <xdr:rowOff>119755</xdr:rowOff>
    </xdr:to>
    <xdr:cxnSp macro="">
      <xdr:nvCxnSpPr>
        <xdr:cNvPr id="295" name="直線コネクタ 294"/>
        <xdr:cNvCxnSpPr/>
      </xdr:nvCxnSpPr>
      <xdr:spPr>
        <a:xfrm flipV="1">
          <a:off x="8750300" y="6044312"/>
          <a:ext cx="889000" cy="7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119755</xdr:rowOff>
    </xdr:from>
    <xdr:to>
      <xdr:col>12</xdr:col>
      <xdr:colOff>511175</xdr:colOff>
      <xdr:row>36</xdr:row>
      <xdr:rowOff>47132</xdr:rowOff>
    </xdr:to>
    <xdr:cxnSp macro="">
      <xdr:nvCxnSpPr>
        <xdr:cNvPr id="298" name="直線コネクタ 297"/>
        <xdr:cNvCxnSpPr/>
      </xdr:nvCxnSpPr>
      <xdr:spPr>
        <a:xfrm flipV="1">
          <a:off x="7861300" y="6120505"/>
          <a:ext cx="889000" cy="9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4803</xdr:rowOff>
    </xdr:from>
    <xdr:to>
      <xdr:col>11</xdr:col>
      <xdr:colOff>307975</xdr:colOff>
      <xdr:row>36</xdr:row>
      <xdr:rowOff>47132</xdr:rowOff>
    </xdr:to>
    <xdr:cxnSp macro="">
      <xdr:nvCxnSpPr>
        <xdr:cNvPr id="301" name="直線コネクタ 300"/>
        <xdr:cNvCxnSpPr/>
      </xdr:nvCxnSpPr>
      <xdr:spPr>
        <a:xfrm>
          <a:off x="6972300" y="6177003"/>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79348</xdr:rowOff>
    </xdr:from>
    <xdr:ext cx="534377" cy="259045"/>
    <xdr:sp macro="" textlink="">
      <xdr:nvSpPr>
        <xdr:cNvPr id="303" name="テキスト ボックス 302"/>
        <xdr:cNvSpPr txBox="1"/>
      </xdr:nvSpPr>
      <xdr:spPr>
        <a:xfrm>
          <a:off x="7594111" y="64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144511</xdr:rowOff>
    </xdr:from>
    <xdr:to>
      <xdr:col>15</xdr:col>
      <xdr:colOff>231775</xdr:colOff>
      <xdr:row>35</xdr:row>
      <xdr:rowOff>74661</xdr:rowOff>
    </xdr:to>
    <xdr:sp macro="" textlink="">
      <xdr:nvSpPr>
        <xdr:cNvPr id="311" name="円/楕円 310"/>
        <xdr:cNvSpPr/>
      </xdr:nvSpPr>
      <xdr:spPr>
        <a:xfrm>
          <a:off x="10426700" y="5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167388</xdr:rowOff>
    </xdr:from>
    <xdr:ext cx="599010" cy="259045"/>
    <xdr:sp macro="" textlink="">
      <xdr:nvSpPr>
        <xdr:cNvPr id="312" name="補助費等該当値テキスト"/>
        <xdr:cNvSpPr txBox="1"/>
      </xdr:nvSpPr>
      <xdr:spPr>
        <a:xfrm>
          <a:off x="10528300" y="582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185,404</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164212</xdr:rowOff>
    </xdr:from>
    <xdr:to>
      <xdr:col>14</xdr:col>
      <xdr:colOff>79375</xdr:colOff>
      <xdr:row>35</xdr:row>
      <xdr:rowOff>94362</xdr:rowOff>
    </xdr:to>
    <xdr:sp macro="" textlink="">
      <xdr:nvSpPr>
        <xdr:cNvPr id="313" name="円/楕円 312"/>
        <xdr:cNvSpPr/>
      </xdr:nvSpPr>
      <xdr:spPr>
        <a:xfrm>
          <a:off x="9588500" y="599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110889</xdr:rowOff>
    </xdr:from>
    <xdr:ext cx="599010" cy="259045"/>
    <xdr:sp macro="" textlink="">
      <xdr:nvSpPr>
        <xdr:cNvPr id="314" name="テキスト ボックス 313"/>
        <xdr:cNvSpPr txBox="1"/>
      </xdr:nvSpPr>
      <xdr:spPr>
        <a:xfrm>
          <a:off x="9339794" y="576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180,233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68955</xdr:rowOff>
    </xdr:from>
    <xdr:to>
      <xdr:col>12</xdr:col>
      <xdr:colOff>561975</xdr:colOff>
      <xdr:row>35</xdr:row>
      <xdr:rowOff>170555</xdr:rowOff>
    </xdr:to>
    <xdr:sp macro="" textlink="">
      <xdr:nvSpPr>
        <xdr:cNvPr id="315" name="円/楕円 314"/>
        <xdr:cNvSpPr/>
      </xdr:nvSpPr>
      <xdr:spPr>
        <a:xfrm>
          <a:off x="8699500" y="60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15632</xdr:rowOff>
    </xdr:from>
    <xdr:ext cx="599010" cy="259045"/>
    <xdr:sp macro="" textlink="">
      <xdr:nvSpPr>
        <xdr:cNvPr id="316" name="テキスト ボックス 315"/>
        <xdr:cNvSpPr txBox="1"/>
      </xdr:nvSpPr>
      <xdr:spPr>
        <a:xfrm>
          <a:off x="8450794" y="584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167782</xdr:rowOff>
    </xdr:from>
    <xdr:to>
      <xdr:col>11</xdr:col>
      <xdr:colOff>358775</xdr:colOff>
      <xdr:row>36</xdr:row>
      <xdr:rowOff>97932</xdr:rowOff>
    </xdr:to>
    <xdr:sp macro="" textlink="">
      <xdr:nvSpPr>
        <xdr:cNvPr id="317" name="円/楕円 316"/>
        <xdr:cNvSpPr/>
      </xdr:nvSpPr>
      <xdr:spPr>
        <a:xfrm>
          <a:off x="7810500" y="616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114459</xdr:rowOff>
    </xdr:from>
    <xdr:ext cx="599010" cy="259045"/>
    <xdr:sp macro="" textlink="">
      <xdr:nvSpPr>
        <xdr:cNvPr id="318" name="テキスト ボックス 317"/>
        <xdr:cNvSpPr txBox="1"/>
      </xdr:nvSpPr>
      <xdr:spPr>
        <a:xfrm>
          <a:off x="7561794" y="594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125453</xdr:rowOff>
    </xdr:from>
    <xdr:to>
      <xdr:col>10</xdr:col>
      <xdr:colOff>155575</xdr:colOff>
      <xdr:row>36</xdr:row>
      <xdr:rowOff>55603</xdr:rowOff>
    </xdr:to>
    <xdr:sp macro="" textlink="">
      <xdr:nvSpPr>
        <xdr:cNvPr id="319" name="円/楕円 318"/>
        <xdr:cNvSpPr/>
      </xdr:nvSpPr>
      <xdr:spPr>
        <a:xfrm>
          <a:off x="6921500" y="612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72130</xdr:rowOff>
    </xdr:from>
    <xdr:ext cx="599010" cy="259045"/>
    <xdr:sp macro="" textlink="">
      <xdr:nvSpPr>
        <xdr:cNvPr id="320" name="テキスト ボックス 319"/>
        <xdr:cNvSpPr txBox="1"/>
      </xdr:nvSpPr>
      <xdr:spPr>
        <a:xfrm>
          <a:off x="6672794" y="590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28358</xdr:rowOff>
    </xdr:from>
    <xdr:to>
      <xdr:col>15</xdr:col>
      <xdr:colOff>180975</xdr:colOff>
      <xdr:row>58</xdr:row>
      <xdr:rowOff>70134</xdr:rowOff>
    </xdr:to>
    <xdr:cxnSp macro="">
      <xdr:nvCxnSpPr>
        <xdr:cNvPr id="349" name="直線コネクタ 348"/>
        <xdr:cNvCxnSpPr/>
      </xdr:nvCxnSpPr>
      <xdr:spPr>
        <a:xfrm flipV="1">
          <a:off x="9639300" y="9972458"/>
          <a:ext cx="838200" cy="4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61584</xdr:rowOff>
    </xdr:from>
    <xdr:ext cx="599010" cy="259045"/>
    <xdr:sp macro="" textlink="">
      <xdr:nvSpPr>
        <xdr:cNvPr id="350" name="普通建設事業費平均値テキスト"/>
        <xdr:cNvSpPr txBox="1"/>
      </xdr:nvSpPr>
      <xdr:spPr>
        <a:xfrm>
          <a:off x="10528300" y="10005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70134</xdr:rowOff>
    </xdr:from>
    <xdr:to>
      <xdr:col>14</xdr:col>
      <xdr:colOff>28575</xdr:colOff>
      <xdr:row>58</xdr:row>
      <xdr:rowOff>97479</xdr:rowOff>
    </xdr:to>
    <xdr:cxnSp macro="">
      <xdr:nvCxnSpPr>
        <xdr:cNvPr id="352" name="直線コネクタ 351"/>
        <xdr:cNvCxnSpPr/>
      </xdr:nvCxnSpPr>
      <xdr:spPr>
        <a:xfrm flipV="1">
          <a:off x="8750300" y="10014234"/>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14946</xdr:rowOff>
    </xdr:from>
    <xdr:ext cx="534377" cy="259045"/>
    <xdr:sp macro="" textlink="">
      <xdr:nvSpPr>
        <xdr:cNvPr id="354" name="テキスト ボックス 353"/>
        <xdr:cNvSpPr txBox="1"/>
      </xdr:nvSpPr>
      <xdr:spPr>
        <a:xfrm>
          <a:off x="9372111" y="101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61591</xdr:rowOff>
    </xdr:from>
    <xdr:to>
      <xdr:col>12</xdr:col>
      <xdr:colOff>511175</xdr:colOff>
      <xdr:row>58</xdr:row>
      <xdr:rowOff>97479</xdr:rowOff>
    </xdr:to>
    <xdr:cxnSp macro="">
      <xdr:nvCxnSpPr>
        <xdr:cNvPr id="355" name="直線コネクタ 354"/>
        <xdr:cNvCxnSpPr/>
      </xdr:nvCxnSpPr>
      <xdr:spPr>
        <a:xfrm>
          <a:off x="7861300" y="10005691"/>
          <a:ext cx="889000" cy="3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157081</xdr:rowOff>
    </xdr:from>
    <xdr:ext cx="599010" cy="259045"/>
    <xdr:sp macro="" textlink="">
      <xdr:nvSpPr>
        <xdr:cNvPr id="357" name="テキスト ボックス 356"/>
        <xdr:cNvSpPr txBox="1"/>
      </xdr:nvSpPr>
      <xdr:spPr>
        <a:xfrm>
          <a:off x="8450794" y="10101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61591</xdr:rowOff>
    </xdr:from>
    <xdr:to>
      <xdr:col>11</xdr:col>
      <xdr:colOff>307975</xdr:colOff>
      <xdr:row>58</xdr:row>
      <xdr:rowOff>74351</xdr:rowOff>
    </xdr:to>
    <xdr:cxnSp macro="">
      <xdr:nvCxnSpPr>
        <xdr:cNvPr id="358" name="直線コネクタ 357"/>
        <xdr:cNvCxnSpPr/>
      </xdr:nvCxnSpPr>
      <xdr:spPr>
        <a:xfrm flipV="1">
          <a:off x="6972300" y="10005691"/>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153755</xdr:rowOff>
    </xdr:from>
    <xdr:ext cx="599010" cy="259045"/>
    <xdr:sp macro="" textlink="">
      <xdr:nvSpPr>
        <xdr:cNvPr id="360" name="テキスト ボックス 359"/>
        <xdr:cNvSpPr txBox="1"/>
      </xdr:nvSpPr>
      <xdr:spPr>
        <a:xfrm>
          <a:off x="7561794" y="1009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170885</xdr:rowOff>
    </xdr:from>
    <xdr:ext cx="599010" cy="259045"/>
    <xdr:sp macro="" textlink="">
      <xdr:nvSpPr>
        <xdr:cNvPr id="362" name="テキスト ボックス 361"/>
        <xdr:cNvSpPr txBox="1"/>
      </xdr:nvSpPr>
      <xdr:spPr>
        <a:xfrm>
          <a:off x="6672794" y="10114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149008</xdr:rowOff>
    </xdr:from>
    <xdr:to>
      <xdr:col>15</xdr:col>
      <xdr:colOff>231775</xdr:colOff>
      <xdr:row>58</xdr:row>
      <xdr:rowOff>79158</xdr:rowOff>
    </xdr:to>
    <xdr:sp macro="" textlink="">
      <xdr:nvSpPr>
        <xdr:cNvPr id="368" name="円/楕円 367"/>
        <xdr:cNvSpPr/>
      </xdr:nvSpPr>
      <xdr:spPr>
        <a:xfrm>
          <a:off x="10426700" y="99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435</xdr:rowOff>
    </xdr:from>
    <xdr:ext cx="599010" cy="259045"/>
    <xdr:sp macro="" textlink="">
      <xdr:nvSpPr>
        <xdr:cNvPr id="369" name="普通建設事業費該当値テキスト"/>
        <xdr:cNvSpPr txBox="1"/>
      </xdr:nvSpPr>
      <xdr:spPr>
        <a:xfrm>
          <a:off x="10528300" y="977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246,118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19334</xdr:rowOff>
    </xdr:from>
    <xdr:to>
      <xdr:col>14</xdr:col>
      <xdr:colOff>79375</xdr:colOff>
      <xdr:row>58</xdr:row>
      <xdr:rowOff>120934</xdr:rowOff>
    </xdr:to>
    <xdr:sp macro="" textlink="">
      <xdr:nvSpPr>
        <xdr:cNvPr id="370" name="円/楕円 369"/>
        <xdr:cNvSpPr/>
      </xdr:nvSpPr>
      <xdr:spPr>
        <a:xfrm>
          <a:off x="9588500" y="996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137461</xdr:rowOff>
    </xdr:from>
    <xdr:ext cx="599010" cy="259045"/>
    <xdr:sp macro="" textlink="">
      <xdr:nvSpPr>
        <xdr:cNvPr id="371" name="テキスト ボックス 370"/>
        <xdr:cNvSpPr txBox="1"/>
      </xdr:nvSpPr>
      <xdr:spPr>
        <a:xfrm>
          <a:off x="9339794" y="973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46679</xdr:rowOff>
    </xdr:from>
    <xdr:to>
      <xdr:col>12</xdr:col>
      <xdr:colOff>561975</xdr:colOff>
      <xdr:row>58</xdr:row>
      <xdr:rowOff>148279</xdr:rowOff>
    </xdr:to>
    <xdr:sp macro="" textlink="">
      <xdr:nvSpPr>
        <xdr:cNvPr id="372" name="円/楕円 371"/>
        <xdr:cNvSpPr/>
      </xdr:nvSpPr>
      <xdr:spPr>
        <a:xfrm>
          <a:off x="8699500" y="99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164806</xdr:rowOff>
    </xdr:from>
    <xdr:ext cx="599010" cy="259045"/>
    <xdr:sp macro="" textlink="">
      <xdr:nvSpPr>
        <xdr:cNvPr id="373" name="テキスト ボックス 372"/>
        <xdr:cNvSpPr txBox="1"/>
      </xdr:nvSpPr>
      <xdr:spPr>
        <a:xfrm>
          <a:off x="8450794" y="976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10791</xdr:rowOff>
    </xdr:from>
    <xdr:to>
      <xdr:col>11</xdr:col>
      <xdr:colOff>358775</xdr:colOff>
      <xdr:row>58</xdr:row>
      <xdr:rowOff>112391</xdr:rowOff>
    </xdr:to>
    <xdr:sp macro="" textlink="">
      <xdr:nvSpPr>
        <xdr:cNvPr id="374" name="円/楕円 373"/>
        <xdr:cNvSpPr/>
      </xdr:nvSpPr>
      <xdr:spPr>
        <a:xfrm>
          <a:off x="7810500" y="995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128918</xdr:rowOff>
    </xdr:from>
    <xdr:ext cx="599010" cy="259045"/>
    <xdr:sp macro="" textlink="">
      <xdr:nvSpPr>
        <xdr:cNvPr id="375" name="テキスト ボックス 374"/>
        <xdr:cNvSpPr txBox="1"/>
      </xdr:nvSpPr>
      <xdr:spPr>
        <a:xfrm>
          <a:off x="7561794" y="973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23551</xdr:rowOff>
    </xdr:from>
    <xdr:to>
      <xdr:col>10</xdr:col>
      <xdr:colOff>155575</xdr:colOff>
      <xdr:row>58</xdr:row>
      <xdr:rowOff>125151</xdr:rowOff>
    </xdr:to>
    <xdr:sp macro="" textlink="">
      <xdr:nvSpPr>
        <xdr:cNvPr id="376" name="円/楕円 375"/>
        <xdr:cNvSpPr/>
      </xdr:nvSpPr>
      <xdr:spPr>
        <a:xfrm>
          <a:off x="6921500" y="996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141678</xdr:rowOff>
    </xdr:from>
    <xdr:ext cx="599010" cy="259045"/>
    <xdr:sp macro="" textlink="">
      <xdr:nvSpPr>
        <xdr:cNvPr id="377" name="テキスト ボックス 376"/>
        <xdr:cNvSpPr txBox="1"/>
      </xdr:nvSpPr>
      <xdr:spPr>
        <a:xfrm>
          <a:off x="6672794" y="974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62351</xdr:rowOff>
    </xdr:from>
    <xdr:to>
      <xdr:col>15</xdr:col>
      <xdr:colOff>180975</xdr:colOff>
      <xdr:row>78</xdr:row>
      <xdr:rowOff>120219</xdr:rowOff>
    </xdr:to>
    <xdr:cxnSp macro="">
      <xdr:nvCxnSpPr>
        <xdr:cNvPr id="404" name="直線コネクタ 403"/>
        <xdr:cNvCxnSpPr/>
      </xdr:nvCxnSpPr>
      <xdr:spPr>
        <a:xfrm>
          <a:off x="9639300" y="13435451"/>
          <a:ext cx="838200" cy="5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62351</xdr:rowOff>
    </xdr:from>
    <xdr:to>
      <xdr:col>14</xdr:col>
      <xdr:colOff>28575</xdr:colOff>
      <xdr:row>78</xdr:row>
      <xdr:rowOff>95684</xdr:rowOff>
    </xdr:to>
    <xdr:cxnSp macro="">
      <xdr:nvCxnSpPr>
        <xdr:cNvPr id="407" name="直線コネクタ 406"/>
        <xdr:cNvCxnSpPr/>
      </xdr:nvCxnSpPr>
      <xdr:spPr>
        <a:xfrm flipV="1">
          <a:off x="8750300" y="13435451"/>
          <a:ext cx="889000" cy="3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69419</xdr:rowOff>
    </xdr:from>
    <xdr:to>
      <xdr:col>15</xdr:col>
      <xdr:colOff>231775</xdr:colOff>
      <xdr:row>78</xdr:row>
      <xdr:rowOff>171019</xdr:rowOff>
    </xdr:to>
    <xdr:sp macro="" textlink="">
      <xdr:nvSpPr>
        <xdr:cNvPr id="417" name="円/楕円 416"/>
        <xdr:cNvSpPr/>
      </xdr:nvSpPr>
      <xdr:spPr>
        <a:xfrm>
          <a:off x="10426700" y="134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35233</xdr:rowOff>
    </xdr:from>
    <xdr:ext cx="534377" cy="259045"/>
    <xdr:sp macro="" textlink="">
      <xdr:nvSpPr>
        <xdr:cNvPr id="418" name="普通建設事業費 （ うち新規整備　）該当値テキスト"/>
        <xdr:cNvSpPr txBox="1"/>
      </xdr:nvSpPr>
      <xdr:spPr>
        <a:xfrm>
          <a:off x="10528300" y="1340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11551</xdr:rowOff>
    </xdr:from>
    <xdr:to>
      <xdr:col>14</xdr:col>
      <xdr:colOff>79375</xdr:colOff>
      <xdr:row>78</xdr:row>
      <xdr:rowOff>113151</xdr:rowOff>
    </xdr:to>
    <xdr:sp macro="" textlink="">
      <xdr:nvSpPr>
        <xdr:cNvPr id="419" name="円/楕円 418"/>
        <xdr:cNvSpPr/>
      </xdr:nvSpPr>
      <xdr:spPr>
        <a:xfrm>
          <a:off x="9588500" y="133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129678</xdr:rowOff>
    </xdr:from>
    <xdr:ext cx="534377" cy="259045"/>
    <xdr:sp macro="" textlink="">
      <xdr:nvSpPr>
        <xdr:cNvPr id="420" name="テキスト ボックス 419"/>
        <xdr:cNvSpPr txBox="1"/>
      </xdr:nvSpPr>
      <xdr:spPr>
        <a:xfrm>
          <a:off x="9372111" y="1315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44884</xdr:rowOff>
    </xdr:from>
    <xdr:to>
      <xdr:col>12</xdr:col>
      <xdr:colOff>561975</xdr:colOff>
      <xdr:row>78</xdr:row>
      <xdr:rowOff>146484</xdr:rowOff>
    </xdr:to>
    <xdr:sp macro="" textlink="">
      <xdr:nvSpPr>
        <xdr:cNvPr id="421" name="円/楕円 420"/>
        <xdr:cNvSpPr/>
      </xdr:nvSpPr>
      <xdr:spPr>
        <a:xfrm>
          <a:off x="8699500" y="1341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137611</xdr:rowOff>
    </xdr:from>
    <xdr:ext cx="534377" cy="259045"/>
    <xdr:sp macro="" textlink="">
      <xdr:nvSpPr>
        <xdr:cNvPr id="422" name="テキスト ボックス 421"/>
        <xdr:cNvSpPr txBox="1"/>
      </xdr:nvSpPr>
      <xdr:spPr>
        <a:xfrm>
          <a:off x="8483111" y="135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35882</xdr:rowOff>
    </xdr:from>
    <xdr:to>
      <xdr:col>15</xdr:col>
      <xdr:colOff>180975</xdr:colOff>
      <xdr:row>95</xdr:row>
      <xdr:rowOff>14256</xdr:rowOff>
    </xdr:to>
    <xdr:cxnSp macro="">
      <xdr:nvCxnSpPr>
        <xdr:cNvPr id="447" name="直線コネクタ 446"/>
        <xdr:cNvCxnSpPr/>
      </xdr:nvCxnSpPr>
      <xdr:spPr>
        <a:xfrm flipV="1">
          <a:off x="9639300" y="15637832"/>
          <a:ext cx="838200" cy="66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158515</xdr:rowOff>
    </xdr:from>
    <xdr:ext cx="534377" cy="259045"/>
    <xdr:sp macro="" textlink="">
      <xdr:nvSpPr>
        <xdr:cNvPr id="448" name="普通建設事業費 （ うち更新整備　）平均値テキスト"/>
        <xdr:cNvSpPr txBox="1"/>
      </xdr:nvSpPr>
      <xdr:spPr>
        <a:xfrm>
          <a:off x="10528300" y="16446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14256</xdr:rowOff>
    </xdr:from>
    <xdr:to>
      <xdr:col>14</xdr:col>
      <xdr:colOff>28575</xdr:colOff>
      <xdr:row>95</xdr:row>
      <xdr:rowOff>31767</xdr:rowOff>
    </xdr:to>
    <xdr:cxnSp macro="">
      <xdr:nvCxnSpPr>
        <xdr:cNvPr id="450" name="直線コネクタ 449"/>
        <xdr:cNvCxnSpPr/>
      </xdr:nvCxnSpPr>
      <xdr:spPr>
        <a:xfrm flipV="1">
          <a:off x="8750300" y="16302006"/>
          <a:ext cx="8890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11371</xdr:rowOff>
    </xdr:from>
    <xdr:ext cx="534377" cy="259045"/>
    <xdr:sp macro="" textlink="">
      <xdr:nvSpPr>
        <xdr:cNvPr id="452" name="テキスト ボックス 451"/>
        <xdr:cNvSpPr txBox="1"/>
      </xdr:nvSpPr>
      <xdr:spPr>
        <a:xfrm>
          <a:off x="9372111" y="166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139394</xdr:rowOff>
    </xdr:from>
    <xdr:ext cx="534377" cy="259045"/>
    <xdr:sp macro="" textlink="">
      <xdr:nvSpPr>
        <xdr:cNvPr id="454" name="テキスト ボックス 453"/>
        <xdr:cNvSpPr txBox="1"/>
      </xdr:nvSpPr>
      <xdr:spPr>
        <a:xfrm>
          <a:off x="8483111" y="1659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90</xdr:row>
      <xdr:rowOff>156532</xdr:rowOff>
    </xdr:from>
    <xdr:to>
      <xdr:col>15</xdr:col>
      <xdr:colOff>231775</xdr:colOff>
      <xdr:row>91</xdr:row>
      <xdr:rowOff>86682</xdr:rowOff>
    </xdr:to>
    <xdr:sp macro="" textlink="">
      <xdr:nvSpPr>
        <xdr:cNvPr id="460" name="円/楕円 459"/>
        <xdr:cNvSpPr/>
      </xdr:nvSpPr>
      <xdr:spPr>
        <a:xfrm>
          <a:off x="10426700" y="155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109559</xdr:rowOff>
    </xdr:from>
    <xdr:ext cx="599010" cy="259045"/>
    <xdr:sp macro="" textlink="">
      <xdr:nvSpPr>
        <xdr:cNvPr id="461" name="普通建設事業費 （ うち更新整備　）該当値テキスト"/>
        <xdr:cNvSpPr txBox="1"/>
      </xdr:nvSpPr>
      <xdr:spPr>
        <a:xfrm>
          <a:off x="10528300" y="1554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208,166</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134906</xdr:rowOff>
    </xdr:from>
    <xdr:to>
      <xdr:col>14</xdr:col>
      <xdr:colOff>79375</xdr:colOff>
      <xdr:row>95</xdr:row>
      <xdr:rowOff>65056</xdr:rowOff>
    </xdr:to>
    <xdr:sp macro="" textlink="">
      <xdr:nvSpPr>
        <xdr:cNvPr id="462" name="円/楕円 461"/>
        <xdr:cNvSpPr/>
      </xdr:nvSpPr>
      <xdr:spPr>
        <a:xfrm>
          <a:off x="9588500" y="162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81583</xdr:rowOff>
    </xdr:from>
    <xdr:ext cx="534377" cy="259045"/>
    <xdr:sp macro="" textlink="">
      <xdr:nvSpPr>
        <xdr:cNvPr id="463" name="テキスト ボックス 462"/>
        <xdr:cNvSpPr txBox="1"/>
      </xdr:nvSpPr>
      <xdr:spPr>
        <a:xfrm>
          <a:off x="9372111" y="160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91,950</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152417</xdr:rowOff>
    </xdr:from>
    <xdr:to>
      <xdr:col>12</xdr:col>
      <xdr:colOff>561975</xdr:colOff>
      <xdr:row>95</xdr:row>
      <xdr:rowOff>82567</xdr:rowOff>
    </xdr:to>
    <xdr:sp macro="" textlink="">
      <xdr:nvSpPr>
        <xdr:cNvPr id="464" name="円/楕円 463"/>
        <xdr:cNvSpPr/>
      </xdr:nvSpPr>
      <xdr:spPr>
        <a:xfrm>
          <a:off x="8699500" y="162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99094</xdr:rowOff>
    </xdr:from>
    <xdr:ext cx="534377" cy="259045"/>
    <xdr:sp macro="" textlink="">
      <xdr:nvSpPr>
        <xdr:cNvPr id="465" name="テキスト ボックス 464"/>
        <xdr:cNvSpPr txBox="1"/>
      </xdr:nvSpPr>
      <xdr:spPr>
        <a:xfrm>
          <a:off x="8483111" y="1604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159657</xdr:rowOff>
    </xdr:from>
    <xdr:to>
      <xdr:col>23</xdr:col>
      <xdr:colOff>517525</xdr:colOff>
      <xdr:row>39</xdr:row>
      <xdr:rowOff>27945</xdr:rowOff>
    </xdr:to>
    <xdr:cxnSp macro="">
      <xdr:nvCxnSpPr>
        <xdr:cNvPr id="494" name="直線コネクタ 493"/>
        <xdr:cNvCxnSpPr/>
      </xdr:nvCxnSpPr>
      <xdr:spPr>
        <a:xfrm>
          <a:off x="15481300" y="6674757"/>
          <a:ext cx="838200" cy="3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159657</xdr:rowOff>
    </xdr:from>
    <xdr:to>
      <xdr:col>22</xdr:col>
      <xdr:colOff>365125</xdr:colOff>
      <xdr:row>38</xdr:row>
      <xdr:rowOff>160220</xdr:rowOff>
    </xdr:to>
    <xdr:cxnSp macro="">
      <xdr:nvCxnSpPr>
        <xdr:cNvPr id="497" name="直線コネクタ 496"/>
        <xdr:cNvCxnSpPr/>
      </xdr:nvCxnSpPr>
      <xdr:spPr>
        <a:xfrm flipV="1">
          <a:off x="14592300" y="6674757"/>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41960</xdr:rowOff>
    </xdr:from>
    <xdr:ext cx="469744" cy="259045"/>
    <xdr:sp macro="" textlink="">
      <xdr:nvSpPr>
        <xdr:cNvPr id="499" name="テキスト ボックス 498"/>
        <xdr:cNvSpPr txBox="1"/>
      </xdr:nvSpPr>
      <xdr:spPr>
        <a:xfrm>
          <a:off x="15246427" y="67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78397</xdr:rowOff>
    </xdr:from>
    <xdr:to>
      <xdr:col>21</xdr:col>
      <xdr:colOff>161925</xdr:colOff>
      <xdr:row>38</xdr:row>
      <xdr:rowOff>160220</xdr:rowOff>
    </xdr:to>
    <xdr:cxnSp macro="">
      <xdr:nvCxnSpPr>
        <xdr:cNvPr id="500" name="直線コネクタ 499"/>
        <xdr:cNvCxnSpPr/>
      </xdr:nvCxnSpPr>
      <xdr:spPr>
        <a:xfrm>
          <a:off x="13703300" y="6593497"/>
          <a:ext cx="889000" cy="8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78397</xdr:rowOff>
    </xdr:from>
    <xdr:to>
      <xdr:col>19</xdr:col>
      <xdr:colOff>644525</xdr:colOff>
      <xdr:row>38</xdr:row>
      <xdr:rowOff>89797</xdr:rowOff>
    </xdr:to>
    <xdr:cxnSp macro="">
      <xdr:nvCxnSpPr>
        <xdr:cNvPr id="503" name="直線コネクタ 502"/>
        <xdr:cNvCxnSpPr/>
      </xdr:nvCxnSpPr>
      <xdr:spPr>
        <a:xfrm flipV="1">
          <a:off x="12814300" y="6593497"/>
          <a:ext cx="889000" cy="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151863</xdr:rowOff>
    </xdr:from>
    <xdr:ext cx="534377" cy="259045"/>
    <xdr:sp macro="" textlink="">
      <xdr:nvSpPr>
        <xdr:cNvPr id="505" name="テキスト ボックス 504"/>
        <xdr:cNvSpPr txBox="1"/>
      </xdr:nvSpPr>
      <xdr:spPr>
        <a:xfrm>
          <a:off x="13436111" y="66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148595</xdr:rowOff>
    </xdr:from>
    <xdr:to>
      <xdr:col>23</xdr:col>
      <xdr:colOff>568325</xdr:colOff>
      <xdr:row>39</xdr:row>
      <xdr:rowOff>78745</xdr:rowOff>
    </xdr:to>
    <xdr:sp macro="" textlink="">
      <xdr:nvSpPr>
        <xdr:cNvPr id="513" name="円/楕円 512"/>
        <xdr:cNvSpPr/>
      </xdr:nvSpPr>
      <xdr:spPr>
        <a:xfrm>
          <a:off x="16268700" y="66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68912</xdr:rowOff>
    </xdr:from>
    <xdr:ext cx="469744" cy="259045"/>
    <xdr:sp macro="" textlink="">
      <xdr:nvSpPr>
        <xdr:cNvPr id="514" name="災害復旧事業費該当値テキスト"/>
        <xdr:cNvSpPr txBox="1"/>
      </xdr:nvSpPr>
      <xdr:spPr>
        <a:xfrm>
          <a:off x="16370300" y="658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108857</xdr:rowOff>
    </xdr:from>
    <xdr:to>
      <xdr:col>22</xdr:col>
      <xdr:colOff>415925</xdr:colOff>
      <xdr:row>39</xdr:row>
      <xdr:rowOff>39007</xdr:rowOff>
    </xdr:to>
    <xdr:sp macro="" textlink="">
      <xdr:nvSpPr>
        <xdr:cNvPr id="515" name="円/楕円 514"/>
        <xdr:cNvSpPr/>
      </xdr:nvSpPr>
      <xdr:spPr>
        <a:xfrm>
          <a:off x="154305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55534</xdr:rowOff>
    </xdr:from>
    <xdr:ext cx="469744" cy="259045"/>
    <xdr:sp macro="" textlink="">
      <xdr:nvSpPr>
        <xdr:cNvPr id="516" name="テキスト ボックス 515"/>
        <xdr:cNvSpPr txBox="1"/>
      </xdr:nvSpPr>
      <xdr:spPr>
        <a:xfrm>
          <a:off x="15246427" y="639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109420</xdr:rowOff>
    </xdr:from>
    <xdr:to>
      <xdr:col>21</xdr:col>
      <xdr:colOff>212725</xdr:colOff>
      <xdr:row>39</xdr:row>
      <xdr:rowOff>39570</xdr:rowOff>
    </xdr:to>
    <xdr:sp macro="" textlink="">
      <xdr:nvSpPr>
        <xdr:cNvPr id="517" name="円/楕円 516"/>
        <xdr:cNvSpPr/>
      </xdr:nvSpPr>
      <xdr:spPr>
        <a:xfrm>
          <a:off x="14541500" y="66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30697</xdr:rowOff>
    </xdr:from>
    <xdr:ext cx="469744" cy="259045"/>
    <xdr:sp macro="" textlink="">
      <xdr:nvSpPr>
        <xdr:cNvPr id="518" name="テキスト ボックス 517"/>
        <xdr:cNvSpPr txBox="1"/>
      </xdr:nvSpPr>
      <xdr:spPr>
        <a:xfrm>
          <a:off x="14357427" y="67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27597</xdr:rowOff>
    </xdr:from>
    <xdr:to>
      <xdr:col>20</xdr:col>
      <xdr:colOff>9525</xdr:colOff>
      <xdr:row>38</xdr:row>
      <xdr:rowOff>129197</xdr:rowOff>
    </xdr:to>
    <xdr:sp macro="" textlink="">
      <xdr:nvSpPr>
        <xdr:cNvPr id="519" name="円/楕円 518"/>
        <xdr:cNvSpPr/>
      </xdr:nvSpPr>
      <xdr:spPr>
        <a:xfrm>
          <a:off x="13652500" y="65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145724</xdr:rowOff>
    </xdr:from>
    <xdr:ext cx="534377" cy="259045"/>
    <xdr:sp macro="" textlink="">
      <xdr:nvSpPr>
        <xdr:cNvPr id="520" name="テキスト ボックス 519"/>
        <xdr:cNvSpPr txBox="1"/>
      </xdr:nvSpPr>
      <xdr:spPr>
        <a:xfrm>
          <a:off x="13436111" y="63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38997</xdr:rowOff>
    </xdr:from>
    <xdr:to>
      <xdr:col>18</xdr:col>
      <xdr:colOff>492125</xdr:colOff>
      <xdr:row>38</xdr:row>
      <xdr:rowOff>140597</xdr:rowOff>
    </xdr:to>
    <xdr:sp macro="" textlink="">
      <xdr:nvSpPr>
        <xdr:cNvPr id="521" name="円/楕円 520"/>
        <xdr:cNvSpPr/>
      </xdr:nvSpPr>
      <xdr:spPr>
        <a:xfrm>
          <a:off x="12763500" y="655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131724</xdr:rowOff>
    </xdr:from>
    <xdr:ext cx="534377" cy="259045"/>
    <xdr:sp macro="" textlink="">
      <xdr:nvSpPr>
        <xdr:cNvPr id="522" name="テキスト ボックス 521"/>
        <xdr:cNvSpPr txBox="1"/>
      </xdr:nvSpPr>
      <xdr:spPr>
        <a:xfrm>
          <a:off x="12547111" y="664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75509</xdr:rowOff>
    </xdr:from>
    <xdr:to>
      <xdr:col>23</xdr:col>
      <xdr:colOff>517525</xdr:colOff>
      <xdr:row>72</xdr:row>
      <xdr:rowOff>88850</xdr:rowOff>
    </xdr:to>
    <xdr:cxnSp macro="">
      <xdr:nvCxnSpPr>
        <xdr:cNvPr id="598" name="直線コネクタ 597"/>
        <xdr:cNvCxnSpPr/>
      </xdr:nvCxnSpPr>
      <xdr:spPr>
        <a:xfrm>
          <a:off x="15481300" y="12419909"/>
          <a:ext cx="8382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36613</xdr:rowOff>
    </xdr:from>
    <xdr:ext cx="534377" cy="259045"/>
    <xdr:sp macro="" textlink="">
      <xdr:nvSpPr>
        <xdr:cNvPr id="599" name="公債費平均値テキスト"/>
        <xdr:cNvSpPr txBox="1"/>
      </xdr:nvSpPr>
      <xdr:spPr>
        <a:xfrm>
          <a:off x="16370300" y="13066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75509</xdr:rowOff>
    </xdr:from>
    <xdr:to>
      <xdr:col>22</xdr:col>
      <xdr:colOff>365125</xdr:colOff>
      <xdr:row>72</xdr:row>
      <xdr:rowOff>77635</xdr:rowOff>
    </xdr:to>
    <xdr:cxnSp macro="">
      <xdr:nvCxnSpPr>
        <xdr:cNvPr id="601" name="直線コネクタ 600"/>
        <xdr:cNvCxnSpPr/>
      </xdr:nvCxnSpPr>
      <xdr:spPr>
        <a:xfrm flipV="1">
          <a:off x="14592300" y="12419909"/>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141202</xdr:rowOff>
    </xdr:from>
    <xdr:ext cx="534377" cy="259045"/>
    <xdr:sp macro="" textlink="">
      <xdr:nvSpPr>
        <xdr:cNvPr id="603" name="テキスト ボックス 602"/>
        <xdr:cNvSpPr txBox="1"/>
      </xdr:nvSpPr>
      <xdr:spPr>
        <a:xfrm>
          <a:off x="15214111" y="131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77635</xdr:rowOff>
    </xdr:from>
    <xdr:to>
      <xdr:col>21</xdr:col>
      <xdr:colOff>161925</xdr:colOff>
      <xdr:row>72</xdr:row>
      <xdr:rowOff>87424</xdr:rowOff>
    </xdr:to>
    <xdr:cxnSp macro="">
      <xdr:nvCxnSpPr>
        <xdr:cNvPr id="604" name="直線コネクタ 603"/>
        <xdr:cNvCxnSpPr/>
      </xdr:nvCxnSpPr>
      <xdr:spPr>
        <a:xfrm flipV="1">
          <a:off x="13703300" y="12422035"/>
          <a:ext cx="889000" cy="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93085</xdr:rowOff>
    </xdr:from>
    <xdr:ext cx="534377" cy="259045"/>
    <xdr:sp macro="" textlink="">
      <xdr:nvSpPr>
        <xdr:cNvPr id="606" name="テキスト ボックス 605"/>
        <xdr:cNvSpPr txBox="1"/>
      </xdr:nvSpPr>
      <xdr:spPr>
        <a:xfrm>
          <a:off x="14325111" y="1312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82047</xdr:rowOff>
    </xdr:from>
    <xdr:to>
      <xdr:col>19</xdr:col>
      <xdr:colOff>644525</xdr:colOff>
      <xdr:row>72</xdr:row>
      <xdr:rowOff>87424</xdr:rowOff>
    </xdr:to>
    <xdr:cxnSp macro="">
      <xdr:nvCxnSpPr>
        <xdr:cNvPr id="607" name="直線コネクタ 606"/>
        <xdr:cNvCxnSpPr/>
      </xdr:nvCxnSpPr>
      <xdr:spPr>
        <a:xfrm>
          <a:off x="12814300" y="12426447"/>
          <a:ext cx="889000" cy="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86611</xdr:rowOff>
    </xdr:from>
    <xdr:ext cx="534377" cy="259045"/>
    <xdr:sp macro="" textlink="">
      <xdr:nvSpPr>
        <xdr:cNvPr id="609" name="テキスト ボックス 608"/>
        <xdr:cNvSpPr txBox="1"/>
      </xdr:nvSpPr>
      <xdr:spPr>
        <a:xfrm>
          <a:off x="13436111" y="1311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76961</xdr:rowOff>
    </xdr:from>
    <xdr:ext cx="534377" cy="259045"/>
    <xdr:sp macro="" textlink="">
      <xdr:nvSpPr>
        <xdr:cNvPr id="611" name="テキスト ボックス 610"/>
        <xdr:cNvSpPr txBox="1"/>
      </xdr:nvSpPr>
      <xdr:spPr>
        <a:xfrm>
          <a:off x="12547111" y="131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38050</xdr:rowOff>
    </xdr:from>
    <xdr:to>
      <xdr:col>23</xdr:col>
      <xdr:colOff>568325</xdr:colOff>
      <xdr:row>72</xdr:row>
      <xdr:rowOff>139650</xdr:rowOff>
    </xdr:to>
    <xdr:sp macro="" textlink="">
      <xdr:nvSpPr>
        <xdr:cNvPr id="617" name="円/楕円 616"/>
        <xdr:cNvSpPr/>
      </xdr:nvSpPr>
      <xdr:spPr>
        <a:xfrm>
          <a:off x="16268700" y="123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162527</xdr:rowOff>
    </xdr:from>
    <xdr:ext cx="599010" cy="259045"/>
    <xdr:sp macro="" textlink="">
      <xdr:nvSpPr>
        <xdr:cNvPr id="618" name="公債費該当値テキスト"/>
        <xdr:cNvSpPr txBox="1"/>
      </xdr:nvSpPr>
      <xdr:spPr>
        <a:xfrm>
          <a:off x="16370300" y="1233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236,122</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24709</xdr:rowOff>
    </xdr:from>
    <xdr:to>
      <xdr:col>22</xdr:col>
      <xdr:colOff>415925</xdr:colOff>
      <xdr:row>72</xdr:row>
      <xdr:rowOff>126309</xdr:rowOff>
    </xdr:to>
    <xdr:sp macro="" textlink="">
      <xdr:nvSpPr>
        <xdr:cNvPr id="619" name="円/楕円 618"/>
        <xdr:cNvSpPr/>
      </xdr:nvSpPr>
      <xdr:spPr>
        <a:xfrm>
          <a:off x="15430500" y="123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142836</xdr:rowOff>
    </xdr:from>
    <xdr:ext cx="599010" cy="259045"/>
    <xdr:sp macro="" textlink="">
      <xdr:nvSpPr>
        <xdr:cNvPr id="620" name="テキスト ボックス 619"/>
        <xdr:cNvSpPr txBox="1"/>
      </xdr:nvSpPr>
      <xdr:spPr>
        <a:xfrm>
          <a:off x="15181794" y="1214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239,040</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26835</xdr:rowOff>
    </xdr:from>
    <xdr:to>
      <xdr:col>21</xdr:col>
      <xdr:colOff>212725</xdr:colOff>
      <xdr:row>72</xdr:row>
      <xdr:rowOff>128435</xdr:rowOff>
    </xdr:to>
    <xdr:sp macro="" textlink="">
      <xdr:nvSpPr>
        <xdr:cNvPr id="621" name="円/楕円 620"/>
        <xdr:cNvSpPr/>
      </xdr:nvSpPr>
      <xdr:spPr>
        <a:xfrm>
          <a:off x="14541500" y="123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144962</xdr:rowOff>
    </xdr:from>
    <xdr:ext cx="599010" cy="259045"/>
    <xdr:sp macro="" textlink="">
      <xdr:nvSpPr>
        <xdr:cNvPr id="622" name="テキスト ボックス 621"/>
        <xdr:cNvSpPr txBox="1"/>
      </xdr:nvSpPr>
      <xdr:spPr>
        <a:xfrm>
          <a:off x="14292794" y="121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238,575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36624</xdr:rowOff>
    </xdr:from>
    <xdr:to>
      <xdr:col>20</xdr:col>
      <xdr:colOff>9525</xdr:colOff>
      <xdr:row>72</xdr:row>
      <xdr:rowOff>138224</xdr:rowOff>
    </xdr:to>
    <xdr:sp macro="" textlink="">
      <xdr:nvSpPr>
        <xdr:cNvPr id="623" name="円/楕円 622"/>
        <xdr:cNvSpPr/>
      </xdr:nvSpPr>
      <xdr:spPr>
        <a:xfrm>
          <a:off x="13652500" y="123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154751</xdr:rowOff>
    </xdr:from>
    <xdr:ext cx="599010" cy="259045"/>
    <xdr:sp macro="" textlink="">
      <xdr:nvSpPr>
        <xdr:cNvPr id="624" name="テキスト ボックス 623"/>
        <xdr:cNvSpPr txBox="1"/>
      </xdr:nvSpPr>
      <xdr:spPr>
        <a:xfrm>
          <a:off x="13403794" y="1215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236,434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31247</xdr:rowOff>
    </xdr:from>
    <xdr:to>
      <xdr:col>18</xdr:col>
      <xdr:colOff>492125</xdr:colOff>
      <xdr:row>72</xdr:row>
      <xdr:rowOff>132847</xdr:rowOff>
    </xdr:to>
    <xdr:sp macro="" textlink="">
      <xdr:nvSpPr>
        <xdr:cNvPr id="625" name="円/楕円 624"/>
        <xdr:cNvSpPr/>
      </xdr:nvSpPr>
      <xdr:spPr>
        <a:xfrm>
          <a:off x="12763500" y="1237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70</xdr:row>
      <xdr:rowOff>149374</xdr:rowOff>
    </xdr:from>
    <xdr:ext cx="599010" cy="259045"/>
    <xdr:sp macro="" textlink="">
      <xdr:nvSpPr>
        <xdr:cNvPr id="626" name="テキスト ボックス 625"/>
        <xdr:cNvSpPr txBox="1"/>
      </xdr:nvSpPr>
      <xdr:spPr>
        <a:xfrm>
          <a:off x="12514794" y="1215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237,610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7818</xdr:rowOff>
    </xdr:from>
    <xdr:to>
      <xdr:col>23</xdr:col>
      <xdr:colOff>517525</xdr:colOff>
      <xdr:row>99</xdr:row>
      <xdr:rowOff>45752</xdr:rowOff>
    </xdr:to>
    <xdr:cxnSp macro="">
      <xdr:nvCxnSpPr>
        <xdr:cNvPr id="657" name="直線コネクタ 656"/>
        <xdr:cNvCxnSpPr/>
      </xdr:nvCxnSpPr>
      <xdr:spPr>
        <a:xfrm>
          <a:off x="15481300" y="16981368"/>
          <a:ext cx="838200" cy="3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7818</xdr:rowOff>
    </xdr:from>
    <xdr:to>
      <xdr:col>22</xdr:col>
      <xdr:colOff>365125</xdr:colOff>
      <xdr:row>99</xdr:row>
      <xdr:rowOff>23839</xdr:rowOff>
    </xdr:to>
    <xdr:cxnSp macro="">
      <xdr:nvCxnSpPr>
        <xdr:cNvPr id="660" name="直線コネクタ 659"/>
        <xdr:cNvCxnSpPr/>
      </xdr:nvCxnSpPr>
      <xdr:spPr>
        <a:xfrm flipV="1">
          <a:off x="14592300" y="16981368"/>
          <a:ext cx="889000" cy="1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54039</xdr:rowOff>
    </xdr:from>
    <xdr:ext cx="534377" cy="259045"/>
    <xdr:sp macro="" textlink="">
      <xdr:nvSpPr>
        <xdr:cNvPr id="662" name="テキスト ボックス 661"/>
        <xdr:cNvSpPr txBox="1"/>
      </xdr:nvSpPr>
      <xdr:spPr>
        <a:xfrm>
          <a:off x="15214111" y="170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23839</xdr:rowOff>
    </xdr:from>
    <xdr:to>
      <xdr:col>21</xdr:col>
      <xdr:colOff>161925</xdr:colOff>
      <xdr:row>99</xdr:row>
      <xdr:rowOff>41618</xdr:rowOff>
    </xdr:to>
    <xdr:cxnSp macro="">
      <xdr:nvCxnSpPr>
        <xdr:cNvPr id="663" name="直線コネクタ 662"/>
        <xdr:cNvCxnSpPr/>
      </xdr:nvCxnSpPr>
      <xdr:spPr>
        <a:xfrm flipV="1">
          <a:off x="13703300" y="16997389"/>
          <a:ext cx="889000" cy="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154468</xdr:rowOff>
    </xdr:from>
    <xdr:to>
      <xdr:col>19</xdr:col>
      <xdr:colOff>644525</xdr:colOff>
      <xdr:row>99</xdr:row>
      <xdr:rowOff>41618</xdr:rowOff>
    </xdr:to>
    <xdr:cxnSp macro="">
      <xdr:nvCxnSpPr>
        <xdr:cNvPr id="666" name="直線コネクタ 665"/>
        <xdr:cNvCxnSpPr/>
      </xdr:nvCxnSpPr>
      <xdr:spPr>
        <a:xfrm>
          <a:off x="12814300" y="16956568"/>
          <a:ext cx="889000" cy="5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38769</xdr:rowOff>
    </xdr:from>
    <xdr:ext cx="534377" cy="259045"/>
    <xdr:sp macro="" textlink="">
      <xdr:nvSpPr>
        <xdr:cNvPr id="670" name="テキスト ボックス 669"/>
        <xdr:cNvSpPr txBox="1"/>
      </xdr:nvSpPr>
      <xdr:spPr>
        <a:xfrm>
          <a:off x="12547111" y="170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166402</xdr:rowOff>
    </xdr:from>
    <xdr:to>
      <xdr:col>23</xdr:col>
      <xdr:colOff>568325</xdr:colOff>
      <xdr:row>99</xdr:row>
      <xdr:rowOff>96552</xdr:rowOff>
    </xdr:to>
    <xdr:sp macro="" textlink="">
      <xdr:nvSpPr>
        <xdr:cNvPr id="676" name="円/楕円 675"/>
        <xdr:cNvSpPr/>
      </xdr:nvSpPr>
      <xdr:spPr>
        <a:xfrm>
          <a:off x="16268700" y="169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84325</xdr:rowOff>
    </xdr:from>
    <xdr:ext cx="534377" cy="259045"/>
    <xdr:sp macro="" textlink="">
      <xdr:nvSpPr>
        <xdr:cNvPr id="677" name="積立金該当値テキスト"/>
        <xdr:cNvSpPr txBox="1"/>
      </xdr:nvSpPr>
      <xdr:spPr>
        <a:xfrm>
          <a:off x="16370300" y="1688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16,268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128468</xdr:rowOff>
    </xdr:from>
    <xdr:to>
      <xdr:col>22</xdr:col>
      <xdr:colOff>415925</xdr:colOff>
      <xdr:row>99</xdr:row>
      <xdr:rowOff>58618</xdr:rowOff>
    </xdr:to>
    <xdr:sp macro="" textlink="">
      <xdr:nvSpPr>
        <xdr:cNvPr id="678" name="円/楕円 677"/>
        <xdr:cNvSpPr/>
      </xdr:nvSpPr>
      <xdr:spPr>
        <a:xfrm>
          <a:off x="15430500" y="1693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75145</xdr:rowOff>
    </xdr:from>
    <xdr:ext cx="534377" cy="259045"/>
    <xdr:sp macro="" textlink="">
      <xdr:nvSpPr>
        <xdr:cNvPr id="679" name="テキスト ボックス 678"/>
        <xdr:cNvSpPr txBox="1"/>
      </xdr:nvSpPr>
      <xdr:spPr>
        <a:xfrm>
          <a:off x="15214111" y="167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144489</xdr:rowOff>
    </xdr:from>
    <xdr:to>
      <xdr:col>21</xdr:col>
      <xdr:colOff>212725</xdr:colOff>
      <xdr:row>99</xdr:row>
      <xdr:rowOff>74639</xdr:rowOff>
    </xdr:to>
    <xdr:sp macro="" textlink="">
      <xdr:nvSpPr>
        <xdr:cNvPr id="680" name="円/楕円 679"/>
        <xdr:cNvSpPr/>
      </xdr:nvSpPr>
      <xdr:spPr>
        <a:xfrm>
          <a:off x="14541500" y="1694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65766</xdr:rowOff>
    </xdr:from>
    <xdr:ext cx="534377" cy="259045"/>
    <xdr:sp macro="" textlink="">
      <xdr:nvSpPr>
        <xdr:cNvPr id="681" name="テキスト ボックス 680"/>
        <xdr:cNvSpPr txBox="1"/>
      </xdr:nvSpPr>
      <xdr:spPr>
        <a:xfrm>
          <a:off x="14325111" y="170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162268</xdr:rowOff>
    </xdr:from>
    <xdr:to>
      <xdr:col>20</xdr:col>
      <xdr:colOff>9525</xdr:colOff>
      <xdr:row>99</xdr:row>
      <xdr:rowOff>92418</xdr:rowOff>
    </xdr:to>
    <xdr:sp macro="" textlink="">
      <xdr:nvSpPr>
        <xdr:cNvPr id="682" name="円/楕円 681"/>
        <xdr:cNvSpPr/>
      </xdr:nvSpPr>
      <xdr:spPr>
        <a:xfrm>
          <a:off x="13652500" y="1696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83545</xdr:rowOff>
    </xdr:from>
    <xdr:ext cx="534377" cy="259045"/>
    <xdr:sp macro="" textlink="">
      <xdr:nvSpPr>
        <xdr:cNvPr id="683" name="テキスト ボックス 682"/>
        <xdr:cNvSpPr txBox="1"/>
      </xdr:nvSpPr>
      <xdr:spPr>
        <a:xfrm>
          <a:off x="13436111" y="1705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103668</xdr:rowOff>
    </xdr:from>
    <xdr:to>
      <xdr:col>18</xdr:col>
      <xdr:colOff>492125</xdr:colOff>
      <xdr:row>99</xdr:row>
      <xdr:rowOff>33818</xdr:rowOff>
    </xdr:to>
    <xdr:sp macro="" textlink="">
      <xdr:nvSpPr>
        <xdr:cNvPr id="684" name="円/楕円 683"/>
        <xdr:cNvSpPr/>
      </xdr:nvSpPr>
      <xdr:spPr>
        <a:xfrm>
          <a:off x="12763500" y="169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50345</xdr:rowOff>
    </xdr:from>
    <xdr:ext cx="534377" cy="259045"/>
    <xdr:sp macro="" textlink="">
      <xdr:nvSpPr>
        <xdr:cNvPr id="685" name="テキスト ボックス 684"/>
        <xdr:cNvSpPr txBox="1"/>
      </xdr:nvSpPr>
      <xdr:spPr>
        <a:xfrm>
          <a:off x="12547111" y="166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24765</xdr:rowOff>
    </xdr:from>
    <xdr:to>
      <xdr:col>32</xdr:col>
      <xdr:colOff>187325</xdr:colOff>
      <xdr:row>39</xdr:row>
      <xdr:rowOff>44450</xdr:rowOff>
    </xdr:to>
    <xdr:cxnSp macro="">
      <xdr:nvCxnSpPr>
        <xdr:cNvPr id="714" name="直線コネクタ 713"/>
        <xdr:cNvCxnSpPr/>
      </xdr:nvCxnSpPr>
      <xdr:spPr>
        <a:xfrm flipV="1">
          <a:off x="21323300" y="6539865"/>
          <a:ext cx="838200" cy="19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7256</xdr:rowOff>
    </xdr:from>
    <xdr:ext cx="469744" cy="259045"/>
    <xdr:sp macro="" textlink="">
      <xdr:nvSpPr>
        <xdr:cNvPr id="715" name="投資及び出資金平均値テキスト"/>
        <xdr:cNvSpPr txBox="1"/>
      </xdr:nvSpPr>
      <xdr:spPr>
        <a:xfrm>
          <a:off x="22212300" y="6522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145178</xdr:rowOff>
    </xdr:from>
    <xdr:ext cx="469744" cy="259045"/>
    <xdr:sp macro="" textlink="">
      <xdr:nvSpPr>
        <xdr:cNvPr id="722" name="テキスト ボックス 721"/>
        <xdr:cNvSpPr txBox="1"/>
      </xdr:nvSpPr>
      <xdr:spPr>
        <a:xfrm>
          <a:off x="20199427" y="631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147464</xdr:rowOff>
    </xdr:from>
    <xdr:ext cx="469744" cy="259045"/>
    <xdr:sp macro="" textlink="">
      <xdr:nvSpPr>
        <xdr:cNvPr id="725" name="テキスト ボックス 724"/>
        <xdr:cNvSpPr txBox="1"/>
      </xdr:nvSpPr>
      <xdr:spPr>
        <a:xfrm>
          <a:off x="19310427"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91203</xdr:rowOff>
    </xdr:from>
    <xdr:ext cx="469744" cy="259045"/>
    <xdr:sp macro="" textlink="">
      <xdr:nvSpPr>
        <xdr:cNvPr id="727" name="テキスト ボックス 726"/>
        <xdr:cNvSpPr txBox="1"/>
      </xdr:nvSpPr>
      <xdr:spPr>
        <a:xfrm>
          <a:off x="18421427" y="6263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145415</xdr:rowOff>
    </xdr:from>
    <xdr:to>
      <xdr:col>32</xdr:col>
      <xdr:colOff>238125</xdr:colOff>
      <xdr:row>38</xdr:row>
      <xdr:rowOff>75565</xdr:rowOff>
    </xdr:to>
    <xdr:sp macro="" textlink="">
      <xdr:nvSpPr>
        <xdr:cNvPr id="733" name="円/楕円 732"/>
        <xdr:cNvSpPr/>
      </xdr:nvSpPr>
      <xdr:spPr>
        <a:xfrm>
          <a:off x="22110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168292</xdr:rowOff>
    </xdr:from>
    <xdr:ext cx="469744" cy="259045"/>
    <xdr:sp macro="" textlink="">
      <xdr:nvSpPr>
        <xdr:cNvPr id="734" name="投資及び出資金該当値テキスト"/>
        <xdr:cNvSpPr txBox="1"/>
      </xdr:nvSpPr>
      <xdr:spPr>
        <a:xfrm>
          <a:off x="22212300"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64" name="テキスト ボックス 76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143063</xdr:rowOff>
    </xdr:from>
    <xdr:to>
      <xdr:col>32</xdr:col>
      <xdr:colOff>186689</xdr:colOff>
      <xdr:row>59</xdr:row>
      <xdr:rowOff>98878</xdr:rowOff>
    </xdr:to>
    <xdr:cxnSp macro="">
      <xdr:nvCxnSpPr>
        <xdr:cNvPr id="768" name="直線コネクタ 767"/>
        <xdr:cNvCxnSpPr/>
      </xdr:nvCxnSpPr>
      <xdr:spPr>
        <a:xfrm flipV="1">
          <a:off x="22159595" y="9229913"/>
          <a:ext cx="1269" cy="98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89740</xdr:rowOff>
    </xdr:from>
    <xdr:ext cx="534377" cy="259045"/>
    <xdr:sp macro="" textlink="">
      <xdr:nvSpPr>
        <xdr:cNvPr id="771" name="貸付金最大値テキスト"/>
        <xdr:cNvSpPr txBox="1"/>
      </xdr:nvSpPr>
      <xdr:spPr>
        <a:xfrm>
          <a:off x="22212300" y="90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53</xdr:row>
      <xdr:rowOff>143063</xdr:rowOff>
    </xdr:from>
    <xdr:to>
      <xdr:col>32</xdr:col>
      <xdr:colOff>276225</xdr:colOff>
      <xdr:row>53</xdr:row>
      <xdr:rowOff>143063</xdr:rowOff>
    </xdr:to>
    <xdr:cxnSp macro="">
      <xdr:nvCxnSpPr>
        <xdr:cNvPr id="772" name="直線コネクタ 771"/>
        <xdr:cNvCxnSpPr/>
      </xdr:nvCxnSpPr>
      <xdr:spPr>
        <a:xfrm>
          <a:off x="22072600" y="922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142084</xdr:rowOff>
    </xdr:from>
    <xdr:to>
      <xdr:col>32</xdr:col>
      <xdr:colOff>187325</xdr:colOff>
      <xdr:row>53</xdr:row>
      <xdr:rowOff>143063</xdr:rowOff>
    </xdr:to>
    <xdr:cxnSp macro="">
      <xdr:nvCxnSpPr>
        <xdr:cNvPr id="773" name="直線コネクタ 772"/>
        <xdr:cNvCxnSpPr/>
      </xdr:nvCxnSpPr>
      <xdr:spPr>
        <a:xfrm>
          <a:off x="21323300" y="9057484"/>
          <a:ext cx="838200" cy="17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113733</xdr:rowOff>
    </xdr:from>
    <xdr:ext cx="469744" cy="259045"/>
    <xdr:sp macro="" textlink="">
      <xdr:nvSpPr>
        <xdr:cNvPr id="774" name="貸付金平均値テキスト"/>
        <xdr:cNvSpPr txBox="1"/>
      </xdr:nvSpPr>
      <xdr:spPr>
        <a:xfrm>
          <a:off x="22212300" y="10057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135306</xdr:rowOff>
    </xdr:from>
    <xdr:to>
      <xdr:col>32</xdr:col>
      <xdr:colOff>238125</xdr:colOff>
      <xdr:row>59</xdr:row>
      <xdr:rowOff>65456</xdr:rowOff>
    </xdr:to>
    <xdr:sp macro="" textlink="">
      <xdr:nvSpPr>
        <xdr:cNvPr id="775" name="フローチャート : 判断 774"/>
        <xdr:cNvSpPr/>
      </xdr:nvSpPr>
      <xdr:spPr>
        <a:xfrm>
          <a:off x="22110700" y="1007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42921</xdr:rowOff>
    </xdr:from>
    <xdr:to>
      <xdr:col>31</xdr:col>
      <xdr:colOff>34925</xdr:colOff>
      <xdr:row>52</xdr:row>
      <xdr:rowOff>142084</xdr:rowOff>
    </xdr:to>
    <xdr:cxnSp macro="">
      <xdr:nvCxnSpPr>
        <xdr:cNvPr id="776" name="直線コネクタ 775"/>
        <xdr:cNvCxnSpPr/>
      </xdr:nvCxnSpPr>
      <xdr:spPr>
        <a:xfrm>
          <a:off x="20434300" y="8958321"/>
          <a:ext cx="889000" cy="9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133151</xdr:rowOff>
    </xdr:from>
    <xdr:to>
      <xdr:col>31</xdr:col>
      <xdr:colOff>85725</xdr:colOff>
      <xdr:row>59</xdr:row>
      <xdr:rowOff>63301</xdr:rowOff>
    </xdr:to>
    <xdr:sp macro="" textlink="">
      <xdr:nvSpPr>
        <xdr:cNvPr id="777" name="フローチャート : 判断 776"/>
        <xdr:cNvSpPr/>
      </xdr:nvSpPr>
      <xdr:spPr>
        <a:xfrm>
          <a:off x="21272500" y="1007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54428</xdr:rowOff>
    </xdr:from>
    <xdr:ext cx="469744" cy="259045"/>
    <xdr:sp macro="" textlink="">
      <xdr:nvSpPr>
        <xdr:cNvPr id="778" name="テキスト ボックス 777"/>
        <xdr:cNvSpPr txBox="1"/>
      </xdr:nvSpPr>
      <xdr:spPr>
        <a:xfrm>
          <a:off x="21088427" y="1016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117820</xdr:rowOff>
    </xdr:from>
    <xdr:to>
      <xdr:col>29</xdr:col>
      <xdr:colOff>517525</xdr:colOff>
      <xdr:row>52</xdr:row>
      <xdr:rowOff>42921</xdr:rowOff>
    </xdr:to>
    <xdr:cxnSp macro="">
      <xdr:nvCxnSpPr>
        <xdr:cNvPr id="779" name="直線コネクタ 778"/>
        <xdr:cNvCxnSpPr/>
      </xdr:nvCxnSpPr>
      <xdr:spPr>
        <a:xfrm>
          <a:off x="19545300" y="8861770"/>
          <a:ext cx="889000" cy="9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136334</xdr:rowOff>
    </xdr:from>
    <xdr:to>
      <xdr:col>29</xdr:col>
      <xdr:colOff>568325</xdr:colOff>
      <xdr:row>59</xdr:row>
      <xdr:rowOff>66484</xdr:rowOff>
    </xdr:to>
    <xdr:sp macro="" textlink="">
      <xdr:nvSpPr>
        <xdr:cNvPr id="780" name="フローチャート : 判断 779"/>
        <xdr:cNvSpPr/>
      </xdr:nvSpPr>
      <xdr:spPr>
        <a:xfrm>
          <a:off x="20383500" y="1008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57611</xdr:rowOff>
    </xdr:from>
    <xdr:ext cx="469744" cy="259045"/>
    <xdr:sp macro="" textlink="">
      <xdr:nvSpPr>
        <xdr:cNvPr id="781" name="テキスト ボックス 780"/>
        <xdr:cNvSpPr txBox="1"/>
      </xdr:nvSpPr>
      <xdr:spPr>
        <a:xfrm>
          <a:off x="20199427" y="1017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8255</xdr:rowOff>
    </xdr:from>
    <xdr:to>
      <xdr:col>28</xdr:col>
      <xdr:colOff>314325</xdr:colOff>
      <xdr:row>51</xdr:row>
      <xdr:rowOff>117820</xdr:rowOff>
    </xdr:to>
    <xdr:cxnSp macro="">
      <xdr:nvCxnSpPr>
        <xdr:cNvPr id="782" name="直線コネクタ 781"/>
        <xdr:cNvCxnSpPr/>
      </xdr:nvCxnSpPr>
      <xdr:spPr>
        <a:xfrm>
          <a:off x="18656300" y="8752205"/>
          <a:ext cx="889000" cy="10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131599</xdr:rowOff>
    </xdr:from>
    <xdr:to>
      <xdr:col>28</xdr:col>
      <xdr:colOff>365125</xdr:colOff>
      <xdr:row>59</xdr:row>
      <xdr:rowOff>61749</xdr:rowOff>
    </xdr:to>
    <xdr:sp macro="" textlink="">
      <xdr:nvSpPr>
        <xdr:cNvPr id="783" name="フローチャート : 判断 782"/>
        <xdr:cNvSpPr/>
      </xdr:nvSpPr>
      <xdr:spPr>
        <a:xfrm>
          <a:off x="19494500" y="100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52876</xdr:rowOff>
    </xdr:from>
    <xdr:ext cx="469744" cy="259045"/>
    <xdr:sp macro="" textlink="">
      <xdr:nvSpPr>
        <xdr:cNvPr id="784" name="テキスト ボックス 783"/>
        <xdr:cNvSpPr txBox="1"/>
      </xdr:nvSpPr>
      <xdr:spPr>
        <a:xfrm>
          <a:off x="19310427" y="1016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128432</xdr:rowOff>
    </xdr:from>
    <xdr:to>
      <xdr:col>27</xdr:col>
      <xdr:colOff>161925</xdr:colOff>
      <xdr:row>59</xdr:row>
      <xdr:rowOff>58582</xdr:rowOff>
    </xdr:to>
    <xdr:sp macro="" textlink="">
      <xdr:nvSpPr>
        <xdr:cNvPr id="785" name="フローチャート : 判断 784"/>
        <xdr:cNvSpPr/>
      </xdr:nvSpPr>
      <xdr:spPr>
        <a:xfrm>
          <a:off x="18605500" y="1007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49709</xdr:rowOff>
    </xdr:from>
    <xdr:ext cx="469744" cy="259045"/>
    <xdr:sp macro="" textlink="">
      <xdr:nvSpPr>
        <xdr:cNvPr id="786" name="テキスト ボックス 785"/>
        <xdr:cNvSpPr txBox="1"/>
      </xdr:nvSpPr>
      <xdr:spPr>
        <a:xfrm>
          <a:off x="18421427" y="10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53</xdr:row>
      <xdr:rowOff>92263</xdr:rowOff>
    </xdr:from>
    <xdr:to>
      <xdr:col>32</xdr:col>
      <xdr:colOff>238125</xdr:colOff>
      <xdr:row>54</xdr:row>
      <xdr:rowOff>22413</xdr:rowOff>
    </xdr:to>
    <xdr:sp macro="" textlink="">
      <xdr:nvSpPr>
        <xdr:cNvPr id="792" name="円/楕円 791"/>
        <xdr:cNvSpPr/>
      </xdr:nvSpPr>
      <xdr:spPr>
        <a:xfrm>
          <a:off x="22110700" y="917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45290</xdr:rowOff>
    </xdr:from>
    <xdr:ext cx="534377" cy="259045"/>
    <xdr:sp macro="" textlink="">
      <xdr:nvSpPr>
        <xdr:cNvPr id="793" name="貸付金該当値テキスト"/>
        <xdr:cNvSpPr txBox="1"/>
      </xdr:nvSpPr>
      <xdr:spPr>
        <a:xfrm>
          <a:off x="22212300" y="91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60,294</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91284</xdr:rowOff>
    </xdr:from>
    <xdr:to>
      <xdr:col>31</xdr:col>
      <xdr:colOff>85725</xdr:colOff>
      <xdr:row>53</xdr:row>
      <xdr:rowOff>21434</xdr:rowOff>
    </xdr:to>
    <xdr:sp macro="" textlink="">
      <xdr:nvSpPr>
        <xdr:cNvPr id="794" name="円/楕円 793"/>
        <xdr:cNvSpPr/>
      </xdr:nvSpPr>
      <xdr:spPr>
        <a:xfrm>
          <a:off x="21272500" y="90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51</xdr:row>
      <xdr:rowOff>37961</xdr:rowOff>
    </xdr:from>
    <xdr:ext cx="534377" cy="259045"/>
    <xdr:sp macro="" textlink="">
      <xdr:nvSpPr>
        <xdr:cNvPr id="795" name="テキスト ボックス 794"/>
        <xdr:cNvSpPr txBox="1"/>
      </xdr:nvSpPr>
      <xdr:spPr>
        <a:xfrm>
          <a:off x="21056111" y="87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70,854</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163571</xdr:rowOff>
    </xdr:from>
    <xdr:to>
      <xdr:col>29</xdr:col>
      <xdr:colOff>568325</xdr:colOff>
      <xdr:row>52</xdr:row>
      <xdr:rowOff>93721</xdr:rowOff>
    </xdr:to>
    <xdr:sp macro="" textlink="">
      <xdr:nvSpPr>
        <xdr:cNvPr id="796" name="円/楕円 795"/>
        <xdr:cNvSpPr/>
      </xdr:nvSpPr>
      <xdr:spPr>
        <a:xfrm>
          <a:off x="20383500" y="890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110248</xdr:rowOff>
    </xdr:from>
    <xdr:ext cx="534377" cy="259045"/>
    <xdr:sp macro="" textlink="">
      <xdr:nvSpPr>
        <xdr:cNvPr id="797" name="テキスト ボックス 796"/>
        <xdr:cNvSpPr txBox="1"/>
      </xdr:nvSpPr>
      <xdr:spPr>
        <a:xfrm>
          <a:off x="20167111" y="868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76,927</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67020</xdr:rowOff>
    </xdr:from>
    <xdr:to>
      <xdr:col>28</xdr:col>
      <xdr:colOff>365125</xdr:colOff>
      <xdr:row>51</xdr:row>
      <xdr:rowOff>168620</xdr:rowOff>
    </xdr:to>
    <xdr:sp macro="" textlink="">
      <xdr:nvSpPr>
        <xdr:cNvPr id="798" name="円/楕円 797"/>
        <xdr:cNvSpPr/>
      </xdr:nvSpPr>
      <xdr:spPr>
        <a:xfrm>
          <a:off x="19494500" y="88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13697</xdr:rowOff>
    </xdr:from>
    <xdr:ext cx="534377" cy="259045"/>
    <xdr:sp macro="" textlink="">
      <xdr:nvSpPr>
        <xdr:cNvPr id="799" name="テキスト ボックス 798"/>
        <xdr:cNvSpPr txBox="1"/>
      </xdr:nvSpPr>
      <xdr:spPr>
        <a:xfrm>
          <a:off x="19278111" y="858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128905</xdr:rowOff>
    </xdr:from>
    <xdr:to>
      <xdr:col>27</xdr:col>
      <xdr:colOff>161925</xdr:colOff>
      <xdr:row>51</xdr:row>
      <xdr:rowOff>59055</xdr:rowOff>
    </xdr:to>
    <xdr:sp macro="" textlink="">
      <xdr:nvSpPr>
        <xdr:cNvPr id="800" name="円/楕円 799"/>
        <xdr:cNvSpPr/>
      </xdr:nvSpPr>
      <xdr:spPr>
        <a:xfrm>
          <a:off x="18605500" y="870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75582</xdr:rowOff>
    </xdr:from>
    <xdr:ext cx="534377" cy="259045"/>
    <xdr:sp macro="" textlink="">
      <xdr:nvSpPr>
        <xdr:cNvPr id="801" name="テキスト ボックス 800"/>
        <xdr:cNvSpPr txBox="1"/>
      </xdr:nvSpPr>
      <xdr:spPr>
        <a:xfrm>
          <a:off x="18389111" y="847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6" name="直線コネクタ 825"/>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7"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8" name="直線コネクタ 827"/>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9"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30" name="直線コネクタ 829"/>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93434</xdr:rowOff>
    </xdr:from>
    <xdr:to>
      <xdr:col>32</xdr:col>
      <xdr:colOff>187325</xdr:colOff>
      <xdr:row>72</xdr:row>
      <xdr:rowOff>66027</xdr:rowOff>
    </xdr:to>
    <xdr:cxnSp macro="">
      <xdr:nvCxnSpPr>
        <xdr:cNvPr id="831" name="直線コネクタ 830"/>
        <xdr:cNvCxnSpPr/>
      </xdr:nvCxnSpPr>
      <xdr:spPr>
        <a:xfrm flipV="1">
          <a:off x="21323300" y="12266384"/>
          <a:ext cx="838200" cy="1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94581</xdr:rowOff>
    </xdr:from>
    <xdr:ext cx="534377" cy="259045"/>
    <xdr:sp macro="" textlink="">
      <xdr:nvSpPr>
        <xdr:cNvPr id="832" name="繰出金平均値テキスト"/>
        <xdr:cNvSpPr txBox="1"/>
      </xdr:nvSpPr>
      <xdr:spPr>
        <a:xfrm>
          <a:off x="22212300" y="1295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33" name="フローチャート : 判断 832"/>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66027</xdr:rowOff>
    </xdr:from>
    <xdr:to>
      <xdr:col>31</xdr:col>
      <xdr:colOff>34925</xdr:colOff>
      <xdr:row>72</xdr:row>
      <xdr:rowOff>134062</xdr:rowOff>
    </xdr:to>
    <xdr:cxnSp macro="">
      <xdr:nvCxnSpPr>
        <xdr:cNvPr id="834" name="直線コネクタ 833"/>
        <xdr:cNvCxnSpPr/>
      </xdr:nvCxnSpPr>
      <xdr:spPr>
        <a:xfrm flipV="1">
          <a:off x="20434300" y="12410427"/>
          <a:ext cx="88900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5" name="フローチャート : 判断 834"/>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50449</xdr:rowOff>
    </xdr:from>
    <xdr:ext cx="534377" cy="259045"/>
    <xdr:sp macro="" textlink="">
      <xdr:nvSpPr>
        <xdr:cNvPr id="836" name="テキスト ボックス 835"/>
        <xdr:cNvSpPr txBox="1"/>
      </xdr:nvSpPr>
      <xdr:spPr>
        <a:xfrm>
          <a:off x="21056111" y="1308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120142</xdr:rowOff>
    </xdr:from>
    <xdr:to>
      <xdr:col>29</xdr:col>
      <xdr:colOff>517525</xdr:colOff>
      <xdr:row>72</xdr:row>
      <xdr:rowOff>134062</xdr:rowOff>
    </xdr:to>
    <xdr:cxnSp macro="">
      <xdr:nvCxnSpPr>
        <xdr:cNvPr id="837" name="直線コネクタ 836"/>
        <xdr:cNvCxnSpPr/>
      </xdr:nvCxnSpPr>
      <xdr:spPr>
        <a:xfrm>
          <a:off x="19545300" y="12464542"/>
          <a:ext cx="8890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8" name="フローチャート : 判断 837"/>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47489</xdr:rowOff>
    </xdr:from>
    <xdr:ext cx="534377" cy="259045"/>
    <xdr:sp macro="" textlink="">
      <xdr:nvSpPr>
        <xdr:cNvPr id="839" name="テキスト ボックス 838"/>
        <xdr:cNvSpPr txBox="1"/>
      </xdr:nvSpPr>
      <xdr:spPr>
        <a:xfrm>
          <a:off x="20167111" y="1307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120142</xdr:rowOff>
    </xdr:from>
    <xdr:to>
      <xdr:col>28</xdr:col>
      <xdr:colOff>314325</xdr:colOff>
      <xdr:row>73</xdr:row>
      <xdr:rowOff>50127</xdr:rowOff>
    </xdr:to>
    <xdr:cxnSp macro="">
      <xdr:nvCxnSpPr>
        <xdr:cNvPr id="840" name="直線コネクタ 839"/>
        <xdr:cNvCxnSpPr/>
      </xdr:nvCxnSpPr>
      <xdr:spPr>
        <a:xfrm flipV="1">
          <a:off x="18656300" y="12464542"/>
          <a:ext cx="889000" cy="10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41" name="フローチャート : 判断 840"/>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85044</xdr:rowOff>
    </xdr:from>
    <xdr:ext cx="534377" cy="259045"/>
    <xdr:sp macro="" textlink="">
      <xdr:nvSpPr>
        <xdr:cNvPr id="842" name="テキスト ボックス 841"/>
        <xdr:cNvSpPr txBox="1"/>
      </xdr:nvSpPr>
      <xdr:spPr>
        <a:xfrm>
          <a:off x="19278111" y="131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43" name="フローチャート : 判断 842"/>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104272</xdr:rowOff>
    </xdr:from>
    <xdr:ext cx="534377" cy="259045"/>
    <xdr:sp macro="" textlink="">
      <xdr:nvSpPr>
        <xdr:cNvPr id="844" name="テキスト ボックス 843"/>
        <xdr:cNvSpPr txBox="1"/>
      </xdr:nvSpPr>
      <xdr:spPr>
        <a:xfrm>
          <a:off x="18389111" y="131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71</xdr:row>
      <xdr:rowOff>42634</xdr:rowOff>
    </xdr:from>
    <xdr:to>
      <xdr:col>32</xdr:col>
      <xdr:colOff>238125</xdr:colOff>
      <xdr:row>71</xdr:row>
      <xdr:rowOff>144234</xdr:rowOff>
    </xdr:to>
    <xdr:sp macro="" textlink="">
      <xdr:nvSpPr>
        <xdr:cNvPr id="850" name="円/楕円 849"/>
        <xdr:cNvSpPr/>
      </xdr:nvSpPr>
      <xdr:spPr>
        <a:xfrm>
          <a:off x="22110700" y="122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135082</xdr:rowOff>
    </xdr:from>
    <xdr:ext cx="599010" cy="259045"/>
    <xdr:sp macro="" textlink="">
      <xdr:nvSpPr>
        <xdr:cNvPr id="851" name="繰出金該当値テキスト"/>
        <xdr:cNvSpPr txBox="1"/>
      </xdr:nvSpPr>
      <xdr:spPr>
        <a:xfrm>
          <a:off x="22212300" y="1213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134,143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15227</xdr:rowOff>
    </xdr:from>
    <xdr:to>
      <xdr:col>31</xdr:col>
      <xdr:colOff>85725</xdr:colOff>
      <xdr:row>72</xdr:row>
      <xdr:rowOff>116827</xdr:rowOff>
    </xdr:to>
    <xdr:sp macro="" textlink="">
      <xdr:nvSpPr>
        <xdr:cNvPr id="852" name="円/楕円 851"/>
        <xdr:cNvSpPr/>
      </xdr:nvSpPr>
      <xdr:spPr>
        <a:xfrm>
          <a:off x="21272500" y="12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133354</xdr:rowOff>
    </xdr:from>
    <xdr:ext cx="599010" cy="259045"/>
    <xdr:sp macro="" textlink="">
      <xdr:nvSpPr>
        <xdr:cNvPr id="853" name="テキスト ボックス 852"/>
        <xdr:cNvSpPr txBox="1"/>
      </xdr:nvSpPr>
      <xdr:spPr>
        <a:xfrm>
          <a:off x="21023794" y="1213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122,801</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83262</xdr:rowOff>
    </xdr:from>
    <xdr:to>
      <xdr:col>29</xdr:col>
      <xdr:colOff>568325</xdr:colOff>
      <xdr:row>73</xdr:row>
      <xdr:rowOff>13412</xdr:rowOff>
    </xdr:to>
    <xdr:sp macro="" textlink="">
      <xdr:nvSpPr>
        <xdr:cNvPr id="854" name="円/楕円 853"/>
        <xdr:cNvSpPr/>
      </xdr:nvSpPr>
      <xdr:spPr>
        <a:xfrm>
          <a:off x="20383500" y="124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29939</xdr:rowOff>
    </xdr:from>
    <xdr:ext cx="599010" cy="259045"/>
    <xdr:sp macro="" textlink="">
      <xdr:nvSpPr>
        <xdr:cNvPr id="855" name="テキスト ボックス 854"/>
        <xdr:cNvSpPr txBox="1"/>
      </xdr:nvSpPr>
      <xdr:spPr>
        <a:xfrm>
          <a:off x="20134794" y="1220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117,444</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69342</xdr:rowOff>
    </xdr:from>
    <xdr:to>
      <xdr:col>28</xdr:col>
      <xdr:colOff>365125</xdr:colOff>
      <xdr:row>72</xdr:row>
      <xdr:rowOff>170942</xdr:rowOff>
    </xdr:to>
    <xdr:sp macro="" textlink="">
      <xdr:nvSpPr>
        <xdr:cNvPr id="856" name="円/楕円 855"/>
        <xdr:cNvSpPr/>
      </xdr:nvSpPr>
      <xdr:spPr>
        <a:xfrm>
          <a:off x="19494500" y="124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16019</xdr:rowOff>
    </xdr:from>
    <xdr:ext cx="599010" cy="259045"/>
    <xdr:sp macro="" textlink="">
      <xdr:nvSpPr>
        <xdr:cNvPr id="857" name="テキスト ボックス 856"/>
        <xdr:cNvSpPr txBox="1"/>
      </xdr:nvSpPr>
      <xdr:spPr>
        <a:xfrm>
          <a:off x="19245794" y="121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118,540</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170777</xdr:rowOff>
    </xdr:from>
    <xdr:to>
      <xdr:col>27</xdr:col>
      <xdr:colOff>161925</xdr:colOff>
      <xdr:row>73</xdr:row>
      <xdr:rowOff>100927</xdr:rowOff>
    </xdr:to>
    <xdr:sp macro="" textlink="">
      <xdr:nvSpPr>
        <xdr:cNvPr id="858" name="円/楕円 857"/>
        <xdr:cNvSpPr/>
      </xdr:nvSpPr>
      <xdr:spPr>
        <a:xfrm>
          <a:off x="18605500" y="1251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117454</xdr:rowOff>
    </xdr:from>
    <xdr:ext cx="599010" cy="259045"/>
    <xdr:sp macro="" textlink="">
      <xdr:nvSpPr>
        <xdr:cNvPr id="859" name="テキスト ボックス 858"/>
        <xdr:cNvSpPr txBox="1"/>
      </xdr:nvSpPr>
      <xdr:spPr>
        <a:xfrm>
          <a:off x="18356794" y="1229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110,553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0" name="直線コネクタ 86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1" name="テキスト ボックス 87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2" name="直線コネクタ 87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3" name="テキスト ボックス 872"/>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4" name="直線コネクタ 87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5" name="テキスト ボックス 874"/>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6" name="直線コネクタ 87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7" name="テキスト ボックス 876"/>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9" name="テキスト ボックス 878"/>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1" name="直線コネクタ 88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3" name="直線コネクタ 88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5" name="直線コネクタ 88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6" name="直線コネクタ 88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8" name="フローチャート : 判断 88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9" name="直線コネクタ 88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0" name="フローチャート : 判断 88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1" name="テキスト ボックス 890"/>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2" name="直線コネクタ 89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3" name="フローチャート : 判断 892"/>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4" name="テキスト ボックス 89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5" name="直線コネクタ 89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6" name="フローチャート : 判断 89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7" name="テキスト ボックス 896"/>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8" name="フローチャート : 判断 897"/>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9" name="テキスト ボックス 898"/>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5" name="円/楕円 90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7" name="円/楕円 90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8" name="テキスト ボックス 907"/>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9" name="円/楕円 90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0" name="テキスト ボックス 909"/>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1" name="円/楕円 91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2" name="テキスト ボックス 911"/>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3" name="円/楕円 91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4" name="テキスト ボックス 913"/>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歳出決算総額は、住民一人当たり</a:t>
          </a:r>
          <a:r>
            <a:rPr kumimoji="1" lang="en-US" altLang="ja-JP" sz="1100">
              <a:solidFill>
                <a:sysClr val="windowText" lastClr="000000"/>
              </a:solidFill>
              <a:effectLst/>
              <a:latin typeface="+mn-lt"/>
              <a:ea typeface="+mn-ea"/>
              <a:cs typeface="+mn-cs"/>
            </a:rPr>
            <a:t>1,203,165</a:t>
          </a:r>
          <a:r>
            <a:rPr kumimoji="1" lang="ja-JP" altLang="ja-JP" sz="1100">
              <a:solidFill>
                <a:sysClr val="windowText" lastClr="000000"/>
              </a:solidFill>
              <a:effectLst/>
              <a:latin typeface="+mn-lt"/>
              <a:ea typeface="+mn-ea"/>
              <a:cs typeface="+mn-cs"/>
            </a:rPr>
            <a:t>円となった。主な構成要素である公債費は、繰上償還の実施や新規起債発行額を抑制することで公債費残高は減少しているものの、人口減少により住民一人当たりコストは高止まりの傾向にある。今後も計画的な繰上償還や投資事業の抑制を行い、適正な公債費の規模になるよう努める。普通建設事業費は、</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は庁舎整備事業や小学校改築事業などの大型事業の実施により前年度に比べて</a:t>
          </a:r>
          <a:r>
            <a:rPr kumimoji="1" lang="ja-JP" altLang="en-US" sz="1100">
              <a:solidFill>
                <a:sysClr val="windowText" lastClr="000000"/>
              </a:solidFill>
              <a:effectLst/>
              <a:latin typeface="+mn-lt"/>
              <a:ea typeface="+mn-ea"/>
              <a:cs typeface="+mn-cs"/>
            </a:rPr>
            <a:t>大幅に</a:t>
          </a:r>
          <a:r>
            <a:rPr kumimoji="1" lang="ja-JP" altLang="ja-JP" sz="1100">
              <a:solidFill>
                <a:sysClr val="windowText" lastClr="000000"/>
              </a:solidFill>
              <a:effectLst/>
              <a:latin typeface="+mn-lt"/>
              <a:ea typeface="+mn-ea"/>
              <a:cs typeface="+mn-cs"/>
            </a:rPr>
            <a:t>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この他、多くの項目で類似団体平均と比べて高い推移となっており、各項目の主な要因として、扶助費は、本町では児童福祉施設として保育所と幼稚園を一体化させた「幼児園」を民間委託で運営しており、施設運営に係る人件費や物件費等が扶助費として分析されているためである。補助費等は、病院事業負担金が多額であることや、中山間地域直接支払事業及び多面的機能支払事業を積極的に実施しているためである。貸付金は、土地開発公社及び農業公社への短期貸付金が多額のためである。繰出金は、本町は中山間地域のため住居が点在しており簡易水道事業や下水道事業における建設改良費が多額となり、それに伴う公債費に係る繰出金が多額となっているためである。これらのことから、本町は類似団体に比べ多くの事業を実施しており、住民一人当たりコストが多額となっている。本町特有のコストもあるが、事業評価の実施や保有施設の抜本的な見直しなど、健全な財政運営に向けた不断の努力をしていきたい。</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島根県奥出雲町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13,287
13,207
368.01
16,217,537
15,890,194
198,469
7,970,076
22,504,121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169.7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82550</xdr:rowOff>
    </xdr:from>
    <xdr:to>
      <xdr:col>6</xdr:col>
      <xdr:colOff>511175</xdr:colOff>
      <xdr:row>37</xdr:row>
      <xdr:rowOff>29210</xdr:rowOff>
    </xdr:to>
    <xdr:cxnSp macro="">
      <xdr:nvCxnSpPr>
        <xdr:cNvPr id="61" name="直線コネクタ 60"/>
        <xdr:cNvCxnSpPr/>
      </xdr:nvCxnSpPr>
      <xdr:spPr>
        <a:xfrm>
          <a:off x="3797300" y="60833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82550</xdr:rowOff>
    </xdr:from>
    <xdr:to>
      <xdr:col>5</xdr:col>
      <xdr:colOff>358775</xdr:colOff>
      <xdr:row>36</xdr:row>
      <xdr:rowOff>71120</xdr:rowOff>
    </xdr:to>
    <xdr:cxnSp macro="">
      <xdr:nvCxnSpPr>
        <xdr:cNvPr id="64" name="直線コネクタ 63"/>
        <xdr:cNvCxnSpPr/>
      </xdr:nvCxnSpPr>
      <xdr:spPr>
        <a:xfrm flipV="1">
          <a:off x="2908300" y="6083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71120</xdr:rowOff>
    </xdr:from>
    <xdr:to>
      <xdr:col>4</xdr:col>
      <xdr:colOff>155575</xdr:colOff>
      <xdr:row>36</xdr:row>
      <xdr:rowOff>83312</xdr:rowOff>
    </xdr:to>
    <xdr:cxnSp macro="">
      <xdr:nvCxnSpPr>
        <xdr:cNvPr id="67" name="直線コネクタ 66"/>
        <xdr:cNvCxnSpPr/>
      </xdr:nvCxnSpPr>
      <xdr:spPr>
        <a:xfrm flipV="1">
          <a:off x="2019300" y="6243320"/>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155702</xdr:rowOff>
    </xdr:from>
    <xdr:to>
      <xdr:col>2</xdr:col>
      <xdr:colOff>638175</xdr:colOff>
      <xdr:row>36</xdr:row>
      <xdr:rowOff>83312</xdr:rowOff>
    </xdr:to>
    <xdr:cxnSp macro="">
      <xdr:nvCxnSpPr>
        <xdr:cNvPr id="70" name="直線コネクタ 69"/>
        <xdr:cNvCxnSpPr/>
      </xdr:nvCxnSpPr>
      <xdr:spPr>
        <a:xfrm>
          <a:off x="1130300" y="6156452"/>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149860</xdr:rowOff>
    </xdr:from>
    <xdr:to>
      <xdr:col>6</xdr:col>
      <xdr:colOff>561975</xdr:colOff>
      <xdr:row>37</xdr:row>
      <xdr:rowOff>80010</xdr:rowOff>
    </xdr:to>
    <xdr:sp macro="" textlink="">
      <xdr:nvSpPr>
        <xdr:cNvPr id="80" name="円/楕円 79"/>
        <xdr:cNvSpPr/>
      </xdr:nvSpPr>
      <xdr:spPr>
        <a:xfrm>
          <a:off x="45847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128287</xdr:rowOff>
    </xdr:from>
    <xdr:ext cx="469744" cy="259045"/>
    <xdr:sp macro="" textlink="">
      <xdr:nvSpPr>
        <xdr:cNvPr id="81" name="議会費該当値テキスト"/>
        <xdr:cNvSpPr txBox="1"/>
      </xdr:nvSpPr>
      <xdr:spPr>
        <a:xfrm>
          <a:off x="46863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31750</xdr:rowOff>
    </xdr:from>
    <xdr:to>
      <xdr:col>5</xdr:col>
      <xdr:colOff>409575</xdr:colOff>
      <xdr:row>35</xdr:row>
      <xdr:rowOff>133350</xdr:rowOff>
    </xdr:to>
    <xdr:sp macro="" textlink="">
      <xdr:nvSpPr>
        <xdr:cNvPr id="82" name="円/楕円 81"/>
        <xdr:cNvSpPr/>
      </xdr:nvSpPr>
      <xdr:spPr>
        <a:xfrm>
          <a:off x="3746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124477</xdr:rowOff>
    </xdr:from>
    <xdr:ext cx="469744" cy="259045"/>
    <xdr:sp macro="" textlink="">
      <xdr:nvSpPr>
        <xdr:cNvPr id="83" name="テキスト ボックス 82"/>
        <xdr:cNvSpPr txBox="1"/>
      </xdr:nvSpPr>
      <xdr:spPr>
        <a:xfrm>
          <a:off x="3562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20320</xdr:rowOff>
    </xdr:from>
    <xdr:to>
      <xdr:col>4</xdr:col>
      <xdr:colOff>206375</xdr:colOff>
      <xdr:row>36</xdr:row>
      <xdr:rowOff>121920</xdr:rowOff>
    </xdr:to>
    <xdr:sp macro="" textlink="">
      <xdr:nvSpPr>
        <xdr:cNvPr id="84" name="円/楕円 83"/>
        <xdr:cNvSpPr/>
      </xdr:nvSpPr>
      <xdr:spPr>
        <a:xfrm>
          <a:off x="2857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113047</xdr:rowOff>
    </xdr:from>
    <xdr:ext cx="469744" cy="259045"/>
    <xdr:sp macro="" textlink="">
      <xdr:nvSpPr>
        <xdr:cNvPr id="85" name="テキスト ボックス 84"/>
        <xdr:cNvSpPr txBox="1"/>
      </xdr:nvSpPr>
      <xdr:spPr>
        <a:xfrm>
          <a:off x="2673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32512</xdr:rowOff>
    </xdr:from>
    <xdr:to>
      <xdr:col>3</xdr:col>
      <xdr:colOff>3175</xdr:colOff>
      <xdr:row>36</xdr:row>
      <xdr:rowOff>134112</xdr:rowOff>
    </xdr:to>
    <xdr:sp macro="" textlink="">
      <xdr:nvSpPr>
        <xdr:cNvPr id="86" name="円/楕円 85"/>
        <xdr:cNvSpPr/>
      </xdr:nvSpPr>
      <xdr:spPr>
        <a:xfrm>
          <a:off x="1968500" y="62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125239</xdr:rowOff>
    </xdr:from>
    <xdr:ext cx="469744" cy="259045"/>
    <xdr:sp macro="" textlink="">
      <xdr:nvSpPr>
        <xdr:cNvPr id="87" name="テキスト ボックス 86"/>
        <xdr:cNvSpPr txBox="1"/>
      </xdr:nvSpPr>
      <xdr:spPr>
        <a:xfrm>
          <a:off x="1784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104902</xdr:rowOff>
    </xdr:from>
    <xdr:to>
      <xdr:col>1</xdr:col>
      <xdr:colOff>485775</xdr:colOff>
      <xdr:row>36</xdr:row>
      <xdr:rowOff>35052</xdr:rowOff>
    </xdr:to>
    <xdr:sp macro="" textlink="">
      <xdr:nvSpPr>
        <xdr:cNvPr id="88" name="円/楕円 87"/>
        <xdr:cNvSpPr/>
      </xdr:nvSpPr>
      <xdr:spPr>
        <a:xfrm>
          <a:off x="1079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26179</xdr:rowOff>
    </xdr:from>
    <xdr:ext cx="469744" cy="259045"/>
    <xdr:sp macro="" textlink="">
      <xdr:nvSpPr>
        <xdr:cNvPr id="89" name="テキスト ボックス 88"/>
        <xdr:cNvSpPr txBox="1"/>
      </xdr:nvSpPr>
      <xdr:spPr>
        <a:xfrm>
          <a:off x="895427"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138647</xdr:rowOff>
    </xdr:from>
    <xdr:to>
      <xdr:col>6</xdr:col>
      <xdr:colOff>511175</xdr:colOff>
      <xdr:row>57</xdr:row>
      <xdr:rowOff>1458</xdr:rowOff>
    </xdr:to>
    <xdr:cxnSp macro="">
      <xdr:nvCxnSpPr>
        <xdr:cNvPr id="118" name="直線コネクタ 117"/>
        <xdr:cNvCxnSpPr/>
      </xdr:nvCxnSpPr>
      <xdr:spPr>
        <a:xfrm flipV="1">
          <a:off x="3797300" y="9739847"/>
          <a:ext cx="8382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67007</xdr:rowOff>
    </xdr:from>
    <xdr:ext cx="599010" cy="259045"/>
    <xdr:sp macro="" textlink="">
      <xdr:nvSpPr>
        <xdr:cNvPr id="119" name="総務費平均値テキスト"/>
        <xdr:cNvSpPr txBox="1"/>
      </xdr:nvSpPr>
      <xdr:spPr>
        <a:xfrm>
          <a:off x="4686300" y="9839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1458</xdr:rowOff>
    </xdr:from>
    <xdr:to>
      <xdr:col>5</xdr:col>
      <xdr:colOff>358775</xdr:colOff>
      <xdr:row>57</xdr:row>
      <xdr:rowOff>133726</xdr:rowOff>
    </xdr:to>
    <xdr:cxnSp macro="">
      <xdr:nvCxnSpPr>
        <xdr:cNvPr id="121" name="直線コネクタ 120"/>
        <xdr:cNvCxnSpPr/>
      </xdr:nvCxnSpPr>
      <xdr:spPr>
        <a:xfrm flipV="1">
          <a:off x="2908300" y="9774108"/>
          <a:ext cx="889000" cy="13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54236</xdr:rowOff>
    </xdr:from>
    <xdr:ext cx="599010" cy="259045"/>
    <xdr:sp macro="" textlink="">
      <xdr:nvSpPr>
        <xdr:cNvPr id="123" name="テキスト ボックス 122"/>
        <xdr:cNvSpPr txBox="1"/>
      </xdr:nvSpPr>
      <xdr:spPr>
        <a:xfrm>
          <a:off x="3497794" y="999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133726</xdr:rowOff>
    </xdr:from>
    <xdr:to>
      <xdr:col>4</xdr:col>
      <xdr:colOff>155575</xdr:colOff>
      <xdr:row>57</xdr:row>
      <xdr:rowOff>155635</xdr:rowOff>
    </xdr:to>
    <xdr:cxnSp macro="">
      <xdr:nvCxnSpPr>
        <xdr:cNvPr id="124" name="直線コネクタ 123"/>
        <xdr:cNvCxnSpPr/>
      </xdr:nvCxnSpPr>
      <xdr:spPr>
        <a:xfrm flipV="1">
          <a:off x="2019300" y="9906376"/>
          <a:ext cx="8890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46014</xdr:rowOff>
    </xdr:from>
    <xdr:ext cx="599010" cy="259045"/>
    <xdr:sp macro="" textlink="">
      <xdr:nvSpPr>
        <xdr:cNvPr id="126" name="テキスト ボックス 125"/>
        <xdr:cNvSpPr txBox="1"/>
      </xdr:nvSpPr>
      <xdr:spPr>
        <a:xfrm>
          <a:off x="2608794"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103707</xdr:rowOff>
    </xdr:from>
    <xdr:to>
      <xdr:col>2</xdr:col>
      <xdr:colOff>638175</xdr:colOff>
      <xdr:row>57</xdr:row>
      <xdr:rowOff>155635</xdr:rowOff>
    </xdr:to>
    <xdr:cxnSp macro="">
      <xdr:nvCxnSpPr>
        <xdr:cNvPr id="127" name="直線コネクタ 126"/>
        <xdr:cNvCxnSpPr/>
      </xdr:nvCxnSpPr>
      <xdr:spPr>
        <a:xfrm>
          <a:off x="1130300" y="9876357"/>
          <a:ext cx="889000" cy="5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41358</xdr:rowOff>
    </xdr:from>
    <xdr:ext cx="599010" cy="259045"/>
    <xdr:sp macro="" textlink="">
      <xdr:nvSpPr>
        <xdr:cNvPr id="129" name="テキスト ボックス 128"/>
        <xdr:cNvSpPr txBox="1"/>
      </xdr:nvSpPr>
      <xdr:spPr>
        <a:xfrm>
          <a:off x="1719794" y="998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62616</xdr:rowOff>
    </xdr:from>
    <xdr:ext cx="599010" cy="259045"/>
    <xdr:sp macro="" textlink="">
      <xdr:nvSpPr>
        <xdr:cNvPr id="131" name="テキスト ボックス 130"/>
        <xdr:cNvSpPr txBox="1"/>
      </xdr:nvSpPr>
      <xdr:spPr>
        <a:xfrm>
          <a:off x="830794" y="1000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87847</xdr:rowOff>
    </xdr:from>
    <xdr:to>
      <xdr:col>6</xdr:col>
      <xdr:colOff>561975</xdr:colOff>
      <xdr:row>57</xdr:row>
      <xdr:rowOff>17997</xdr:rowOff>
    </xdr:to>
    <xdr:sp macro="" textlink="">
      <xdr:nvSpPr>
        <xdr:cNvPr id="137" name="円/楕円 136"/>
        <xdr:cNvSpPr/>
      </xdr:nvSpPr>
      <xdr:spPr>
        <a:xfrm>
          <a:off x="4584700" y="96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110724</xdr:rowOff>
    </xdr:from>
    <xdr:ext cx="599010" cy="259045"/>
    <xdr:sp macro="" textlink="">
      <xdr:nvSpPr>
        <xdr:cNvPr id="138" name="総務費該当値テキスト"/>
        <xdr:cNvSpPr txBox="1"/>
      </xdr:nvSpPr>
      <xdr:spPr>
        <a:xfrm>
          <a:off x="4686300" y="9540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122108</xdr:rowOff>
    </xdr:from>
    <xdr:to>
      <xdr:col>5</xdr:col>
      <xdr:colOff>409575</xdr:colOff>
      <xdr:row>57</xdr:row>
      <xdr:rowOff>52258</xdr:rowOff>
    </xdr:to>
    <xdr:sp macro="" textlink="">
      <xdr:nvSpPr>
        <xdr:cNvPr id="139" name="円/楕円 138"/>
        <xdr:cNvSpPr/>
      </xdr:nvSpPr>
      <xdr:spPr>
        <a:xfrm>
          <a:off x="3746500" y="972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68785</xdr:rowOff>
    </xdr:from>
    <xdr:ext cx="599010" cy="259045"/>
    <xdr:sp macro="" textlink="">
      <xdr:nvSpPr>
        <xdr:cNvPr id="140" name="テキスト ボックス 139"/>
        <xdr:cNvSpPr txBox="1"/>
      </xdr:nvSpPr>
      <xdr:spPr>
        <a:xfrm>
          <a:off x="3497794" y="949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82926</xdr:rowOff>
    </xdr:from>
    <xdr:to>
      <xdr:col>4</xdr:col>
      <xdr:colOff>206375</xdr:colOff>
      <xdr:row>58</xdr:row>
      <xdr:rowOff>13076</xdr:rowOff>
    </xdr:to>
    <xdr:sp macro="" textlink="">
      <xdr:nvSpPr>
        <xdr:cNvPr id="141" name="円/楕円 140"/>
        <xdr:cNvSpPr/>
      </xdr:nvSpPr>
      <xdr:spPr>
        <a:xfrm>
          <a:off x="2857500" y="98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29603</xdr:rowOff>
    </xdr:from>
    <xdr:ext cx="599010" cy="259045"/>
    <xdr:sp macro="" textlink="">
      <xdr:nvSpPr>
        <xdr:cNvPr id="142" name="テキスト ボックス 141"/>
        <xdr:cNvSpPr txBox="1"/>
      </xdr:nvSpPr>
      <xdr:spPr>
        <a:xfrm>
          <a:off x="2608794" y="96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133,136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104835</xdr:rowOff>
    </xdr:from>
    <xdr:to>
      <xdr:col>3</xdr:col>
      <xdr:colOff>3175</xdr:colOff>
      <xdr:row>58</xdr:row>
      <xdr:rowOff>34985</xdr:rowOff>
    </xdr:to>
    <xdr:sp macro="" textlink="">
      <xdr:nvSpPr>
        <xdr:cNvPr id="143" name="円/楕円 142"/>
        <xdr:cNvSpPr/>
      </xdr:nvSpPr>
      <xdr:spPr>
        <a:xfrm>
          <a:off x="1968500" y="987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51512</xdr:rowOff>
    </xdr:from>
    <xdr:ext cx="599010" cy="259045"/>
    <xdr:sp macro="" textlink="">
      <xdr:nvSpPr>
        <xdr:cNvPr id="144" name="テキスト ボックス 143"/>
        <xdr:cNvSpPr txBox="1"/>
      </xdr:nvSpPr>
      <xdr:spPr>
        <a:xfrm>
          <a:off x="1719794" y="965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121,635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52907</xdr:rowOff>
    </xdr:from>
    <xdr:to>
      <xdr:col>1</xdr:col>
      <xdr:colOff>485775</xdr:colOff>
      <xdr:row>57</xdr:row>
      <xdr:rowOff>154507</xdr:rowOff>
    </xdr:to>
    <xdr:sp macro="" textlink="">
      <xdr:nvSpPr>
        <xdr:cNvPr id="145" name="円/楕円 144"/>
        <xdr:cNvSpPr/>
      </xdr:nvSpPr>
      <xdr:spPr>
        <a:xfrm>
          <a:off x="1079500" y="98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171034</xdr:rowOff>
    </xdr:from>
    <xdr:ext cx="599010" cy="259045"/>
    <xdr:sp macro="" textlink="">
      <xdr:nvSpPr>
        <xdr:cNvPr id="146" name="テキスト ボックス 145"/>
        <xdr:cNvSpPr txBox="1"/>
      </xdr:nvSpPr>
      <xdr:spPr>
        <a:xfrm>
          <a:off x="830794" y="960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20744</xdr:rowOff>
    </xdr:from>
    <xdr:to>
      <xdr:col>6</xdr:col>
      <xdr:colOff>511175</xdr:colOff>
      <xdr:row>77</xdr:row>
      <xdr:rowOff>68693</xdr:rowOff>
    </xdr:to>
    <xdr:cxnSp macro="">
      <xdr:nvCxnSpPr>
        <xdr:cNvPr id="176" name="直線コネクタ 175"/>
        <xdr:cNvCxnSpPr/>
      </xdr:nvCxnSpPr>
      <xdr:spPr>
        <a:xfrm flipV="1">
          <a:off x="3797300" y="13222394"/>
          <a:ext cx="8382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33559</xdr:rowOff>
    </xdr:from>
    <xdr:ext cx="599010" cy="259045"/>
    <xdr:sp macro="" textlink="">
      <xdr:nvSpPr>
        <xdr:cNvPr id="177" name="民生費平均値テキスト"/>
        <xdr:cNvSpPr txBox="1"/>
      </xdr:nvSpPr>
      <xdr:spPr>
        <a:xfrm>
          <a:off x="4686300" y="13235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59373</xdr:rowOff>
    </xdr:from>
    <xdr:to>
      <xdr:col>5</xdr:col>
      <xdr:colOff>358775</xdr:colOff>
      <xdr:row>77</xdr:row>
      <xdr:rowOff>68693</xdr:rowOff>
    </xdr:to>
    <xdr:cxnSp macro="">
      <xdr:nvCxnSpPr>
        <xdr:cNvPr id="179" name="直線コネクタ 178"/>
        <xdr:cNvCxnSpPr/>
      </xdr:nvCxnSpPr>
      <xdr:spPr>
        <a:xfrm>
          <a:off x="2908300" y="13261023"/>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59373</xdr:rowOff>
    </xdr:from>
    <xdr:to>
      <xdr:col>4</xdr:col>
      <xdr:colOff>155575</xdr:colOff>
      <xdr:row>77</xdr:row>
      <xdr:rowOff>119659</xdr:rowOff>
    </xdr:to>
    <xdr:cxnSp macro="">
      <xdr:nvCxnSpPr>
        <xdr:cNvPr id="182" name="直線コネクタ 181"/>
        <xdr:cNvCxnSpPr/>
      </xdr:nvCxnSpPr>
      <xdr:spPr>
        <a:xfrm flipV="1">
          <a:off x="2019300" y="13261023"/>
          <a:ext cx="889000" cy="6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30937</xdr:rowOff>
    </xdr:from>
    <xdr:ext cx="599010" cy="259045"/>
    <xdr:sp macro="" textlink="">
      <xdr:nvSpPr>
        <xdr:cNvPr id="184" name="テキスト ボックス 183"/>
        <xdr:cNvSpPr txBox="1"/>
      </xdr:nvSpPr>
      <xdr:spPr>
        <a:xfrm>
          <a:off x="2608794" y="1340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70521</xdr:rowOff>
    </xdr:from>
    <xdr:to>
      <xdr:col>2</xdr:col>
      <xdr:colOff>638175</xdr:colOff>
      <xdr:row>77</xdr:row>
      <xdr:rowOff>119659</xdr:rowOff>
    </xdr:to>
    <xdr:cxnSp macro="">
      <xdr:nvCxnSpPr>
        <xdr:cNvPr id="185" name="直線コネクタ 184"/>
        <xdr:cNvCxnSpPr/>
      </xdr:nvCxnSpPr>
      <xdr:spPr>
        <a:xfrm>
          <a:off x="1130300" y="13272171"/>
          <a:ext cx="88900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82556</xdr:rowOff>
    </xdr:from>
    <xdr:ext cx="599010" cy="259045"/>
    <xdr:sp macro="" textlink="">
      <xdr:nvSpPr>
        <xdr:cNvPr id="187" name="テキスト ボックス 186"/>
        <xdr:cNvSpPr txBox="1"/>
      </xdr:nvSpPr>
      <xdr:spPr>
        <a:xfrm>
          <a:off x="1719794" y="134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91425</xdr:rowOff>
    </xdr:from>
    <xdr:ext cx="599010" cy="259045"/>
    <xdr:sp macro="" textlink="">
      <xdr:nvSpPr>
        <xdr:cNvPr id="189" name="テキスト ボックス 188"/>
        <xdr:cNvSpPr txBox="1"/>
      </xdr:nvSpPr>
      <xdr:spPr>
        <a:xfrm>
          <a:off x="830794" y="1346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141394</xdr:rowOff>
    </xdr:from>
    <xdr:to>
      <xdr:col>6</xdr:col>
      <xdr:colOff>561975</xdr:colOff>
      <xdr:row>77</xdr:row>
      <xdr:rowOff>71544</xdr:rowOff>
    </xdr:to>
    <xdr:sp macro="" textlink="">
      <xdr:nvSpPr>
        <xdr:cNvPr id="195" name="円/楕円 194"/>
        <xdr:cNvSpPr/>
      </xdr:nvSpPr>
      <xdr:spPr>
        <a:xfrm>
          <a:off x="4584700" y="1317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164271</xdr:rowOff>
    </xdr:from>
    <xdr:ext cx="599010" cy="259045"/>
    <xdr:sp macro="" textlink="">
      <xdr:nvSpPr>
        <xdr:cNvPr id="196" name="民生費該当値テキスト"/>
        <xdr:cNvSpPr txBox="1"/>
      </xdr:nvSpPr>
      <xdr:spPr>
        <a:xfrm>
          <a:off x="4686300" y="1302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196,222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17893</xdr:rowOff>
    </xdr:from>
    <xdr:to>
      <xdr:col>5</xdr:col>
      <xdr:colOff>409575</xdr:colOff>
      <xdr:row>77</xdr:row>
      <xdr:rowOff>119493</xdr:rowOff>
    </xdr:to>
    <xdr:sp macro="" textlink="">
      <xdr:nvSpPr>
        <xdr:cNvPr id="197" name="円/楕円 196"/>
        <xdr:cNvSpPr/>
      </xdr:nvSpPr>
      <xdr:spPr>
        <a:xfrm>
          <a:off x="3746500" y="1321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136020</xdr:rowOff>
    </xdr:from>
    <xdr:ext cx="599010" cy="259045"/>
    <xdr:sp macro="" textlink="">
      <xdr:nvSpPr>
        <xdr:cNvPr id="198" name="テキスト ボックス 197"/>
        <xdr:cNvSpPr txBox="1"/>
      </xdr:nvSpPr>
      <xdr:spPr>
        <a:xfrm>
          <a:off x="3497794" y="1299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8573</xdr:rowOff>
    </xdr:from>
    <xdr:to>
      <xdr:col>4</xdr:col>
      <xdr:colOff>206375</xdr:colOff>
      <xdr:row>77</xdr:row>
      <xdr:rowOff>110173</xdr:rowOff>
    </xdr:to>
    <xdr:sp macro="" textlink="">
      <xdr:nvSpPr>
        <xdr:cNvPr id="199" name="円/楕円 198"/>
        <xdr:cNvSpPr/>
      </xdr:nvSpPr>
      <xdr:spPr>
        <a:xfrm>
          <a:off x="2857500" y="132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126700</xdr:rowOff>
    </xdr:from>
    <xdr:ext cx="599010" cy="259045"/>
    <xdr:sp macro="" textlink="">
      <xdr:nvSpPr>
        <xdr:cNvPr id="200" name="テキスト ボックス 199"/>
        <xdr:cNvSpPr txBox="1"/>
      </xdr:nvSpPr>
      <xdr:spPr>
        <a:xfrm>
          <a:off x="2608794" y="1298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186,083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68859</xdr:rowOff>
    </xdr:from>
    <xdr:to>
      <xdr:col>3</xdr:col>
      <xdr:colOff>3175</xdr:colOff>
      <xdr:row>77</xdr:row>
      <xdr:rowOff>170459</xdr:rowOff>
    </xdr:to>
    <xdr:sp macro="" textlink="">
      <xdr:nvSpPr>
        <xdr:cNvPr id="201" name="円/楕円 200"/>
        <xdr:cNvSpPr/>
      </xdr:nvSpPr>
      <xdr:spPr>
        <a:xfrm>
          <a:off x="1968500" y="132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15536</xdr:rowOff>
    </xdr:from>
    <xdr:ext cx="599010" cy="259045"/>
    <xdr:sp macro="" textlink="">
      <xdr:nvSpPr>
        <xdr:cNvPr id="202" name="テキスト ボックス 201"/>
        <xdr:cNvSpPr txBox="1"/>
      </xdr:nvSpPr>
      <xdr:spPr>
        <a:xfrm>
          <a:off x="1719794" y="1304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19721</xdr:rowOff>
    </xdr:from>
    <xdr:to>
      <xdr:col>1</xdr:col>
      <xdr:colOff>485775</xdr:colOff>
      <xdr:row>77</xdr:row>
      <xdr:rowOff>121321</xdr:rowOff>
    </xdr:to>
    <xdr:sp macro="" textlink="">
      <xdr:nvSpPr>
        <xdr:cNvPr id="203" name="円/楕円 202"/>
        <xdr:cNvSpPr/>
      </xdr:nvSpPr>
      <xdr:spPr>
        <a:xfrm>
          <a:off x="1079500" y="132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137848</xdr:rowOff>
    </xdr:from>
    <xdr:ext cx="599010" cy="259045"/>
    <xdr:sp macro="" textlink="">
      <xdr:nvSpPr>
        <xdr:cNvPr id="204" name="テキスト ボックス 203"/>
        <xdr:cNvSpPr txBox="1"/>
      </xdr:nvSpPr>
      <xdr:spPr>
        <a:xfrm>
          <a:off x="830794" y="1299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98813</xdr:rowOff>
    </xdr:from>
    <xdr:to>
      <xdr:col>6</xdr:col>
      <xdr:colOff>511175</xdr:colOff>
      <xdr:row>93</xdr:row>
      <xdr:rowOff>100915</xdr:rowOff>
    </xdr:to>
    <xdr:cxnSp macro="">
      <xdr:nvCxnSpPr>
        <xdr:cNvPr id="235" name="直線コネクタ 234"/>
        <xdr:cNvCxnSpPr/>
      </xdr:nvCxnSpPr>
      <xdr:spPr>
        <a:xfrm flipV="1">
          <a:off x="3797300" y="16043663"/>
          <a:ext cx="8382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56376</xdr:rowOff>
    </xdr:from>
    <xdr:ext cx="534377" cy="259045"/>
    <xdr:sp macro="" textlink="">
      <xdr:nvSpPr>
        <xdr:cNvPr id="236" name="衛生費平均値テキスト"/>
        <xdr:cNvSpPr txBox="1"/>
      </xdr:nvSpPr>
      <xdr:spPr>
        <a:xfrm>
          <a:off x="4686300" y="1634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82147</xdr:rowOff>
    </xdr:from>
    <xdr:to>
      <xdr:col>5</xdr:col>
      <xdr:colOff>358775</xdr:colOff>
      <xdr:row>93</xdr:row>
      <xdr:rowOff>100915</xdr:rowOff>
    </xdr:to>
    <xdr:cxnSp macro="">
      <xdr:nvCxnSpPr>
        <xdr:cNvPr id="238" name="直線コネクタ 237"/>
        <xdr:cNvCxnSpPr/>
      </xdr:nvCxnSpPr>
      <xdr:spPr>
        <a:xfrm>
          <a:off x="2908300" y="1602699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31709</xdr:rowOff>
    </xdr:from>
    <xdr:ext cx="534377" cy="259045"/>
    <xdr:sp macro="" textlink="">
      <xdr:nvSpPr>
        <xdr:cNvPr id="240" name="テキスト ボックス 239"/>
        <xdr:cNvSpPr txBox="1"/>
      </xdr:nvSpPr>
      <xdr:spPr>
        <a:xfrm>
          <a:off x="3530111" y="164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82147</xdr:rowOff>
    </xdr:from>
    <xdr:to>
      <xdr:col>4</xdr:col>
      <xdr:colOff>155575</xdr:colOff>
      <xdr:row>93</xdr:row>
      <xdr:rowOff>117221</xdr:rowOff>
    </xdr:to>
    <xdr:cxnSp macro="">
      <xdr:nvCxnSpPr>
        <xdr:cNvPr id="241" name="直線コネクタ 240"/>
        <xdr:cNvCxnSpPr/>
      </xdr:nvCxnSpPr>
      <xdr:spPr>
        <a:xfrm flipV="1">
          <a:off x="2019300" y="16026997"/>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166594</xdr:rowOff>
    </xdr:from>
    <xdr:ext cx="534377" cy="259045"/>
    <xdr:sp macro="" textlink="">
      <xdr:nvSpPr>
        <xdr:cNvPr id="243" name="テキスト ボックス 242"/>
        <xdr:cNvSpPr txBox="1"/>
      </xdr:nvSpPr>
      <xdr:spPr>
        <a:xfrm>
          <a:off x="2641111" y="164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117221</xdr:rowOff>
    </xdr:from>
    <xdr:to>
      <xdr:col>2</xdr:col>
      <xdr:colOff>638175</xdr:colOff>
      <xdr:row>93</xdr:row>
      <xdr:rowOff>170256</xdr:rowOff>
    </xdr:to>
    <xdr:cxnSp macro="">
      <xdr:nvCxnSpPr>
        <xdr:cNvPr id="244" name="直線コネクタ 243"/>
        <xdr:cNvCxnSpPr/>
      </xdr:nvCxnSpPr>
      <xdr:spPr>
        <a:xfrm flipV="1">
          <a:off x="1130300" y="16062071"/>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169511</xdr:rowOff>
    </xdr:from>
    <xdr:ext cx="534377" cy="259045"/>
    <xdr:sp macro="" textlink="">
      <xdr:nvSpPr>
        <xdr:cNvPr id="246" name="テキスト ボックス 245"/>
        <xdr:cNvSpPr txBox="1"/>
      </xdr:nvSpPr>
      <xdr:spPr>
        <a:xfrm>
          <a:off x="1752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150069</xdr:rowOff>
    </xdr:from>
    <xdr:ext cx="534377" cy="259045"/>
    <xdr:sp macro="" textlink="">
      <xdr:nvSpPr>
        <xdr:cNvPr id="248" name="テキスト ボックス 247"/>
        <xdr:cNvSpPr txBox="1"/>
      </xdr:nvSpPr>
      <xdr:spPr>
        <a:xfrm>
          <a:off x="863111" y="1643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48013</xdr:rowOff>
    </xdr:from>
    <xdr:to>
      <xdr:col>6</xdr:col>
      <xdr:colOff>561975</xdr:colOff>
      <xdr:row>93</xdr:row>
      <xdr:rowOff>149613</xdr:rowOff>
    </xdr:to>
    <xdr:sp macro="" textlink="">
      <xdr:nvSpPr>
        <xdr:cNvPr id="254" name="円/楕円 253"/>
        <xdr:cNvSpPr/>
      </xdr:nvSpPr>
      <xdr:spPr>
        <a:xfrm>
          <a:off x="4584700" y="159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70890</xdr:rowOff>
    </xdr:from>
    <xdr:ext cx="534377" cy="259045"/>
    <xdr:sp macro="" textlink="">
      <xdr:nvSpPr>
        <xdr:cNvPr id="255" name="衛生費該当値テキスト"/>
        <xdr:cNvSpPr txBox="1"/>
      </xdr:nvSpPr>
      <xdr:spPr>
        <a:xfrm>
          <a:off x="4686300" y="158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94,506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50115</xdr:rowOff>
    </xdr:from>
    <xdr:to>
      <xdr:col>5</xdr:col>
      <xdr:colOff>409575</xdr:colOff>
      <xdr:row>93</xdr:row>
      <xdr:rowOff>151715</xdr:rowOff>
    </xdr:to>
    <xdr:sp macro="" textlink="">
      <xdr:nvSpPr>
        <xdr:cNvPr id="256" name="円/楕円 255"/>
        <xdr:cNvSpPr/>
      </xdr:nvSpPr>
      <xdr:spPr>
        <a:xfrm>
          <a:off x="3746500" y="1599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168242</xdr:rowOff>
    </xdr:from>
    <xdr:ext cx="534377" cy="259045"/>
    <xdr:sp macro="" textlink="">
      <xdr:nvSpPr>
        <xdr:cNvPr id="257" name="テキスト ボックス 256"/>
        <xdr:cNvSpPr txBox="1"/>
      </xdr:nvSpPr>
      <xdr:spPr>
        <a:xfrm>
          <a:off x="3530111" y="1577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94,313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31347</xdr:rowOff>
    </xdr:from>
    <xdr:to>
      <xdr:col>4</xdr:col>
      <xdr:colOff>206375</xdr:colOff>
      <xdr:row>93</xdr:row>
      <xdr:rowOff>132947</xdr:rowOff>
    </xdr:to>
    <xdr:sp macro="" textlink="">
      <xdr:nvSpPr>
        <xdr:cNvPr id="258" name="円/楕円 257"/>
        <xdr:cNvSpPr/>
      </xdr:nvSpPr>
      <xdr:spPr>
        <a:xfrm>
          <a:off x="2857500" y="159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149474</xdr:rowOff>
    </xdr:from>
    <xdr:ext cx="534377" cy="259045"/>
    <xdr:sp macro="" textlink="">
      <xdr:nvSpPr>
        <xdr:cNvPr id="259" name="テキスト ボックス 258"/>
        <xdr:cNvSpPr txBox="1"/>
      </xdr:nvSpPr>
      <xdr:spPr>
        <a:xfrm>
          <a:off x="2641111" y="1575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96,037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66421</xdr:rowOff>
    </xdr:from>
    <xdr:to>
      <xdr:col>3</xdr:col>
      <xdr:colOff>3175</xdr:colOff>
      <xdr:row>93</xdr:row>
      <xdr:rowOff>168021</xdr:rowOff>
    </xdr:to>
    <xdr:sp macro="" textlink="">
      <xdr:nvSpPr>
        <xdr:cNvPr id="260" name="円/楕円 259"/>
        <xdr:cNvSpPr/>
      </xdr:nvSpPr>
      <xdr:spPr>
        <a:xfrm>
          <a:off x="1968500" y="160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13098</xdr:rowOff>
    </xdr:from>
    <xdr:ext cx="534377" cy="259045"/>
    <xdr:sp macro="" textlink="">
      <xdr:nvSpPr>
        <xdr:cNvPr id="261" name="テキスト ボックス 260"/>
        <xdr:cNvSpPr txBox="1"/>
      </xdr:nvSpPr>
      <xdr:spPr>
        <a:xfrm>
          <a:off x="1752111" y="1578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119456</xdr:rowOff>
    </xdr:from>
    <xdr:to>
      <xdr:col>1</xdr:col>
      <xdr:colOff>485775</xdr:colOff>
      <xdr:row>94</xdr:row>
      <xdr:rowOff>49606</xdr:rowOff>
    </xdr:to>
    <xdr:sp macro="" textlink="">
      <xdr:nvSpPr>
        <xdr:cNvPr id="262" name="円/楕円 261"/>
        <xdr:cNvSpPr/>
      </xdr:nvSpPr>
      <xdr:spPr>
        <a:xfrm>
          <a:off x="1079500" y="1606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66133</xdr:rowOff>
    </xdr:from>
    <xdr:ext cx="534377" cy="259045"/>
    <xdr:sp macro="" textlink="">
      <xdr:nvSpPr>
        <xdr:cNvPr id="263" name="テキスト ボックス 262"/>
        <xdr:cNvSpPr txBox="1"/>
      </xdr:nvSpPr>
      <xdr:spPr>
        <a:xfrm>
          <a:off x="863111" y="158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146177</xdr:rowOff>
    </xdr:from>
    <xdr:to>
      <xdr:col>15</xdr:col>
      <xdr:colOff>180340</xdr:colOff>
      <xdr:row>39</xdr:row>
      <xdr:rowOff>44450</xdr:rowOff>
    </xdr:to>
    <xdr:cxnSp macro="">
      <xdr:nvCxnSpPr>
        <xdr:cNvPr id="287" name="直線コネクタ 286"/>
        <xdr:cNvCxnSpPr/>
      </xdr:nvCxnSpPr>
      <xdr:spPr>
        <a:xfrm flipV="1">
          <a:off x="10475595" y="5804027"/>
          <a:ext cx="1270" cy="926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92854</xdr:rowOff>
    </xdr:from>
    <xdr:ext cx="469744" cy="259045"/>
    <xdr:sp macro="" textlink="">
      <xdr:nvSpPr>
        <xdr:cNvPr id="290" name="労働費最大値テキスト"/>
        <xdr:cNvSpPr txBox="1"/>
      </xdr:nvSpPr>
      <xdr:spPr>
        <a:xfrm>
          <a:off x="10528300" y="557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33</xdr:row>
      <xdr:rowOff>146177</xdr:rowOff>
    </xdr:from>
    <xdr:to>
      <xdr:col>15</xdr:col>
      <xdr:colOff>269875</xdr:colOff>
      <xdr:row>33</xdr:row>
      <xdr:rowOff>146177</xdr:rowOff>
    </xdr:to>
    <xdr:cxnSp macro="">
      <xdr:nvCxnSpPr>
        <xdr:cNvPr id="291" name="直線コネクタ 290"/>
        <xdr:cNvCxnSpPr/>
      </xdr:nvCxnSpPr>
      <xdr:spPr>
        <a:xfrm>
          <a:off x="10388600" y="580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146177</xdr:rowOff>
    </xdr:from>
    <xdr:to>
      <xdr:col>15</xdr:col>
      <xdr:colOff>180975</xdr:colOff>
      <xdr:row>36</xdr:row>
      <xdr:rowOff>81026</xdr:rowOff>
    </xdr:to>
    <xdr:cxnSp macro="">
      <xdr:nvCxnSpPr>
        <xdr:cNvPr id="292" name="直線コネクタ 291"/>
        <xdr:cNvCxnSpPr/>
      </xdr:nvCxnSpPr>
      <xdr:spPr>
        <a:xfrm flipV="1">
          <a:off x="9639300" y="5804027"/>
          <a:ext cx="838200" cy="4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166958</xdr:rowOff>
    </xdr:from>
    <xdr:ext cx="378565" cy="259045"/>
    <xdr:sp macro="" textlink="">
      <xdr:nvSpPr>
        <xdr:cNvPr id="293" name="労働費平均値テキスト"/>
        <xdr:cNvSpPr txBox="1"/>
      </xdr:nvSpPr>
      <xdr:spPr>
        <a:xfrm>
          <a:off x="10528300" y="65106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17081</xdr:rowOff>
    </xdr:from>
    <xdr:to>
      <xdr:col>15</xdr:col>
      <xdr:colOff>231775</xdr:colOff>
      <xdr:row>38</xdr:row>
      <xdr:rowOff>118681</xdr:rowOff>
    </xdr:to>
    <xdr:sp macro="" textlink="">
      <xdr:nvSpPr>
        <xdr:cNvPr id="294" name="フローチャート : 判断 293"/>
        <xdr:cNvSpPr/>
      </xdr:nvSpPr>
      <xdr:spPr>
        <a:xfrm>
          <a:off x="10426700" y="653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98933</xdr:rowOff>
    </xdr:from>
    <xdr:to>
      <xdr:col>14</xdr:col>
      <xdr:colOff>28575</xdr:colOff>
      <xdr:row>36</xdr:row>
      <xdr:rowOff>81026</xdr:rowOff>
    </xdr:to>
    <xdr:cxnSp macro="">
      <xdr:nvCxnSpPr>
        <xdr:cNvPr id="295" name="直線コネクタ 294"/>
        <xdr:cNvCxnSpPr/>
      </xdr:nvCxnSpPr>
      <xdr:spPr>
        <a:xfrm>
          <a:off x="8750300" y="6099683"/>
          <a:ext cx="889000" cy="15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28511</xdr:rowOff>
    </xdr:from>
    <xdr:to>
      <xdr:col>14</xdr:col>
      <xdr:colOff>79375</xdr:colOff>
      <xdr:row>38</xdr:row>
      <xdr:rowOff>130111</xdr:rowOff>
    </xdr:to>
    <xdr:sp macro="" textlink="">
      <xdr:nvSpPr>
        <xdr:cNvPr id="296" name="フローチャート : 判断 295"/>
        <xdr:cNvSpPr/>
      </xdr:nvSpPr>
      <xdr:spPr>
        <a:xfrm>
          <a:off x="9588500" y="65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121238</xdr:rowOff>
    </xdr:from>
    <xdr:ext cx="378565" cy="259045"/>
    <xdr:sp macro="" textlink="">
      <xdr:nvSpPr>
        <xdr:cNvPr id="297" name="テキスト ボックス 296"/>
        <xdr:cNvSpPr txBox="1"/>
      </xdr:nvSpPr>
      <xdr:spPr>
        <a:xfrm>
          <a:off x="9450017" y="6636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98933</xdr:rowOff>
    </xdr:from>
    <xdr:to>
      <xdr:col>12</xdr:col>
      <xdr:colOff>511175</xdr:colOff>
      <xdr:row>36</xdr:row>
      <xdr:rowOff>162751</xdr:rowOff>
    </xdr:to>
    <xdr:cxnSp macro="">
      <xdr:nvCxnSpPr>
        <xdr:cNvPr id="298" name="直線コネクタ 297"/>
        <xdr:cNvCxnSpPr/>
      </xdr:nvCxnSpPr>
      <xdr:spPr>
        <a:xfrm flipV="1">
          <a:off x="7861300" y="6099683"/>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9" name="フローチャート : 判断 298"/>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164673</xdr:rowOff>
    </xdr:from>
    <xdr:ext cx="469744" cy="259045"/>
    <xdr:sp macro="" textlink="">
      <xdr:nvSpPr>
        <xdr:cNvPr id="300" name="テキスト ボックス 299"/>
        <xdr:cNvSpPr txBox="1"/>
      </xdr:nvSpPr>
      <xdr:spPr>
        <a:xfrm>
          <a:off x="8515427" y="633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52832</xdr:rowOff>
    </xdr:from>
    <xdr:to>
      <xdr:col>11</xdr:col>
      <xdr:colOff>307975</xdr:colOff>
      <xdr:row>36</xdr:row>
      <xdr:rowOff>162751</xdr:rowOff>
    </xdr:to>
    <xdr:cxnSp macro="">
      <xdr:nvCxnSpPr>
        <xdr:cNvPr id="301" name="直線コネクタ 300"/>
        <xdr:cNvCxnSpPr/>
      </xdr:nvCxnSpPr>
      <xdr:spPr>
        <a:xfrm>
          <a:off x="6972300" y="5367782"/>
          <a:ext cx="889000" cy="96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2" name="フローチャート : 判断 301"/>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3" name="テキスト ボックス 302"/>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4" name="フローチャート : 判断 303"/>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17987</xdr:rowOff>
    </xdr:from>
    <xdr:ext cx="469744" cy="259045"/>
    <xdr:sp macro="" textlink="">
      <xdr:nvSpPr>
        <xdr:cNvPr id="305" name="テキスト ボックス 304"/>
        <xdr:cNvSpPr txBox="1"/>
      </xdr:nvSpPr>
      <xdr:spPr>
        <a:xfrm>
          <a:off x="6737427" y="619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95377</xdr:rowOff>
    </xdr:from>
    <xdr:to>
      <xdr:col>15</xdr:col>
      <xdr:colOff>231775</xdr:colOff>
      <xdr:row>34</xdr:row>
      <xdr:rowOff>25527</xdr:rowOff>
    </xdr:to>
    <xdr:sp macro="" textlink="">
      <xdr:nvSpPr>
        <xdr:cNvPr id="311" name="円/楕円 310"/>
        <xdr:cNvSpPr/>
      </xdr:nvSpPr>
      <xdr:spPr>
        <a:xfrm>
          <a:off x="10426700" y="5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48404</xdr:rowOff>
    </xdr:from>
    <xdr:ext cx="469744" cy="259045"/>
    <xdr:sp macro="" textlink="">
      <xdr:nvSpPr>
        <xdr:cNvPr id="312" name="労働費該当値テキスト"/>
        <xdr:cNvSpPr txBox="1"/>
      </xdr:nvSpPr>
      <xdr:spPr>
        <a:xfrm>
          <a:off x="10528300" y="57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30226</xdr:rowOff>
    </xdr:from>
    <xdr:to>
      <xdr:col>14</xdr:col>
      <xdr:colOff>79375</xdr:colOff>
      <xdr:row>36</xdr:row>
      <xdr:rowOff>131826</xdr:rowOff>
    </xdr:to>
    <xdr:sp macro="" textlink="">
      <xdr:nvSpPr>
        <xdr:cNvPr id="313" name="円/楕円 312"/>
        <xdr:cNvSpPr/>
      </xdr:nvSpPr>
      <xdr:spPr>
        <a:xfrm>
          <a:off x="9588500" y="62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148353</xdr:rowOff>
    </xdr:from>
    <xdr:ext cx="469744" cy="259045"/>
    <xdr:sp macro="" textlink="">
      <xdr:nvSpPr>
        <xdr:cNvPr id="314" name="テキスト ボックス 313"/>
        <xdr:cNvSpPr txBox="1"/>
      </xdr:nvSpPr>
      <xdr:spPr>
        <a:xfrm>
          <a:off x="9404427" y="597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48133</xdr:rowOff>
    </xdr:from>
    <xdr:to>
      <xdr:col>12</xdr:col>
      <xdr:colOff>561975</xdr:colOff>
      <xdr:row>35</xdr:row>
      <xdr:rowOff>149733</xdr:rowOff>
    </xdr:to>
    <xdr:sp macro="" textlink="">
      <xdr:nvSpPr>
        <xdr:cNvPr id="315" name="円/楕円 314"/>
        <xdr:cNvSpPr/>
      </xdr:nvSpPr>
      <xdr:spPr>
        <a:xfrm>
          <a:off x="8699500" y="604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166260</xdr:rowOff>
    </xdr:from>
    <xdr:ext cx="469744" cy="259045"/>
    <xdr:sp macro="" textlink="">
      <xdr:nvSpPr>
        <xdr:cNvPr id="316" name="テキスト ボックス 315"/>
        <xdr:cNvSpPr txBox="1"/>
      </xdr:nvSpPr>
      <xdr:spPr>
        <a:xfrm>
          <a:off x="8515427" y="582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111951</xdr:rowOff>
    </xdr:from>
    <xdr:to>
      <xdr:col>11</xdr:col>
      <xdr:colOff>358775</xdr:colOff>
      <xdr:row>37</xdr:row>
      <xdr:rowOff>42101</xdr:rowOff>
    </xdr:to>
    <xdr:sp macro="" textlink="">
      <xdr:nvSpPr>
        <xdr:cNvPr id="317" name="円/楕円 316"/>
        <xdr:cNvSpPr/>
      </xdr:nvSpPr>
      <xdr:spPr>
        <a:xfrm>
          <a:off x="7810500" y="62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33228</xdr:rowOff>
    </xdr:from>
    <xdr:ext cx="469744" cy="259045"/>
    <xdr:sp macro="" textlink="">
      <xdr:nvSpPr>
        <xdr:cNvPr id="318" name="テキスト ボックス 317"/>
        <xdr:cNvSpPr txBox="1"/>
      </xdr:nvSpPr>
      <xdr:spPr>
        <a:xfrm>
          <a:off x="7626427" y="637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2032</xdr:rowOff>
    </xdr:from>
    <xdr:to>
      <xdr:col>10</xdr:col>
      <xdr:colOff>155575</xdr:colOff>
      <xdr:row>31</xdr:row>
      <xdr:rowOff>103632</xdr:rowOff>
    </xdr:to>
    <xdr:sp macro="" textlink="">
      <xdr:nvSpPr>
        <xdr:cNvPr id="319" name="円/楕円 318"/>
        <xdr:cNvSpPr/>
      </xdr:nvSpPr>
      <xdr:spPr>
        <a:xfrm>
          <a:off x="6921500" y="5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120159</xdr:rowOff>
    </xdr:from>
    <xdr:ext cx="469744" cy="259045"/>
    <xdr:sp macro="" textlink="">
      <xdr:nvSpPr>
        <xdr:cNvPr id="320" name="テキスト ボックス 319"/>
        <xdr:cNvSpPr txBox="1"/>
      </xdr:nvSpPr>
      <xdr:spPr>
        <a:xfrm>
          <a:off x="6737427" y="509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33,763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4" name="直線コネクタ 343"/>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5"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6" name="直線コネクタ 345"/>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7"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48" name="直線コネクタ 347"/>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94925</xdr:rowOff>
    </xdr:from>
    <xdr:to>
      <xdr:col>15</xdr:col>
      <xdr:colOff>180975</xdr:colOff>
      <xdr:row>52</xdr:row>
      <xdr:rowOff>120368</xdr:rowOff>
    </xdr:to>
    <xdr:cxnSp macro="">
      <xdr:nvCxnSpPr>
        <xdr:cNvPr id="349" name="直線コネクタ 348"/>
        <xdr:cNvCxnSpPr/>
      </xdr:nvCxnSpPr>
      <xdr:spPr>
        <a:xfrm>
          <a:off x="9639300" y="9010325"/>
          <a:ext cx="838200" cy="2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2922</xdr:rowOff>
    </xdr:from>
    <xdr:ext cx="534377" cy="259045"/>
    <xdr:sp macro="" textlink="">
      <xdr:nvSpPr>
        <xdr:cNvPr id="350" name="農林水産業費平均値テキスト"/>
        <xdr:cNvSpPr txBox="1"/>
      </xdr:nvSpPr>
      <xdr:spPr>
        <a:xfrm>
          <a:off x="10528300" y="96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1" name="フローチャート : 判断 350"/>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94925</xdr:rowOff>
    </xdr:from>
    <xdr:to>
      <xdr:col>14</xdr:col>
      <xdr:colOff>28575</xdr:colOff>
      <xdr:row>53</xdr:row>
      <xdr:rowOff>87404</xdr:rowOff>
    </xdr:to>
    <xdr:cxnSp macro="">
      <xdr:nvCxnSpPr>
        <xdr:cNvPr id="352" name="直線コネクタ 351"/>
        <xdr:cNvCxnSpPr/>
      </xdr:nvCxnSpPr>
      <xdr:spPr>
        <a:xfrm flipV="1">
          <a:off x="8750300" y="9010325"/>
          <a:ext cx="889000" cy="16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3" name="フローチャート : 判断 352"/>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139923</xdr:rowOff>
    </xdr:from>
    <xdr:ext cx="534377" cy="259045"/>
    <xdr:sp macro="" textlink="">
      <xdr:nvSpPr>
        <xdr:cNvPr id="354" name="テキスト ボックス 353"/>
        <xdr:cNvSpPr txBox="1"/>
      </xdr:nvSpPr>
      <xdr:spPr>
        <a:xfrm>
          <a:off x="9372111" y="974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75654</xdr:rowOff>
    </xdr:from>
    <xdr:to>
      <xdr:col>12</xdr:col>
      <xdr:colOff>511175</xdr:colOff>
      <xdr:row>53</xdr:row>
      <xdr:rowOff>87404</xdr:rowOff>
    </xdr:to>
    <xdr:cxnSp macro="">
      <xdr:nvCxnSpPr>
        <xdr:cNvPr id="355" name="直線コネクタ 354"/>
        <xdr:cNvCxnSpPr/>
      </xdr:nvCxnSpPr>
      <xdr:spPr>
        <a:xfrm>
          <a:off x="7861300" y="9162504"/>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6" name="フローチャート : 判断 355"/>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126291</xdr:rowOff>
    </xdr:from>
    <xdr:ext cx="534377" cy="259045"/>
    <xdr:sp macro="" textlink="">
      <xdr:nvSpPr>
        <xdr:cNvPr id="357" name="テキスト ボックス 356"/>
        <xdr:cNvSpPr txBox="1"/>
      </xdr:nvSpPr>
      <xdr:spPr>
        <a:xfrm>
          <a:off x="8483111" y="97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75654</xdr:rowOff>
    </xdr:from>
    <xdr:to>
      <xdr:col>11</xdr:col>
      <xdr:colOff>307975</xdr:colOff>
      <xdr:row>53</xdr:row>
      <xdr:rowOff>141323</xdr:rowOff>
    </xdr:to>
    <xdr:cxnSp macro="">
      <xdr:nvCxnSpPr>
        <xdr:cNvPr id="358" name="直線コネクタ 357"/>
        <xdr:cNvCxnSpPr/>
      </xdr:nvCxnSpPr>
      <xdr:spPr>
        <a:xfrm flipV="1">
          <a:off x="6972300" y="9162504"/>
          <a:ext cx="889000" cy="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59" name="フローチャート : 判断 358"/>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120949</xdr:rowOff>
    </xdr:from>
    <xdr:ext cx="534377" cy="259045"/>
    <xdr:sp macro="" textlink="">
      <xdr:nvSpPr>
        <xdr:cNvPr id="360" name="テキスト ボックス 359"/>
        <xdr:cNvSpPr txBox="1"/>
      </xdr:nvSpPr>
      <xdr:spPr>
        <a:xfrm>
          <a:off x="7594111" y="97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1" name="フローチャート : 判断 360"/>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162127</xdr:rowOff>
    </xdr:from>
    <xdr:ext cx="534377" cy="259045"/>
    <xdr:sp macro="" textlink="">
      <xdr:nvSpPr>
        <xdr:cNvPr id="362" name="テキスト ボックス 361"/>
        <xdr:cNvSpPr txBox="1"/>
      </xdr:nvSpPr>
      <xdr:spPr>
        <a:xfrm>
          <a:off x="6705111" y="97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69568</xdr:rowOff>
    </xdr:from>
    <xdr:to>
      <xdr:col>15</xdr:col>
      <xdr:colOff>231775</xdr:colOff>
      <xdr:row>52</xdr:row>
      <xdr:rowOff>171168</xdr:rowOff>
    </xdr:to>
    <xdr:sp macro="" textlink="">
      <xdr:nvSpPr>
        <xdr:cNvPr id="368" name="円/楕円 367"/>
        <xdr:cNvSpPr/>
      </xdr:nvSpPr>
      <xdr:spPr>
        <a:xfrm>
          <a:off x="10426700" y="89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92445</xdr:rowOff>
    </xdr:from>
    <xdr:ext cx="599010" cy="259045"/>
    <xdr:sp macro="" textlink="">
      <xdr:nvSpPr>
        <xdr:cNvPr id="369" name="農林水産業費該当値テキスト"/>
        <xdr:cNvSpPr txBox="1"/>
      </xdr:nvSpPr>
      <xdr:spPr>
        <a:xfrm>
          <a:off x="10528300" y="8836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147,537</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44125</xdr:rowOff>
    </xdr:from>
    <xdr:to>
      <xdr:col>14</xdr:col>
      <xdr:colOff>79375</xdr:colOff>
      <xdr:row>52</xdr:row>
      <xdr:rowOff>145725</xdr:rowOff>
    </xdr:to>
    <xdr:sp macro="" textlink="">
      <xdr:nvSpPr>
        <xdr:cNvPr id="370" name="円/楕円 369"/>
        <xdr:cNvSpPr/>
      </xdr:nvSpPr>
      <xdr:spPr>
        <a:xfrm>
          <a:off x="9588500" y="89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162252</xdr:rowOff>
    </xdr:from>
    <xdr:ext cx="599010" cy="259045"/>
    <xdr:sp macro="" textlink="">
      <xdr:nvSpPr>
        <xdr:cNvPr id="371" name="テキスト ボックス 370"/>
        <xdr:cNvSpPr txBox="1"/>
      </xdr:nvSpPr>
      <xdr:spPr>
        <a:xfrm>
          <a:off x="9339794" y="873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150,876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36604</xdr:rowOff>
    </xdr:from>
    <xdr:to>
      <xdr:col>12</xdr:col>
      <xdr:colOff>561975</xdr:colOff>
      <xdr:row>53</xdr:row>
      <xdr:rowOff>138204</xdr:rowOff>
    </xdr:to>
    <xdr:sp macro="" textlink="">
      <xdr:nvSpPr>
        <xdr:cNvPr id="372" name="円/楕円 371"/>
        <xdr:cNvSpPr/>
      </xdr:nvSpPr>
      <xdr:spPr>
        <a:xfrm>
          <a:off x="8699500" y="91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154731</xdr:rowOff>
    </xdr:from>
    <xdr:ext cx="599010" cy="259045"/>
    <xdr:sp macro="" textlink="">
      <xdr:nvSpPr>
        <xdr:cNvPr id="373" name="テキスト ボックス 372"/>
        <xdr:cNvSpPr txBox="1"/>
      </xdr:nvSpPr>
      <xdr:spPr>
        <a:xfrm>
          <a:off x="8450794" y="889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129,363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24854</xdr:rowOff>
    </xdr:from>
    <xdr:to>
      <xdr:col>11</xdr:col>
      <xdr:colOff>358775</xdr:colOff>
      <xdr:row>53</xdr:row>
      <xdr:rowOff>126454</xdr:rowOff>
    </xdr:to>
    <xdr:sp macro="" textlink="">
      <xdr:nvSpPr>
        <xdr:cNvPr id="374" name="円/楕円 373"/>
        <xdr:cNvSpPr/>
      </xdr:nvSpPr>
      <xdr:spPr>
        <a:xfrm>
          <a:off x="7810500" y="91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142981</xdr:rowOff>
    </xdr:from>
    <xdr:ext cx="599010" cy="259045"/>
    <xdr:sp macro="" textlink="">
      <xdr:nvSpPr>
        <xdr:cNvPr id="375" name="テキスト ボックス 374"/>
        <xdr:cNvSpPr txBox="1"/>
      </xdr:nvSpPr>
      <xdr:spPr>
        <a:xfrm>
          <a:off x="7561794" y="888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130,905</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90523</xdr:rowOff>
    </xdr:from>
    <xdr:to>
      <xdr:col>10</xdr:col>
      <xdr:colOff>155575</xdr:colOff>
      <xdr:row>54</xdr:row>
      <xdr:rowOff>20673</xdr:rowOff>
    </xdr:to>
    <xdr:sp macro="" textlink="">
      <xdr:nvSpPr>
        <xdr:cNvPr id="376" name="円/楕円 375"/>
        <xdr:cNvSpPr/>
      </xdr:nvSpPr>
      <xdr:spPr>
        <a:xfrm>
          <a:off x="6921500" y="91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52</xdr:row>
      <xdr:rowOff>37200</xdr:rowOff>
    </xdr:from>
    <xdr:ext cx="599010" cy="259045"/>
    <xdr:sp macro="" textlink="">
      <xdr:nvSpPr>
        <xdr:cNvPr id="377" name="テキスト ボックス 376"/>
        <xdr:cNvSpPr txBox="1"/>
      </xdr:nvSpPr>
      <xdr:spPr>
        <a:xfrm>
          <a:off x="6672794" y="895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1" name="直線コネクタ 400"/>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2"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3" name="直線コネクタ 402"/>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4"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5" name="直線コネクタ 404"/>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103594</xdr:rowOff>
    </xdr:from>
    <xdr:to>
      <xdr:col>15</xdr:col>
      <xdr:colOff>180975</xdr:colOff>
      <xdr:row>78</xdr:row>
      <xdr:rowOff>20549</xdr:rowOff>
    </xdr:to>
    <xdr:cxnSp macro="">
      <xdr:nvCxnSpPr>
        <xdr:cNvPr id="406" name="直線コネクタ 405"/>
        <xdr:cNvCxnSpPr/>
      </xdr:nvCxnSpPr>
      <xdr:spPr>
        <a:xfrm flipV="1">
          <a:off x="9639300" y="13305244"/>
          <a:ext cx="838200" cy="8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52176</xdr:rowOff>
    </xdr:from>
    <xdr:ext cx="534377" cy="259045"/>
    <xdr:sp macro="" textlink="">
      <xdr:nvSpPr>
        <xdr:cNvPr id="407" name="商工費平均値テキスト"/>
        <xdr:cNvSpPr txBox="1"/>
      </xdr:nvSpPr>
      <xdr:spPr>
        <a:xfrm>
          <a:off x="10528300" y="13253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08" name="フローチャート : 判断 407"/>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65926</xdr:rowOff>
    </xdr:from>
    <xdr:to>
      <xdr:col>14</xdr:col>
      <xdr:colOff>28575</xdr:colOff>
      <xdr:row>78</xdr:row>
      <xdr:rowOff>20549</xdr:rowOff>
    </xdr:to>
    <xdr:cxnSp macro="">
      <xdr:nvCxnSpPr>
        <xdr:cNvPr id="409" name="直線コネクタ 408"/>
        <xdr:cNvCxnSpPr/>
      </xdr:nvCxnSpPr>
      <xdr:spPr>
        <a:xfrm>
          <a:off x="8750300" y="13267576"/>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0" name="フローチャート : 判断 409"/>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1" name="テキスト ボックス 410"/>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158128</xdr:rowOff>
    </xdr:from>
    <xdr:to>
      <xdr:col>12</xdr:col>
      <xdr:colOff>511175</xdr:colOff>
      <xdr:row>77</xdr:row>
      <xdr:rowOff>65926</xdr:rowOff>
    </xdr:to>
    <xdr:cxnSp macro="">
      <xdr:nvCxnSpPr>
        <xdr:cNvPr id="412" name="直線コネクタ 411"/>
        <xdr:cNvCxnSpPr/>
      </xdr:nvCxnSpPr>
      <xdr:spPr>
        <a:xfrm>
          <a:off x="7861300" y="13188328"/>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3" name="フローチャート : 判断 412"/>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7472</xdr:rowOff>
    </xdr:from>
    <xdr:ext cx="534377" cy="259045"/>
    <xdr:sp macro="" textlink="">
      <xdr:nvSpPr>
        <xdr:cNvPr id="414" name="テキスト ボックス 413"/>
        <xdr:cNvSpPr txBox="1"/>
      </xdr:nvSpPr>
      <xdr:spPr>
        <a:xfrm>
          <a:off x="8483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147256</xdr:rowOff>
    </xdr:from>
    <xdr:to>
      <xdr:col>11</xdr:col>
      <xdr:colOff>307975</xdr:colOff>
      <xdr:row>76</xdr:row>
      <xdr:rowOff>158128</xdr:rowOff>
    </xdr:to>
    <xdr:cxnSp macro="">
      <xdr:nvCxnSpPr>
        <xdr:cNvPr id="415" name="直線コネクタ 414"/>
        <xdr:cNvCxnSpPr/>
      </xdr:nvCxnSpPr>
      <xdr:spPr>
        <a:xfrm>
          <a:off x="6972300" y="13177456"/>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6" name="フローチャート : 判断 415"/>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29570</xdr:rowOff>
    </xdr:from>
    <xdr:ext cx="534377" cy="259045"/>
    <xdr:sp macro="" textlink="">
      <xdr:nvSpPr>
        <xdr:cNvPr id="417" name="テキスト ボックス 416"/>
        <xdr:cNvSpPr txBox="1"/>
      </xdr:nvSpPr>
      <xdr:spPr>
        <a:xfrm>
          <a:off x="7594111" y="134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18" name="フローチャート : 判断 417"/>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32390</xdr:rowOff>
    </xdr:from>
    <xdr:ext cx="534377" cy="259045"/>
    <xdr:sp macro="" textlink="">
      <xdr:nvSpPr>
        <xdr:cNvPr id="419" name="テキスト ボックス 418"/>
        <xdr:cNvSpPr txBox="1"/>
      </xdr:nvSpPr>
      <xdr:spPr>
        <a:xfrm>
          <a:off x="6705111" y="134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52794</xdr:rowOff>
    </xdr:from>
    <xdr:to>
      <xdr:col>15</xdr:col>
      <xdr:colOff>231775</xdr:colOff>
      <xdr:row>77</xdr:row>
      <xdr:rowOff>154394</xdr:rowOff>
    </xdr:to>
    <xdr:sp macro="" textlink="">
      <xdr:nvSpPr>
        <xdr:cNvPr id="425" name="円/楕円 424"/>
        <xdr:cNvSpPr/>
      </xdr:nvSpPr>
      <xdr:spPr>
        <a:xfrm>
          <a:off x="10426700" y="132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75671</xdr:rowOff>
    </xdr:from>
    <xdr:ext cx="534377" cy="259045"/>
    <xdr:sp macro="" textlink="">
      <xdr:nvSpPr>
        <xdr:cNvPr id="426" name="商工費該当値テキスト"/>
        <xdr:cNvSpPr txBox="1"/>
      </xdr:nvSpPr>
      <xdr:spPr>
        <a:xfrm>
          <a:off x="10528300" y="1310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141199</xdr:rowOff>
    </xdr:from>
    <xdr:to>
      <xdr:col>14</xdr:col>
      <xdr:colOff>79375</xdr:colOff>
      <xdr:row>78</xdr:row>
      <xdr:rowOff>71349</xdr:rowOff>
    </xdr:to>
    <xdr:sp macro="" textlink="">
      <xdr:nvSpPr>
        <xdr:cNvPr id="427" name="円/楕円 426"/>
        <xdr:cNvSpPr/>
      </xdr:nvSpPr>
      <xdr:spPr>
        <a:xfrm>
          <a:off x="9588500" y="133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62476</xdr:rowOff>
    </xdr:from>
    <xdr:ext cx="534377" cy="259045"/>
    <xdr:sp macro="" textlink="">
      <xdr:nvSpPr>
        <xdr:cNvPr id="428" name="テキスト ボックス 427"/>
        <xdr:cNvSpPr txBox="1"/>
      </xdr:nvSpPr>
      <xdr:spPr>
        <a:xfrm>
          <a:off x="9372111" y="1343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15126</xdr:rowOff>
    </xdr:from>
    <xdr:to>
      <xdr:col>12</xdr:col>
      <xdr:colOff>561975</xdr:colOff>
      <xdr:row>77</xdr:row>
      <xdr:rowOff>116726</xdr:rowOff>
    </xdr:to>
    <xdr:sp macro="" textlink="">
      <xdr:nvSpPr>
        <xdr:cNvPr id="429" name="円/楕円 428"/>
        <xdr:cNvSpPr/>
      </xdr:nvSpPr>
      <xdr:spPr>
        <a:xfrm>
          <a:off x="8699500" y="1321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133253</xdr:rowOff>
    </xdr:from>
    <xdr:ext cx="534377" cy="259045"/>
    <xdr:sp macro="" textlink="">
      <xdr:nvSpPr>
        <xdr:cNvPr id="430" name="テキスト ボックス 429"/>
        <xdr:cNvSpPr txBox="1"/>
      </xdr:nvSpPr>
      <xdr:spPr>
        <a:xfrm>
          <a:off x="8483111" y="129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107328</xdr:rowOff>
    </xdr:from>
    <xdr:to>
      <xdr:col>11</xdr:col>
      <xdr:colOff>358775</xdr:colOff>
      <xdr:row>77</xdr:row>
      <xdr:rowOff>37478</xdr:rowOff>
    </xdr:to>
    <xdr:sp macro="" textlink="">
      <xdr:nvSpPr>
        <xdr:cNvPr id="431" name="円/楕円 430"/>
        <xdr:cNvSpPr/>
      </xdr:nvSpPr>
      <xdr:spPr>
        <a:xfrm>
          <a:off x="7810500" y="1313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54005</xdr:rowOff>
    </xdr:from>
    <xdr:ext cx="534377" cy="259045"/>
    <xdr:sp macro="" textlink="">
      <xdr:nvSpPr>
        <xdr:cNvPr id="432" name="テキスト ボックス 431"/>
        <xdr:cNvSpPr txBox="1"/>
      </xdr:nvSpPr>
      <xdr:spPr>
        <a:xfrm>
          <a:off x="7594111" y="1291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96456</xdr:rowOff>
    </xdr:from>
    <xdr:to>
      <xdr:col>10</xdr:col>
      <xdr:colOff>155575</xdr:colOff>
      <xdr:row>77</xdr:row>
      <xdr:rowOff>26606</xdr:rowOff>
    </xdr:to>
    <xdr:sp macro="" textlink="">
      <xdr:nvSpPr>
        <xdr:cNvPr id="433" name="円/楕円 432"/>
        <xdr:cNvSpPr/>
      </xdr:nvSpPr>
      <xdr:spPr>
        <a:xfrm>
          <a:off x="6921500" y="131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43133</xdr:rowOff>
    </xdr:from>
    <xdr:ext cx="534377" cy="259045"/>
    <xdr:sp macro="" textlink="">
      <xdr:nvSpPr>
        <xdr:cNvPr id="434" name="テキスト ボックス 433"/>
        <xdr:cNvSpPr txBox="1"/>
      </xdr:nvSpPr>
      <xdr:spPr>
        <a:xfrm>
          <a:off x="6705111" y="129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0" name="テキスト ボックス 44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2" name="テキスト ボックス 45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58" name="直線コネクタ 457"/>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59"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0" name="直線コネクタ 459"/>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1"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2" name="直線コネクタ 461"/>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110995</xdr:rowOff>
    </xdr:from>
    <xdr:to>
      <xdr:col>15</xdr:col>
      <xdr:colOff>180975</xdr:colOff>
      <xdr:row>98</xdr:row>
      <xdr:rowOff>111078</xdr:rowOff>
    </xdr:to>
    <xdr:cxnSp macro="">
      <xdr:nvCxnSpPr>
        <xdr:cNvPr id="463" name="直線コネクタ 462"/>
        <xdr:cNvCxnSpPr/>
      </xdr:nvCxnSpPr>
      <xdr:spPr>
        <a:xfrm>
          <a:off x="9639300" y="16913095"/>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88699</xdr:rowOff>
    </xdr:from>
    <xdr:ext cx="534377" cy="259045"/>
    <xdr:sp macro="" textlink="">
      <xdr:nvSpPr>
        <xdr:cNvPr id="464" name="土木費平均値テキスト"/>
        <xdr:cNvSpPr txBox="1"/>
      </xdr:nvSpPr>
      <xdr:spPr>
        <a:xfrm>
          <a:off x="10528300" y="16890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5" name="フローチャート : 判断 464"/>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94145</xdr:rowOff>
    </xdr:from>
    <xdr:to>
      <xdr:col>14</xdr:col>
      <xdr:colOff>28575</xdr:colOff>
      <xdr:row>98</xdr:row>
      <xdr:rowOff>110995</xdr:rowOff>
    </xdr:to>
    <xdr:cxnSp macro="">
      <xdr:nvCxnSpPr>
        <xdr:cNvPr id="466" name="直線コネクタ 465"/>
        <xdr:cNvCxnSpPr/>
      </xdr:nvCxnSpPr>
      <xdr:spPr>
        <a:xfrm>
          <a:off x="8750300" y="16896245"/>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7" name="フローチャート : 判断 466"/>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36072</xdr:rowOff>
    </xdr:from>
    <xdr:ext cx="534377" cy="259045"/>
    <xdr:sp macro="" textlink="">
      <xdr:nvSpPr>
        <xdr:cNvPr id="468" name="テキスト ボックス 467"/>
        <xdr:cNvSpPr txBox="1"/>
      </xdr:nvSpPr>
      <xdr:spPr>
        <a:xfrm>
          <a:off x="9372111" y="170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79403</xdr:rowOff>
    </xdr:from>
    <xdr:to>
      <xdr:col>12</xdr:col>
      <xdr:colOff>511175</xdr:colOff>
      <xdr:row>98</xdr:row>
      <xdr:rowOff>94145</xdr:rowOff>
    </xdr:to>
    <xdr:cxnSp macro="">
      <xdr:nvCxnSpPr>
        <xdr:cNvPr id="469" name="直線コネクタ 468"/>
        <xdr:cNvCxnSpPr/>
      </xdr:nvCxnSpPr>
      <xdr:spPr>
        <a:xfrm>
          <a:off x="7861300" y="16881503"/>
          <a:ext cx="889000" cy="1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0" name="フローチャート : 判断 469"/>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26267</xdr:rowOff>
    </xdr:from>
    <xdr:ext cx="534377" cy="259045"/>
    <xdr:sp macro="" textlink="">
      <xdr:nvSpPr>
        <xdr:cNvPr id="471" name="テキスト ボックス 470"/>
        <xdr:cNvSpPr txBox="1"/>
      </xdr:nvSpPr>
      <xdr:spPr>
        <a:xfrm>
          <a:off x="8483111" y="169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79403</xdr:rowOff>
    </xdr:from>
    <xdr:to>
      <xdr:col>11</xdr:col>
      <xdr:colOff>307975</xdr:colOff>
      <xdr:row>98</xdr:row>
      <xdr:rowOff>105045</xdr:rowOff>
    </xdr:to>
    <xdr:cxnSp macro="">
      <xdr:nvCxnSpPr>
        <xdr:cNvPr id="472" name="直線コネクタ 471"/>
        <xdr:cNvCxnSpPr/>
      </xdr:nvCxnSpPr>
      <xdr:spPr>
        <a:xfrm flipV="1">
          <a:off x="6972300" y="16881503"/>
          <a:ext cx="889000" cy="2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3" name="フローチャート : 判断 472"/>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27590</xdr:rowOff>
    </xdr:from>
    <xdr:ext cx="534377" cy="259045"/>
    <xdr:sp macro="" textlink="">
      <xdr:nvSpPr>
        <xdr:cNvPr id="474" name="テキスト ボックス 473"/>
        <xdr:cNvSpPr txBox="1"/>
      </xdr:nvSpPr>
      <xdr:spPr>
        <a:xfrm>
          <a:off x="7594111" y="1700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5" name="フローチャート : 判断 474"/>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37968</xdr:rowOff>
    </xdr:from>
    <xdr:ext cx="534377" cy="259045"/>
    <xdr:sp macro="" textlink="">
      <xdr:nvSpPr>
        <xdr:cNvPr id="476" name="テキスト ボックス 475"/>
        <xdr:cNvSpPr txBox="1"/>
      </xdr:nvSpPr>
      <xdr:spPr>
        <a:xfrm>
          <a:off x="6705111" y="170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60278</xdr:rowOff>
    </xdr:from>
    <xdr:to>
      <xdr:col>15</xdr:col>
      <xdr:colOff>231775</xdr:colOff>
      <xdr:row>98</xdr:row>
      <xdr:rowOff>161878</xdr:rowOff>
    </xdr:to>
    <xdr:sp macro="" textlink="">
      <xdr:nvSpPr>
        <xdr:cNvPr id="482" name="円/楕円 481"/>
        <xdr:cNvSpPr/>
      </xdr:nvSpPr>
      <xdr:spPr>
        <a:xfrm>
          <a:off x="10426700" y="168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19655</xdr:rowOff>
    </xdr:from>
    <xdr:ext cx="599010" cy="259045"/>
    <xdr:sp macro="" textlink="">
      <xdr:nvSpPr>
        <xdr:cNvPr id="483" name="土木費該当値テキスト"/>
        <xdr:cNvSpPr txBox="1"/>
      </xdr:nvSpPr>
      <xdr:spPr>
        <a:xfrm>
          <a:off x="10528300" y="1665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137,562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60195</xdr:rowOff>
    </xdr:from>
    <xdr:to>
      <xdr:col>14</xdr:col>
      <xdr:colOff>79375</xdr:colOff>
      <xdr:row>98</xdr:row>
      <xdr:rowOff>161795</xdr:rowOff>
    </xdr:to>
    <xdr:sp macro="" textlink="">
      <xdr:nvSpPr>
        <xdr:cNvPr id="484" name="円/楕円 483"/>
        <xdr:cNvSpPr/>
      </xdr:nvSpPr>
      <xdr:spPr>
        <a:xfrm>
          <a:off x="9588500" y="1686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6872</xdr:rowOff>
    </xdr:from>
    <xdr:ext cx="599010" cy="259045"/>
    <xdr:sp macro="" textlink="">
      <xdr:nvSpPr>
        <xdr:cNvPr id="485" name="テキスト ボックス 484"/>
        <xdr:cNvSpPr txBox="1"/>
      </xdr:nvSpPr>
      <xdr:spPr>
        <a:xfrm>
          <a:off x="9339794" y="16637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137,671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43345</xdr:rowOff>
    </xdr:from>
    <xdr:to>
      <xdr:col>12</xdr:col>
      <xdr:colOff>561975</xdr:colOff>
      <xdr:row>98</xdr:row>
      <xdr:rowOff>144945</xdr:rowOff>
    </xdr:to>
    <xdr:sp macro="" textlink="">
      <xdr:nvSpPr>
        <xdr:cNvPr id="486" name="円/楕円 485"/>
        <xdr:cNvSpPr/>
      </xdr:nvSpPr>
      <xdr:spPr>
        <a:xfrm>
          <a:off x="8699500" y="1684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161472</xdr:rowOff>
    </xdr:from>
    <xdr:ext cx="599010" cy="259045"/>
    <xdr:sp macro="" textlink="">
      <xdr:nvSpPr>
        <xdr:cNvPr id="487" name="テキスト ボックス 486"/>
        <xdr:cNvSpPr txBox="1"/>
      </xdr:nvSpPr>
      <xdr:spPr>
        <a:xfrm>
          <a:off x="8450794" y="166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28603</xdr:rowOff>
    </xdr:from>
    <xdr:to>
      <xdr:col>11</xdr:col>
      <xdr:colOff>358775</xdr:colOff>
      <xdr:row>98</xdr:row>
      <xdr:rowOff>130203</xdr:rowOff>
    </xdr:to>
    <xdr:sp macro="" textlink="">
      <xdr:nvSpPr>
        <xdr:cNvPr id="488" name="円/楕円 487"/>
        <xdr:cNvSpPr/>
      </xdr:nvSpPr>
      <xdr:spPr>
        <a:xfrm>
          <a:off x="7810500" y="168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146730</xdr:rowOff>
    </xdr:from>
    <xdr:ext cx="599010" cy="259045"/>
    <xdr:sp macro="" textlink="">
      <xdr:nvSpPr>
        <xdr:cNvPr id="489" name="テキスト ボックス 488"/>
        <xdr:cNvSpPr txBox="1"/>
      </xdr:nvSpPr>
      <xdr:spPr>
        <a:xfrm>
          <a:off x="7561794" y="166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179,131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54245</xdr:rowOff>
    </xdr:from>
    <xdr:to>
      <xdr:col>10</xdr:col>
      <xdr:colOff>155575</xdr:colOff>
      <xdr:row>98</xdr:row>
      <xdr:rowOff>155845</xdr:rowOff>
    </xdr:to>
    <xdr:sp macro="" textlink="">
      <xdr:nvSpPr>
        <xdr:cNvPr id="490" name="円/楕円 489"/>
        <xdr:cNvSpPr/>
      </xdr:nvSpPr>
      <xdr:spPr>
        <a:xfrm>
          <a:off x="6921500" y="1685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922</xdr:rowOff>
    </xdr:from>
    <xdr:ext cx="599010" cy="259045"/>
    <xdr:sp macro="" textlink="">
      <xdr:nvSpPr>
        <xdr:cNvPr id="491" name="テキスト ボックス 490"/>
        <xdr:cNvSpPr txBox="1"/>
      </xdr:nvSpPr>
      <xdr:spPr>
        <a:xfrm>
          <a:off x="6672794" y="166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145,479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7" name="テキスト ボックス 506"/>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9" name="テキスト ボックス 508"/>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7" name="直線コネクタ 516"/>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18"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19" name="直線コネクタ 518"/>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0"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1" name="直線コネクタ 520"/>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69755</xdr:rowOff>
    </xdr:from>
    <xdr:to>
      <xdr:col>23</xdr:col>
      <xdr:colOff>517525</xdr:colOff>
      <xdr:row>38</xdr:row>
      <xdr:rowOff>77240</xdr:rowOff>
    </xdr:to>
    <xdr:cxnSp macro="">
      <xdr:nvCxnSpPr>
        <xdr:cNvPr id="522" name="直線コネクタ 521"/>
        <xdr:cNvCxnSpPr/>
      </xdr:nvCxnSpPr>
      <xdr:spPr>
        <a:xfrm>
          <a:off x="15481300" y="6584855"/>
          <a:ext cx="838200" cy="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3"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4" name="フローチャート : 判断 523"/>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69755</xdr:rowOff>
    </xdr:from>
    <xdr:to>
      <xdr:col>22</xdr:col>
      <xdr:colOff>365125</xdr:colOff>
      <xdr:row>38</xdr:row>
      <xdr:rowOff>81269</xdr:rowOff>
    </xdr:to>
    <xdr:cxnSp macro="">
      <xdr:nvCxnSpPr>
        <xdr:cNvPr id="525" name="直線コネクタ 524"/>
        <xdr:cNvCxnSpPr/>
      </xdr:nvCxnSpPr>
      <xdr:spPr>
        <a:xfrm flipV="1">
          <a:off x="14592300" y="6584855"/>
          <a:ext cx="889000" cy="1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6" name="フローチャート : 判断 525"/>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7" name="テキスト ボックス 526"/>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50056</xdr:rowOff>
    </xdr:from>
    <xdr:to>
      <xdr:col>21</xdr:col>
      <xdr:colOff>161925</xdr:colOff>
      <xdr:row>38</xdr:row>
      <xdr:rowOff>81269</xdr:rowOff>
    </xdr:to>
    <xdr:cxnSp macro="">
      <xdr:nvCxnSpPr>
        <xdr:cNvPr id="528" name="直線コネクタ 527"/>
        <xdr:cNvCxnSpPr/>
      </xdr:nvCxnSpPr>
      <xdr:spPr>
        <a:xfrm>
          <a:off x="13703300" y="6565156"/>
          <a:ext cx="889000" cy="3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29" name="フローチャート : 判断 528"/>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0" name="テキスト ボックス 529"/>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143704</xdr:rowOff>
    </xdr:from>
    <xdr:to>
      <xdr:col>19</xdr:col>
      <xdr:colOff>644525</xdr:colOff>
      <xdr:row>38</xdr:row>
      <xdr:rowOff>50056</xdr:rowOff>
    </xdr:to>
    <xdr:cxnSp macro="">
      <xdr:nvCxnSpPr>
        <xdr:cNvPr id="531" name="直線コネクタ 530"/>
        <xdr:cNvCxnSpPr/>
      </xdr:nvCxnSpPr>
      <xdr:spPr>
        <a:xfrm>
          <a:off x="12814300" y="6487354"/>
          <a:ext cx="889000" cy="7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2" name="フローチャート : 判断 531"/>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3" name="テキスト ボックス 532"/>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4" name="フローチャート : 判断 533"/>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102851</xdr:rowOff>
    </xdr:from>
    <xdr:ext cx="534377" cy="259045"/>
    <xdr:sp macro="" textlink="">
      <xdr:nvSpPr>
        <xdr:cNvPr id="535" name="テキスト ボックス 534"/>
        <xdr:cNvSpPr txBox="1"/>
      </xdr:nvSpPr>
      <xdr:spPr>
        <a:xfrm>
          <a:off x="12547111" y="66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26440</xdr:rowOff>
    </xdr:from>
    <xdr:to>
      <xdr:col>23</xdr:col>
      <xdr:colOff>568325</xdr:colOff>
      <xdr:row>38</xdr:row>
      <xdr:rowOff>128040</xdr:rowOff>
    </xdr:to>
    <xdr:sp macro="" textlink="">
      <xdr:nvSpPr>
        <xdr:cNvPr id="541" name="円/楕円 540"/>
        <xdr:cNvSpPr/>
      </xdr:nvSpPr>
      <xdr:spPr>
        <a:xfrm>
          <a:off x="16268700" y="654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128481</xdr:rowOff>
    </xdr:from>
    <xdr:ext cx="534377" cy="259045"/>
    <xdr:sp macro="" textlink="">
      <xdr:nvSpPr>
        <xdr:cNvPr id="542" name="消防費該当値テキスト"/>
        <xdr:cNvSpPr txBox="1"/>
      </xdr:nvSpPr>
      <xdr:spPr>
        <a:xfrm>
          <a:off x="16370300" y="64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18955</xdr:rowOff>
    </xdr:from>
    <xdr:to>
      <xdr:col>22</xdr:col>
      <xdr:colOff>415925</xdr:colOff>
      <xdr:row>38</xdr:row>
      <xdr:rowOff>120555</xdr:rowOff>
    </xdr:to>
    <xdr:sp macro="" textlink="">
      <xdr:nvSpPr>
        <xdr:cNvPr id="543" name="円/楕円 542"/>
        <xdr:cNvSpPr/>
      </xdr:nvSpPr>
      <xdr:spPr>
        <a:xfrm>
          <a:off x="15430500" y="65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111682</xdr:rowOff>
    </xdr:from>
    <xdr:ext cx="534377" cy="259045"/>
    <xdr:sp macro="" textlink="">
      <xdr:nvSpPr>
        <xdr:cNvPr id="544" name="テキスト ボックス 543"/>
        <xdr:cNvSpPr txBox="1"/>
      </xdr:nvSpPr>
      <xdr:spPr>
        <a:xfrm>
          <a:off x="15214111" y="66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30469</xdr:rowOff>
    </xdr:from>
    <xdr:to>
      <xdr:col>21</xdr:col>
      <xdr:colOff>212725</xdr:colOff>
      <xdr:row>38</xdr:row>
      <xdr:rowOff>132069</xdr:rowOff>
    </xdr:to>
    <xdr:sp macro="" textlink="">
      <xdr:nvSpPr>
        <xdr:cNvPr id="545" name="円/楕円 544"/>
        <xdr:cNvSpPr/>
      </xdr:nvSpPr>
      <xdr:spPr>
        <a:xfrm>
          <a:off x="14541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123196</xdr:rowOff>
    </xdr:from>
    <xdr:ext cx="534377" cy="259045"/>
    <xdr:sp macro="" textlink="">
      <xdr:nvSpPr>
        <xdr:cNvPr id="546" name="テキスト ボックス 545"/>
        <xdr:cNvSpPr txBox="1"/>
      </xdr:nvSpPr>
      <xdr:spPr>
        <a:xfrm>
          <a:off x="14325111" y="663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170706</xdr:rowOff>
    </xdr:from>
    <xdr:to>
      <xdr:col>20</xdr:col>
      <xdr:colOff>9525</xdr:colOff>
      <xdr:row>38</xdr:row>
      <xdr:rowOff>100856</xdr:rowOff>
    </xdr:to>
    <xdr:sp macro="" textlink="">
      <xdr:nvSpPr>
        <xdr:cNvPr id="547" name="円/楕円 546"/>
        <xdr:cNvSpPr/>
      </xdr:nvSpPr>
      <xdr:spPr>
        <a:xfrm>
          <a:off x="13652500" y="65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91983</xdr:rowOff>
    </xdr:from>
    <xdr:ext cx="534377" cy="259045"/>
    <xdr:sp macro="" textlink="">
      <xdr:nvSpPr>
        <xdr:cNvPr id="548" name="テキスト ボックス 547"/>
        <xdr:cNvSpPr txBox="1"/>
      </xdr:nvSpPr>
      <xdr:spPr>
        <a:xfrm>
          <a:off x="13436111" y="66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92904</xdr:rowOff>
    </xdr:from>
    <xdr:to>
      <xdr:col>18</xdr:col>
      <xdr:colOff>492125</xdr:colOff>
      <xdr:row>38</xdr:row>
      <xdr:rowOff>23054</xdr:rowOff>
    </xdr:to>
    <xdr:sp macro="" textlink="">
      <xdr:nvSpPr>
        <xdr:cNvPr id="549" name="円/楕円 548"/>
        <xdr:cNvSpPr/>
      </xdr:nvSpPr>
      <xdr:spPr>
        <a:xfrm>
          <a:off x="12763500" y="643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39581</xdr:rowOff>
    </xdr:from>
    <xdr:ext cx="534377" cy="259045"/>
    <xdr:sp macro="" textlink="">
      <xdr:nvSpPr>
        <xdr:cNvPr id="550" name="テキスト ボックス 549"/>
        <xdr:cNvSpPr txBox="1"/>
      </xdr:nvSpPr>
      <xdr:spPr>
        <a:xfrm>
          <a:off x="12547111" y="621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5" name="直線コネクタ 574"/>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6"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7" name="直線コネクタ 576"/>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78"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79" name="直線コネクタ 578"/>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34906</xdr:rowOff>
    </xdr:from>
    <xdr:to>
      <xdr:col>23</xdr:col>
      <xdr:colOff>517525</xdr:colOff>
      <xdr:row>54</xdr:row>
      <xdr:rowOff>17666</xdr:rowOff>
    </xdr:to>
    <xdr:cxnSp macro="">
      <xdr:nvCxnSpPr>
        <xdr:cNvPr id="580" name="直線コネクタ 579"/>
        <xdr:cNvCxnSpPr/>
      </xdr:nvCxnSpPr>
      <xdr:spPr>
        <a:xfrm flipV="1">
          <a:off x="15481300" y="8778856"/>
          <a:ext cx="838200" cy="49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1" name="教育費平均値テキスト"/>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2" name="フローチャート : 判断 581"/>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17666</xdr:rowOff>
    </xdr:from>
    <xdr:to>
      <xdr:col>22</xdr:col>
      <xdr:colOff>365125</xdr:colOff>
      <xdr:row>56</xdr:row>
      <xdr:rowOff>44431</xdr:rowOff>
    </xdr:to>
    <xdr:cxnSp macro="">
      <xdr:nvCxnSpPr>
        <xdr:cNvPr id="583" name="直線コネクタ 582"/>
        <xdr:cNvCxnSpPr/>
      </xdr:nvCxnSpPr>
      <xdr:spPr>
        <a:xfrm flipV="1">
          <a:off x="14592300" y="9275966"/>
          <a:ext cx="889000" cy="36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4" name="フローチャート : 判断 583"/>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5" name="テキスト ボックス 584"/>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83483</xdr:rowOff>
    </xdr:from>
    <xdr:to>
      <xdr:col>21</xdr:col>
      <xdr:colOff>161925</xdr:colOff>
      <xdr:row>56</xdr:row>
      <xdr:rowOff>44431</xdr:rowOff>
    </xdr:to>
    <xdr:cxnSp macro="">
      <xdr:nvCxnSpPr>
        <xdr:cNvPr id="586" name="直線コネクタ 585"/>
        <xdr:cNvCxnSpPr/>
      </xdr:nvCxnSpPr>
      <xdr:spPr>
        <a:xfrm>
          <a:off x="13703300" y="9513233"/>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7" name="フローチャート : 判断 586"/>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88" name="テキスト ボックス 587"/>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21057</xdr:rowOff>
    </xdr:from>
    <xdr:to>
      <xdr:col>19</xdr:col>
      <xdr:colOff>644525</xdr:colOff>
      <xdr:row>55</xdr:row>
      <xdr:rowOff>83483</xdr:rowOff>
    </xdr:to>
    <xdr:cxnSp macro="">
      <xdr:nvCxnSpPr>
        <xdr:cNvPr id="589" name="直線コネクタ 588"/>
        <xdr:cNvCxnSpPr/>
      </xdr:nvCxnSpPr>
      <xdr:spPr>
        <a:xfrm>
          <a:off x="12814300" y="9279357"/>
          <a:ext cx="889000" cy="23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0" name="フローチャート : 判断 589"/>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1" name="テキスト ボックス 590"/>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2" name="フローチャート : 判断 591"/>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3" name="テキスト ボックス 592"/>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50</xdr:row>
      <xdr:rowOff>155556</xdr:rowOff>
    </xdr:from>
    <xdr:to>
      <xdr:col>23</xdr:col>
      <xdr:colOff>568325</xdr:colOff>
      <xdr:row>51</xdr:row>
      <xdr:rowOff>85706</xdr:rowOff>
    </xdr:to>
    <xdr:sp macro="" textlink="">
      <xdr:nvSpPr>
        <xdr:cNvPr id="599" name="円/楕円 598"/>
        <xdr:cNvSpPr/>
      </xdr:nvSpPr>
      <xdr:spPr>
        <a:xfrm>
          <a:off x="16268700" y="87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6983</xdr:rowOff>
    </xdr:from>
    <xdr:ext cx="534377" cy="259045"/>
    <xdr:sp macro="" textlink="">
      <xdr:nvSpPr>
        <xdr:cNvPr id="600" name="教育費該当値テキスト"/>
        <xdr:cNvSpPr txBox="1"/>
      </xdr:nvSpPr>
      <xdr:spPr>
        <a:xfrm>
          <a:off x="16370300" y="85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92,501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138316</xdr:rowOff>
    </xdr:from>
    <xdr:to>
      <xdr:col>22</xdr:col>
      <xdr:colOff>415925</xdr:colOff>
      <xdr:row>54</xdr:row>
      <xdr:rowOff>68466</xdr:rowOff>
    </xdr:to>
    <xdr:sp macro="" textlink="">
      <xdr:nvSpPr>
        <xdr:cNvPr id="601" name="円/楕円 600"/>
        <xdr:cNvSpPr/>
      </xdr:nvSpPr>
      <xdr:spPr>
        <a:xfrm>
          <a:off x="15430500" y="92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84993</xdr:rowOff>
    </xdr:from>
    <xdr:ext cx="534377" cy="259045"/>
    <xdr:sp macro="" textlink="">
      <xdr:nvSpPr>
        <xdr:cNvPr id="602" name="テキスト ボックス 601"/>
        <xdr:cNvSpPr txBox="1"/>
      </xdr:nvSpPr>
      <xdr:spPr>
        <a:xfrm>
          <a:off x="15214111" y="900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165081</xdr:rowOff>
    </xdr:from>
    <xdr:to>
      <xdr:col>21</xdr:col>
      <xdr:colOff>212725</xdr:colOff>
      <xdr:row>56</xdr:row>
      <xdr:rowOff>95231</xdr:rowOff>
    </xdr:to>
    <xdr:sp macro="" textlink="">
      <xdr:nvSpPr>
        <xdr:cNvPr id="603" name="円/楕円 602"/>
        <xdr:cNvSpPr/>
      </xdr:nvSpPr>
      <xdr:spPr>
        <a:xfrm>
          <a:off x="14541500" y="95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86358</xdr:rowOff>
    </xdr:from>
    <xdr:ext cx="534377" cy="259045"/>
    <xdr:sp macro="" textlink="">
      <xdr:nvSpPr>
        <xdr:cNvPr id="604" name="テキスト ボックス 603"/>
        <xdr:cNvSpPr txBox="1"/>
      </xdr:nvSpPr>
      <xdr:spPr>
        <a:xfrm>
          <a:off x="14325111" y="96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32683</xdr:rowOff>
    </xdr:from>
    <xdr:to>
      <xdr:col>20</xdr:col>
      <xdr:colOff>9525</xdr:colOff>
      <xdr:row>55</xdr:row>
      <xdr:rowOff>134283</xdr:rowOff>
    </xdr:to>
    <xdr:sp macro="" textlink="">
      <xdr:nvSpPr>
        <xdr:cNvPr id="605" name="円/楕円 604"/>
        <xdr:cNvSpPr/>
      </xdr:nvSpPr>
      <xdr:spPr>
        <a:xfrm>
          <a:off x="13652500" y="94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125410</xdr:rowOff>
    </xdr:from>
    <xdr:ext cx="534377" cy="259045"/>
    <xdr:sp macro="" textlink="">
      <xdr:nvSpPr>
        <xdr:cNvPr id="606" name="テキスト ボックス 605"/>
        <xdr:cNvSpPr txBox="1"/>
      </xdr:nvSpPr>
      <xdr:spPr>
        <a:xfrm>
          <a:off x="13436111" y="95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53,951</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141707</xdr:rowOff>
    </xdr:from>
    <xdr:to>
      <xdr:col>18</xdr:col>
      <xdr:colOff>492125</xdr:colOff>
      <xdr:row>54</xdr:row>
      <xdr:rowOff>71857</xdr:rowOff>
    </xdr:to>
    <xdr:sp macro="" textlink="">
      <xdr:nvSpPr>
        <xdr:cNvPr id="607" name="円/楕円 606"/>
        <xdr:cNvSpPr/>
      </xdr:nvSpPr>
      <xdr:spPr>
        <a:xfrm>
          <a:off x="12763500" y="92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62984</xdr:rowOff>
    </xdr:from>
    <xdr:ext cx="534377" cy="259045"/>
    <xdr:sp macro="" textlink="">
      <xdr:nvSpPr>
        <xdr:cNvPr id="608" name="テキスト ボックス 607"/>
        <xdr:cNvSpPr txBox="1"/>
      </xdr:nvSpPr>
      <xdr:spPr>
        <a:xfrm>
          <a:off x="12547111" y="932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2" name="直線コネクタ 631"/>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5"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6" name="直線コネクタ 635"/>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159657</xdr:rowOff>
    </xdr:from>
    <xdr:to>
      <xdr:col>23</xdr:col>
      <xdr:colOff>517525</xdr:colOff>
      <xdr:row>79</xdr:row>
      <xdr:rowOff>27946</xdr:rowOff>
    </xdr:to>
    <xdr:cxnSp macro="">
      <xdr:nvCxnSpPr>
        <xdr:cNvPr id="637" name="直線コネクタ 636"/>
        <xdr:cNvCxnSpPr/>
      </xdr:nvCxnSpPr>
      <xdr:spPr>
        <a:xfrm>
          <a:off x="15481300" y="13532757"/>
          <a:ext cx="838200" cy="3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38"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39" name="フローチャート : 判断 638"/>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159657</xdr:rowOff>
    </xdr:from>
    <xdr:to>
      <xdr:col>22</xdr:col>
      <xdr:colOff>365125</xdr:colOff>
      <xdr:row>78</xdr:row>
      <xdr:rowOff>160221</xdr:rowOff>
    </xdr:to>
    <xdr:cxnSp macro="">
      <xdr:nvCxnSpPr>
        <xdr:cNvPr id="640" name="直線コネクタ 639"/>
        <xdr:cNvCxnSpPr/>
      </xdr:nvCxnSpPr>
      <xdr:spPr>
        <a:xfrm flipV="1">
          <a:off x="14592300" y="13532757"/>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1" name="フローチャート : 判断 640"/>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41960</xdr:rowOff>
    </xdr:from>
    <xdr:ext cx="469744" cy="259045"/>
    <xdr:sp macro="" textlink="">
      <xdr:nvSpPr>
        <xdr:cNvPr id="642" name="テキスト ボックス 641"/>
        <xdr:cNvSpPr txBox="1"/>
      </xdr:nvSpPr>
      <xdr:spPr>
        <a:xfrm>
          <a:off x="15246427" y="135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78397</xdr:rowOff>
    </xdr:from>
    <xdr:to>
      <xdr:col>21</xdr:col>
      <xdr:colOff>161925</xdr:colOff>
      <xdr:row>78</xdr:row>
      <xdr:rowOff>160221</xdr:rowOff>
    </xdr:to>
    <xdr:cxnSp macro="">
      <xdr:nvCxnSpPr>
        <xdr:cNvPr id="643" name="直線コネクタ 642"/>
        <xdr:cNvCxnSpPr/>
      </xdr:nvCxnSpPr>
      <xdr:spPr>
        <a:xfrm>
          <a:off x="13703300" y="13451497"/>
          <a:ext cx="889000" cy="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4" name="フローチャート : 判断 643"/>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5" name="テキスト ボックス 644"/>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78397</xdr:rowOff>
    </xdr:from>
    <xdr:to>
      <xdr:col>19</xdr:col>
      <xdr:colOff>644525</xdr:colOff>
      <xdr:row>78</xdr:row>
      <xdr:rowOff>89796</xdr:rowOff>
    </xdr:to>
    <xdr:cxnSp macro="">
      <xdr:nvCxnSpPr>
        <xdr:cNvPr id="646" name="直線コネクタ 645"/>
        <xdr:cNvCxnSpPr/>
      </xdr:nvCxnSpPr>
      <xdr:spPr>
        <a:xfrm flipV="1">
          <a:off x="12814300" y="13451497"/>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7" name="フローチャート : 判断 646"/>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151779</xdr:rowOff>
    </xdr:from>
    <xdr:ext cx="534377" cy="259045"/>
    <xdr:sp macro="" textlink="">
      <xdr:nvSpPr>
        <xdr:cNvPr id="648" name="テキスト ボックス 647"/>
        <xdr:cNvSpPr txBox="1"/>
      </xdr:nvSpPr>
      <xdr:spPr>
        <a:xfrm>
          <a:off x="13436111" y="13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49" name="フローチャート : 判断 648"/>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0" name="テキスト ボックス 649"/>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148596</xdr:rowOff>
    </xdr:from>
    <xdr:to>
      <xdr:col>23</xdr:col>
      <xdr:colOff>568325</xdr:colOff>
      <xdr:row>79</xdr:row>
      <xdr:rowOff>78746</xdr:rowOff>
    </xdr:to>
    <xdr:sp macro="" textlink="">
      <xdr:nvSpPr>
        <xdr:cNvPr id="656" name="円/楕円 655"/>
        <xdr:cNvSpPr/>
      </xdr:nvSpPr>
      <xdr:spPr>
        <a:xfrm>
          <a:off x="16268700" y="1352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68913</xdr:rowOff>
    </xdr:from>
    <xdr:ext cx="469744" cy="259045"/>
    <xdr:sp macro="" textlink="">
      <xdr:nvSpPr>
        <xdr:cNvPr id="657" name="災害復旧費該当値テキスト"/>
        <xdr:cNvSpPr txBox="1"/>
      </xdr:nvSpPr>
      <xdr:spPr>
        <a:xfrm>
          <a:off x="16370300" y="1344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108857</xdr:rowOff>
    </xdr:from>
    <xdr:to>
      <xdr:col>22</xdr:col>
      <xdr:colOff>415925</xdr:colOff>
      <xdr:row>79</xdr:row>
      <xdr:rowOff>39007</xdr:rowOff>
    </xdr:to>
    <xdr:sp macro="" textlink="">
      <xdr:nvSpPr>
        <xdr:cNvPr id="658" name="円/楕円 657"/>
        <xdr:cNvSpPr/>
      </xdr:nvSpPr>
      <xdr:spPr>
        <a:xfrm>
          <a:off x="154305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55534</xdr:rowOff>
    </xdr:from>
    <xdr:ext cx="469744" cy="259045"/>
    <xdr:sp macro="" textlink="">
      <xdr:nvSpPr>
        <xdr:cNvPr id="659" name="テキスト ボックス 658"/>
        <xdr:cNvSpPr txBox="1"/>
      </xdr:nvSpPr>
      <xdr:spPr>
        <a:xfrm>
          <a:off x="15246427" y="132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109421</xdr:rowOff>
    </xdr:from>
    <xdr:to>
      <xdr:col>21</xdr:col>
      <xdr:colOff>212725</xdr:colOff>
      <xdr:row>79</xdr:row>
      <xdr:rowOff>39571</xdr:rowOff>
    </xdr:to>
    <xdr:sp macro="" textlink="">
      <xdr:nvSpPr>
        <xdr:cNvPr id="660" name="円/楕円 659"/>
        <xdr:cNvSpPr/>
      </xdr:nvSpPr>
      <xdr:spPr>
        <a:xfrm>
          <a:off x="14541500" y="134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30698</xdr:rowOff>
    </xdr:from>
    <xdr:ext cx="469744" cy="259045"/>
    <xdr:sp macro="" textlink="">
      <xdr:nvSpPr>
        <xdr:cNvPr id="661" name="テキスト ボックス 660"/>
        <xdr:cNvSpPr txBox="1"/>
      </xdr:nvSpPr>
      <xdr:spPr>
        <a:xfrm>
          <a:off x="14357427" y="135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27597</xdr:rowOff>
    </xdr:from>
    <xdr:to>
      <xdr:col>20</xdr:col>
      <xdr:colOff>9525</xdr:colOff>
      <xdr:row>78</xdr:row>
      <xdr:rowOff>129197</xdr:rowOff>
    </xdr:to>
    <xdr:sp macro="" textlink="">
      <xdr:nvSpPr>
        <xdr:cNvPr id="662" name="円/楕円 661"/>
        <xdr:cNvSpPr/>
      </xdr:nvSpPr>
      <xdr:spPr>
        <a:xfrm>
          <a:off x="13652500" y="1340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145724</xdr:rowOff>
    </xdr:from>
    <xdr:ext cx="534377" cy="259045"/>
    <xdr:sp macro="" textlink="">
      <xdr:nvSpPr>
        <xdr:cNvPr id="663" name="テキスト ボックス 662"/>
        <xdr:cNvSpPr txBox="1"/>
      </xdr:nvSpPr>
      <xdr:spPr>
        <a:xfrm>
          <a:off x="13436111" y="1317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38996</xdr:rowOff>
    </xdr:from>
    <xdr:to>
      <xdr:col>18</xdr:col>
      <xdr:colOff>492125</xdr:colOff>
      <xdr:row>78</xdr:row>
      <xdr:rowOff>140596</xdr:rowOff>
    </xdr:to>
    <xdr:sp macro="" textlink="">
      <xdr:nvSpPr>
        <xdr:cNvPr id="664" name="円/楕円 663"/>
        <xdr:cNvSpPr/>
      </xdr:nvSpPr>
      <xdr:spPr>
        <a:xfrm>
          <a:off x="12763500" y="1341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131723</xdr:rowOff>
    </xdr:from>
    <xdr:ext cx="534377" cy="259045"/>
    <xdr:sp macro="" textlink="">
      <xdr:nvSpPr>
        <xdr:cNvPr id="665" name="テキスト ボックス 664"/>
        <xdr:cNvSpPr txBox="1"/>
      </xdr:nvSpPr>
      <xdr:spPr>
        <a:xfrm>
          <a:off x="12547111" y="135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95,688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79" name="テキスト ボックス 67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1" name="テキスト ボックス 68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3" name="テキスト ボックス 68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7" name="直線コネクタ 686"/>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88"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89" name="直線コネクタ 688"/>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0"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1" name="直線コネクタ 690"/>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69278</xdr:rowOff>
    </xdr:from>
    <xdr:to>
      <xdr:col>23</xdr:col>
      <xdr:colOff>517525</xdr:colOff>
      <xdr:row>92</xdr:row>
      <xdr:rowOff>85316</xdr:rowOff>
    </xdr:to>
    <xdr:cxnSp macro="">
      <xdr:nvCxnSpPr>
        <xdr:cNvPr id="692" name="直線コネクタ 691"/>
        <xdr:cNvCxnSpPr/>
      </xdr:nvCxnSpPr>
      <xdr:spPr>
        <a:xfrm>
          <a:off x="15481300" y="15842678"/>
          <a:ext cx="838200" cy="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36503</xdr:rowOff>
    </xdr:from>
    <xdr:ext cx="534377" cy="259045"/>
    <xdr:sp macro="" textlink="">
      <xdr:nvSpPr>
        <xdr:cNvPr id="693" name="公債費平均値テキスト"/>
        <xdr:cNvSpPr txBox="1"/>
      </xdr:nvSpPr>
      <xdr:spPr>
        <a:xfrm>
          <a:off x="16370300" y="1649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4" name="フローチャート : 判断 693"/>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69278</xdr:rowOff>
    </xdr:from>
    <xdr:to>
      <xdr:col>22</xdr:col>
      <xdr:colOff>365125</xdr:colOff>
      <xdr:row>92</xdr:row>
      <xdr:rowOff>75290</xdr:rowOff>
    </xdr:to>
    <xdr:cxnSp macro="">
      <xdr:nvCxnSpPr>
        <xdr:cNvPr id="695" name="直線コネクタ 694"/>
        <xdr:cNvCxnSpPr/>
      </xdr:nvCxnSpPr>
      <xdr:spPr>
        <a:xfrm flipV="1">
          <a:off x="14592300" y="15842678"/>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6" name="フローチャート : 判断 695"/>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141009</xdr:rowOff>
    </xdr:from>
    <xdr:ext cx="534377" cy="259045"/>
    <xdr:sp macro="" textlink="">
      <xdr:nvSpPr>
        <xdr:cNvPr id="697" name="テキスト ボックス 696"/>
        <xdr:cNvSpPr txBox="1"/>
      </xdr:nvSpPr>
      <xdr:spPr>
        <a:xfrm>
          <a:off x="15214111" y="166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75290</xdr:rowOff>
    </xdr:from>
    <xdr:to>
      <xdr:col>21</xdr:col>
      <xdr:colOff>161925</xdr:colOff>
      <xdr:row>92</xdr:row>
      <xdr:rowOff>87424</xdr:rowOff>
    </xdr:to>
    <xdr:cxnSp macro="">
      <xdr:nvCxnSpPr>
        <xdr:cNvPr id="698" name="直線コネクタ 697"/>
        <xdr:cNvCxnSpPr/>
      </xdr:nvCxnSpPr>
      <xdr:spPr>
        <a:xfrm flipV="1">
          <a:off x="13703300" y="15848690"/>
          <a:ext cx="889000" cy="1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99" name="フローチャート : 判断 698"/>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93022</xdr:rowOff>
    </xdr:from>
    <xdr:ext cx="534377" cy="259045"/>
    <xdr:sp macro="" textlink="">
      <xdr:nvSpPr>
        <xdr:cNvPr id="700" name="テキスト ボックス 699"/>
        <xdr:cNvSpPr txBox="1"/>
      </xdr:nvSpPr>
      <xdr:spPr>
        <a:xfrm>
          <a:off x="14325111" y="1655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80021</xdr:rowOff>
    </xdr:from>
    <xdr:to>
      <xdr:col>19</xdr:col>
      <xdr:colOff>644525</xdr:colOff>
      <xdr:row>92</xdr:row>
      <xdr:rowOff>87424</xdr:rowOff>
    </xdr:to>
    <xdr:cxnSp macro="">
      <xdr:nvCxnSpPr>
        <xdr:cNvPr id="701" name="直線コネクタ 700"/>
        <xdr:cNvCxnSpPr/>
      </xdr:nvCxnSpPr>
      <xdr:spPr>
        <a:xfrm>
          <a:off x="12814300" y="15853421"/>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2" name="フローチャート : 判断 701"/>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86611</xdr:rowOff>
    </xdr:from>
    <xdr:ext cx="534377" cy="259045"/>
    <xdr:sp macro="" textlink="">
      <xdr:nvSpPr>
        <xdr:cNvPr id="703" name="テキスト ボックス 702"/>
        <xdr:cNvSpPr txBox="1"/>
      </xdr:nvSpPr>
      <xdr:spPr>
        <a:xfrm>
          <a:off x="13436111" y="165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4" name="フローチャート : 判断 703"/>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76900</xdr:rowOff>
    </xdr:from>
    <xdr:ext cx="534377" cy="259045"/>
    <xdr:sp macro="" textlink="">
      <xdr:nvSpPr>
        <xdr:cNvPr id="705" name="テキスト ボックス 704"/>
        <xdr:cNvSpPr txBox="1"/>
      </xdr:nvSpPr>
      <xdr:spPr>
        <a:xfrm>
          <a:off x="12547111" y="1653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34516</xdr:rowOff>
    </xdr:from>
    <xdr:to>
      <xdr:col>23</xdr:col>
      <xdr:colOff>568325</xdr:colOff>
      <xdr:row>92</xdr:row>
      <xdr:rowOff>136116</xdr:rowOff>
    </xdr:to>
    <xdr:sp macro="" textlink="">
      <xdr:nvSpPr>
        <xdr:cNvPr id="711" name="円/楕円 710"/>
        <xdr:cNvSpPr/>
      </xdr:nvSpPr>
      <xdr:spPr>
        <a:xfrm>
          <a:off x="16268700" y="15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158993</xdr:rowOff>
    </xdr:from>
    <xdr:ext cx="599010" cy="259045"/>
    <xdr:sp macro="" textlink="">
      <xdr:nvSpPr>
        <xdr:cNvPr id="712" name="公債費該当値テキスト"/>
        <xdr:cNvSpPr txBox="1"/>
      </xdr:nvSpPr>
      <xdr:spPr>
        <a:xfrm>
          <a:off x="16370300" y="1576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236,895</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18478</xdr:rowOff>
    </xdr:from>
    <xdr:to>
      <xdr:col>22</xdr:col>
      <xdr:colOff>415925</xdr:colOff>
      <xdr:row>92</xdr:row>
      <xdr:rowOff>120078</xdr:rowOff>
    </xdr:to>
    <xdr:sp macro="" textlink="">
      <xdr:nvSpPr>
        <xdr:cNvPr id="713" name="円/楕円 712"/>
        <xdr:cNvSpPr/>
      </xdr:nvSpPr>
      <xdr:spPr>
        <a:xfrm>
          <a:off x="15430500" y="1579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136605</xdr:rowOff>
    </xdr:from>
    <xdr:ext cx="599010" cy="259045"/>
    <xdr:sp macro="" textlink="">
      <xdr:nvSpPr>
        <xdr:cNvPr id="714" name="テキスト ボックス 713"/>
        <xdr:cNvSpPr txBox="1"/>
      </xdr:nvSpPr>
      <xdr:spPr>
        <a:xfrm>
          <a:off x="15181794" y="155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240,403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24490</xdr:rowOff>
    </xdr:from>
    <xdr:to>
      <xdr:col>21</xdr:col>
      <xdr:colOff>212725</xdr:colOff>
      <xdr:row>92</xdr:row>
      <xdr:rowOff>126090</xdr:rowOff>
    </xdr:to>
    <xdr:sp macro="" textlink="">
      <xdr:nvSpPr>
        <xdr:cNvPr id="715" name="円/楕円 714"/>
        <xdr:cNvSpPr/>
      </xdr:nvSpPr>
      <xdr:spPr>
        <a:xfrm>
          <a:off x="14541500" y="1579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142617</xdr:rowOff>
    </xdr:from>
    <xdr:ext cx="599010" cy="259045"/>
    <xdr:sp macro="" textlink="">
      <xdr:nvSpPr>
        <xdr:cNvPr id="716" name="テキスト ボックス 715"/>
        <xdr:cNvSpPr txBox="1"/>
      </xdr:nvSpPr>
      <xdr:spPr>
        <a:xfrm>
          <a:off x="14292794" y="1557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239,088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36624</xdr:rowOff>
    </xdr:from>
    <xdr:to>
      <xdr:col>20</xdr:col>
      <xdr:colOff>9525</xdr:colOff>
      <xdr:row>92</xdr:row>
      <xdr:rowOff>138224</xdr:rowOff>
    </xdr:to>
    <xdr:sp macro="" textlink="">
      <xdr:nvSpPr>
        <xdr:cNvPr id="717" name="円/楕円 716"/>
        <xdr:cNvSpPr/>
      </xdr:nvSpPr>
      <xdr:spPr>
        <a:xfrm>
          <a:off x="13652500" y="15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154751</xdr:rowOff>
    </xdr:from>
    <xdr:ext cx="599010" cy="259045"/>
    <xdr:sp macro="" textlink="">
      <xdr:nvSpPr>
        <xdr:cNvPr id="718" name="テキスト ボックス 717"/>
        <xdr:cNvSpPr txBox="1"/>
      </xdr:nvSpPr>
      <xdr:spPr>
        <a:xfrm>
          <a:off x="13403794" y="1558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236,434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29221</xdr:rowOff>
    </xdr:from>
    <xdr:to>
      <xdr:col>18</xdr:col>
      <xdr:colOff>492125</xdr:colOff>
      <xdr:row>92</xdr:row>
      <xdr:rowOff>130821</xdr:rowOff>
    </xdr:to>
    <xdr:sp macro="" textlink="">
      <xdr:nvSpPr>
        <xdr:cNvPr id="719" name="円/楕円 718"/>
        <xdr:cNvSpPr/>
      </xdr:nvSpPr>
      <xdr:spPr>
        <a:xfrm>
          <a:off x="12763500" y="158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147348</xdr:rowOff>
    </xdr:from>
    <xdr:ext cx="599010" cy="259045"/>
    <xdr:sp macro="" textlink="">
      <xdr:nvSpPr>
        <xdr:cNvPr id="720" name="テキスト ボックス 719"/>
        <xdr:cNvSpPr txBox="1"/>
      </xdr:nvSpPr>
      <xdr:spPr>
        <a:xfrm>
          <a:off x="12514794" y="1557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238,053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2" name="直線コネクタ 741"/>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3"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5"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6" name="直線コネクタ 745"/>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135585</xdr:rowOff>
    </xdr:from>
    <xdr:to>
      <xdr:col>32</xdr:col>
      <xdr:colOff>187325</xdr:colOff>
      <xdr:row>31</xdr:row>
      <xdr:rowOff>161646</xdr:rowOff>
    </xdr:to>
    <xdr:cxnSp macro="">
      <xdr:nvCxnSpPr>
        <xdr:cNvPr id="747" name="直線コネクタ 746"/>
        <xdr:cNvCxnSpPr/>
      </xdr:nvCxnSpPr>
      <xdr:spPr>
        <a:xfrm flipV="1">
          <a:off x="21323300" y="5450535"/>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29836</xdr:rowOff>
    </xdr:from>
    <xdr:ext cx="378565" cy="259045"/>
    <xdr:sp macro="" textlink="">
      <xdr:nvSpPr>
        <xdr:cNvPr id="748" name="諸支出金平均値テキスト"/>
        <xdr:cNvSpPr txBox="1"/>
      </xdr:nvSpPr>
      <xdr:spPr>
        <a:xfrm>
          <a:off x="22212300" y="65449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49" name="フローチャート : 判断 748"/>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161646</xdr:rowOff>
    </xdr:from>
    <xdr:to>
      <xdr:col>31</xdr:col>
      <xdr:colOff>34925</xdr:colOff>
      <xdr:row>32</xdr:row>
      <xdr:rowOff>15113</xdr:rowOff>
    </xdr:to>
    <xdr:cxnSp macro="">
      <xdr:nvCxnSpPr>
        <xdr:cNvPr id="750" name="直線コネクタ 749"/>
        <xdr:cNvCxnSpPr/>
      </xdr:nvCxnSpPr>
      <xdr:spPr>
        <a:xfrm flipV="1">
          <a:off x="20434300" y="5476596"/>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1" name="フローチャート : 判断 750"/>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141850</xdr:rowOff>
    </xdr:from>
    <xdr:ext cx="378565" cy="259045"/>
    <xdr:sp macro="" textlink="">
      <xdr:nvSpPr>
        <xdr:cNvPr id="752" name="テキスト ボックス 751"/>
        <xdr:cNvSpPr txBox="1"/>
      </xdr:nvSpPr>
      <xdr:spPr>
        <a:xfrm>
          <a:off x="21134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15113</xdr:rowOff>
    </xdr:from>
    <xdr:to>
      <xdr:col>29</xdr:col>
      <xdr:colOff>517525</xdr:colOff>
      <xdr:row>34</xdr:row>
      <xdr:rowOff>17856</xdr:rowOff>
    </xdr:to>
    <xdr:cxnSp macro="">
      <xdr:nvCxnSpPr>
        <xdr:cNvPr id="753" name="直線コネクタ 752"/>
        <xdr:cNvCxnSpPr/>
      </xdr:nvCxnSpPr>
      <xdr:spPr>
        <a:xfrm flipV="1">
          <a:off x="19545300" y="5501513"/>
          <a:ext cx="889000" cy="34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4" name="フローチャート : 判断 753"/>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147794</xdr:rowOff>
    </xdr:from>
    <xdr:ext cx="378565" cy="259045"/>
    <xdr:sp macro="" textlink="">
      <xdr:nvSpPr>
        <xdr:cNvPr id="755" name="テキスト ボックス 754"/>
        <xdr:cNvSpPr txBox="1"/>
      </xdr:nvSpPr>
      <xdr:spPr>
        <a:xfrm>
          <a:off x="20245017" y="6662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17856</xdr:rowOff>
    </xdr:from>
    <xdr:to>
      <xdr:col>28</xdr:col>
      <xdr:colOff>314325</xdr:colOff>
      <xdr:row>34</xdr:row>
      <xdr:rowOff>23800</xdr:rowOff>
    </xdr:to>
    <xdr:cxnSp macro="">
      <xdr:nvCxnSpPr>
        <xdr:cNvPr id="756" name="直線コネクタ 755"/>
        <xdr:cNvCxnSpPr/>
      </xdr:nvCxnSpPr>
      <xdr:spPr>
        <a:xfrm flipV="1">
          <a:off x="18656300" y="58471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7" name="フローチャート : 判断 756"/>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146194</xdr:rowOff>
    </xdr:from>
    <xdr:ext cx="378565" cy="259045"/>
    <xdr:sp macro="" textlink="">
      <xdr:nvSpPr>
        <xdr:cNvPr id="758" name="テキスト ボックス 757"/>
        <xdr:cNvSpPr txBox="1"/>
      </xdr:nvSpPr>
      <xdr:spPr>
        <a:xfrm>
          <a:off x="19356017" y="6661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59" name="フローチャート : 判断 758"/>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38</xdr:row>
      <xdr:rowOff>159453</xdr:rowOff>
    </xdr:from>
    <xdr:ext cx="313932" cy="259045"/>
    <xdr:sp macro="" textlink="">
      <xdr:nvSpPr>
        <xdr:cNvPr id="760" name="テキスト ボックス 759"/>
        <xdr:cNvSpPr txBox="1"/>
      </xdr:nvSpPr>
      <xdr:spPr>
        <a:xfrm>
          <a:off x="18499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84785</xdr:rowOff>
    </xdr:from>
    <xdr:to>
      <xdr:col>32</xdr:col>
      <xdr:colOff>238125</xdr:colOff>
      <xdr:row>32</xdr:row>
      <xdr:rowOff>14935</xdr:rowOff>
    </xdr:to>
    <xdr:sp macro="" textlink="">
      <xdr:nvSpPr>
        <xdr:cNvPr id="766" name="円/楕円 765"/>
        <xdr:cNvSpPr/>
      </xdr:nvSpPr>
      <xdr:spPr>
        <a:xfrm>
          <a:off x="221107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37812</xdr:rowOff>
    </xdr:from>
    <xdr:ext cx="469744" cy="259045"/>
    <xdr:sp macro="" textlink="">
      <xdr:nvSpPr>
        <xdr:cNvPr id="767" name="諸支出金該当値テキスト"/>
        <xdr:cNvSpPr txBox="1"/>
      </xdr:nvSpPr>
      <xdr:spPr>
        <a:xfrm>
          <a:off x="22212300" y="535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110846</xdr:rowOff>
    </xdr:from>
    <xdr:to>
      <xdr:col>31</xdr:col>
      <xdr:colOff>85725</xdr:colOff>
      <xdr:row>32</xdr:row>
      <xdr:rowOff>40996</xdr:rowOff>
    </xdr:to>
    <xdr:sp macro="" textlink="">
      <xdr:nvSpPr>
        <xdr:cNvPr id="768" name="円/楕円 767"/>
        <xdr:cNvSpPr/>
      </xdr:nvSpPr>
      <xdr:spPr>
        <a:xfrm>
          <a:off x="21272500" y="54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57523</xdr:rowOff>
    </xdr:from>
    <xdr:ext cx="469744" cy="259045"/>
    <xdr:sp macro="" textlink="">
      <xdr:nvSpPr>
        <xdr:cNvPr id="769" name="テキスト ボックス 768"/>
        <xdr:cNvSpPr txBox="1"/>
      </xdr:nvSpPr>
      <xdr:spPr>
        <a:xfrm>
          <a:off x="21088427" y="520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135763</xdr:rowOff>
    </xdr:from>
    <xdr:to>
      <xdr:col>29</xdr:col>
      <xdr:colOff>568325</xdr:colOff>
      <xdr:row>32</xdr:row>
      <xdr:rowOff>65913</xdr:rowOff>
    </xdr:to>
    <xdr:sp macro="" textlink="">
      <xdr:nvSpPr>
        <xdr:cNvPr id="770" name="円/楕円 769"/>
        <xdr:cNvSpPr/>
      </xdr:nvSpPr>
      <xdr:spPr>
        <a:xfrm>
          <a:off x="20383500" y="545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30</xdr:row>
      <xdr:rowOff>82440</xdr:rowOff>
    </xdr:from>
    <xdr:ext cx="469744" cy="259045"/>
    <xdr:sp macro="" textlink="">
      <xdr:nvSpPr>
        <xdr:cNvPr id="771" name="テキスト ボックス 770"/>
        <xdr:cNvSpPr txBox="1"/>
      </xdr:nvSpPr>
      <xdr:spPr>
        <a:xfrm>
          <a:off x="20199427" y="522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138506</xdr:rowOff>
    </xdr:from>
    <xdr:to>
      <xdr:col>28</xdr:col>
      <xdr:colOff>365125</xdr:colOff>
      <xdr:row>34</xdr:row>
      <xdr:rowOff>68656</xdr:rowOff>
    </xdr:to>
    <xdr:sp macro="" textlink="">
      <xdr:nvSpPr>
        <xdr:cNvPr id="772" name="円/楕円 771"/>
        <xdr:cNvSpPr/>
      </xdr:nvSpPr>
      <xdr:spPr>
        <a:xfrm>
          <a:off x="19494500" y="57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85183</xdr:rowOff>
    </xdr:from>
    <xdr:ext cx="469744" cy="259045"/>
    <xdr:sp macro="" textlink="">
      <xdr:nvSpPr>
        <xdr:cNvPr id="773" name="テキスト ボックス 772"/>
        <xdr:cNvSpPr txBox="1"/>
      </xdr:nvSpPr>
      <xdr:spPr>
        <a:xfrm>
          <a:off x="19310427" y="557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144450</xdr:rowOff>
    </xdr:from>
    <xdr:to>
      <xdr:col>27</xdr:col>
      <xdr:colOff>161925</xdr:colOff>
      <xdr:row>34</xdr:row>
      <xdr:rowOff>74600</xdr:rowOff>
    </xdr:to>
    <xdr:sp macro="" textlink="">
      <xdr:nvSpPr>
        <xdr:cNvPr id="774" name="円/楕円 773"/>
        <xdr:cNvSpPr/>
      </xdr:nvSpPr>
      <xdr:spPr>
        <a:xfrm>
          <a:off x="18605500" y="58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91127</xdr:rowOff>
    </xdr:from>
    <xdr:ext cx="469744" cy="259045"/>
    <xdr:sp macro="" textlink="">
      <xdr:nvSpPr>
        <xdr:cNvPr id="775" name="テキスト ボックス 774"/>
        <xdr:cNvSpPr txBox="1"/>
      </xdr:nvSpPr>
      <xdr:spPr>
        <a:xfrm>
          <a:off x="18421427" y="55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9" name="テキスト ボックス 788"/>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1" name="テキスト ボックス 790"/>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3" name="テキスト ボックス 792"/>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5" name="テキスト ボックス 794"/>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2" name="フローチャート : 判断 811"/>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4" name="フローチャート : 判断 813"/>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5" name="テキスト ボックス 814"/>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8" name="テキスト ボックス 827"/>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多くの項目で類似団体平均と比べて高い推移となっており、各項目の主な要因として、民生費は、町内の児童施設を「幼児園」の形態で運営しており、幼稚園等がないため、児童施設運営に係る民生費の比重が高いためである。衛生費は、病院事業負担金や簡易水道事業への繰出金が多額となるためである。農林水産業費は、農業公社への貸付金が多額であることや、中山間地域直接支払事業及び多面的機能支払事業を積極的に実施しているためである。土木費は、道路整備事業への積極的な投資や、土地開発公社への貸付金が多額であるためである。諸支出金は、土地開発公社の資産取得費が多額であるた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また、総務費は、庁舎整備事業実施のため、前年度</a:t>
          </a:r>
          <a:r>
            <a:rPr kumimoji="1" lang="ja-JP" altLang="en-US" sz="1100">
              <a:solidFill>
                <a:sysClr val="windowText" lastClr="000000"/>
              </a:solidFill>
              <a:effectLst/>
              <a:latin typeface="+mn-lt"/>
              <a:ea typeface="+mn-ea"/>
              <a:cs typeface="+mn-cs"/>
            </a:rPr>
            <a:t>に続き、増加している</a:t>
          </a:r>
          <a:r>
            <a:rPr kumimoji="1" lang="ja-JP" altLang="ja-JP" sz="1100">
              <a:solidFill>
                <a:sysClr val="windowText" lastClr="000000"/>
              </a:solidFill>
              <a:effectLst/>
              <a:latin typeface="+mn-lt"/>
              <a:ea typeface="+mn-ea"/>
              <a:cs typeface="+mn-cs"/>
            </a:rPr>
            <a:t>。教育費は、</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には小学校屋内運動場改修事業を実施し</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H28</a:t>
          </a:r>
          <a:r>
            <a:rPr kumimoji="1" lang="ja-JP" altLang="en-US" sz="1100">
              <a:solidFill>
                <a:sysClr val="windowText" lastClr="000000"/>
              </a:solidFill>
              <a:effectLst/>
              <a:latin typeface="+mn-lt"/>
              <a:ea typeface="+mn-ea"/>
              <a:cs typeface="+mn-cs"/>
            </a:rPr>
            <a:t>には小学校校舎改修事業を実施し</a:t>
          </a:r>
          <a:r>
            <a:rPr kumimoji="1" lang="ja-JP" altLang="ja-JP" sz="1100">
              <a:solidFill>
                <a:sysClr val="windowText" lastClr="000000"/>
              </a:solidFill>
              <a:effectLst/>
              <a:latin typeface="+mn-lt"/>
              <a:ea typeface="+mn-ea"/>
              <a:cs typeface="+mn-cs"/>
            </a:rPr>
            <a:t>たため、前年度に比べ</a:t>
          </a:r>
          <a:r>
            <a:rPr kumimoji="1" lang="ja-JP" altLang="en-US" sz="1100">
              <a:solidFill>
                <a:sysClr val="windowText" lastClr="000000"/>
              </a:solidFill>
              <a:effectLst/>
              <a:latin typeface="+mn-lt"/>
              <a:ea typeface="+mn-ea"/>
              <a:cs typeface="+mn-cs"/>
            </a:rPr>
            <a:t>さらに事業費が</a:t>
          </a:r>
          <a:r>
            <a:rPr kumimoji="1" lang="ja-JP" altLang="ja-JP" sz="110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endParaRPr kumimoji="1" lang="ja-JP" altLang="en-US" sz="1300">
            <a:solidFill>
              <a:srgbClr val="FF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分子の</a:t>
          </a:r>
          <a:r>
            <a:rPr kumimoji="1" lang="ja-JP" altLang="ja-JP" sz="1100">
              <a:solidFill>
                <a:sysClr val="windowText" lastClr="000000"/>
              </a:solidFill>
              <a:effectLst/>
              <a:latin typeface="+mn-lt"/>
              <a:ea typeface="+mn-ea"/>
              <a:cs typeface="+mn-cs"/>
            </a:rPr>
            <a:t>財政調整基金残高</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276</a:t>
          </a:r>
          <a:r>
            <a:rPr kumimoji="1" lang="ja-JP" altLang="en-US" sz="1100">
              <a:solidFill>
                <a:sysClr val="windowText" lastClr="000000"/>
              </a:solidFill>
              <a:effectLst/>
              <a:latin typeface="+mn-lt"/>
              <a:ea typeface="+mn-ea"/>
              <a:cs typeface="+mn-cs"/>
            </a:rPr>
            <a:t>百万円取崩を実施し減少。</a:t>
          </a:r>
          <a:r>
            <a:rPr kumimoji="1" lang="ja-JP" altLang="ja-JP" sz="1100">
              <a:solidFill>
                <a:sysClr val="windowText" lastClr="000000"/>
              </a:solidFill>
              <a:effectLst/>
              <a:latin typeface="+mn-lt"/>
              <a:ea typeface="+mn-ea"/>
              <a:cs typeface="+mn-cs"/>
            </a:rPr>
            <a:t>比率の分母となる</a:t>
          </a:r>
          <a:r>
            <a:rPr kumimoji="1" lang="ja-JP" altLang="en-US" sz="1100">
              <a:solidFill>
                <a:sysClr val="windowText" lastClr="000000"/>
              </a:solidFill>
              <a:effectLst/>
              <a:latin typeface="+mn-lt"/>
              <a:ea typeface="+mn-ea"/>
              <a:cs typeface="+mn-cs"/>
            </a:rPr>
            <a:t>標準財政規模についても</a:t>
          </a:r>
          <a:r>
            <a:rPr kumimoji="1" lang="ja-JP" altLang="ja-JP" sz="1100">
              <a:solidFill>
                <a:sysClr val="windowText" lastClr="000000"/>
              </a:solidFill>
              <a:effectLst/>
              <a:latin typeface="+mn-lt"/>
              <a:ea typeface="+mn-ea"/>
              <a:cs typeface="+mn-cs"/>
            </a:rPr>
            <a:t>普通交付税、臨時財政対策債発行可能額</a:t>
          </a:r>
          <a:r>
            <a:rPr kumimoji="1" lang="ja-JP" altLang="en-US" sz="1100">
              <a:solidFill>
                <a:sysClr val="windowText" lastClr="000000"/>
              </a:solidFill>
              <a:effectLst/>
              <a:latin typeface="+mn-lt"/>
              <a:ea typeface="+mn-ea"/>
              <a:cs typeface="+mn-cs"/>
            </a:rPr>
            <a:t>の減少等により</a:t>
          </a:r>
          <a:r>
            <a:rPr kumimoji="1" lang="en-US" altLang="ja-JP" sz="1100">
              <a:solidFill>
                <a:sysClr val="windowText" lastClr="000000"/>
              </a:solidFill>
              <a:effectLst/>
              <a:latin typeface="+mn-lt"/>
              <a:ea typeface="+mn-ea"/>
              <a:cs typeface="+mn-cs"/>
            </a:rPr>
            <a:t>174</a:t>
          </a:r>
          <a:r>
            <a:rPr kumimoji="1" lang="ja-JP" altLang="en-US" sz="1100">
              <a:solidFill>
                <a:sysClr val="windowText" lastClr="000000"/>
              </a:solidFill>
              <a:effectLst/>
              <a:latin typeface="+mn-lt"/>
              <a:ea typeface="+mn-ea"/>
              <a:cs typeface="+mn-cs"/>
            </a:rPr>
            <a:t>百万円減少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総じて分母の減少より分子の減少幅が大きかったため、比率は減少した。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実質収支額の比率については、形式収支</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約</a:t>
          </a:r>
          <a:r>
            <a:rPr kumimoji="1" lang="en-US" altLang="ja-JP" sz="1100">
              <a:solidFill>
                <a:sysClr val="windowText" lastClr="000000"/>
              </a:solidFill>
              <a:effectLst/>
              <a:latin typeface="+mn-lt"/>
              <a:ea typeface="+mn-ea"/>
              <a:cs typeface="+mn-cs"/>
            </a:rPr>
            <a:t>94</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増加したが、</a:t>
          </a:r>
          <a:r>
            <a:rPr kumimoji="1" lang="ja-JP" altLang="ja-JP" sz="1100">
              <a:solidFill>
                <a:sysClr val="windowText" lastClr="000000"/>
              </a:solidFill>
              <a:effectLst/>
              <a:latin typeface="+mn-lt"/>
              <a:ea typeface="+mn-ea"/>
              <a:cs typeface="+mn-cs"/>
            </a:rPr>
            <a:t>翌年度への繰越財源</a:t>
          </a:r>
          <a:r>
            <a:rPr kumimoji="1" lang="ja-JP" altLang="en-US" sz="1100">
              <a:solidFill>
                <a:sysClr val="windowText" lastClr="000000"/>
              </a:solidFill>
              <a:effectLst/>
              <a:latin typeface="+mn-lt"/>
              <a:ea typeface="+mn-ea"/>
              <a:cs typeface="+mn-cs"/>
            </a:rPr>
            <a:t>についても</a:t>
          </a:r>
          <a:r>
            <a:rPr kumimoji="1" lang="ja-JP" altLang="ja-JP" sz="1100">
              <a:solidFill>
                <a:sysClr val="windowText" lastClr="000000"/>
              </a:solidFill>
              <a:effectLst/>
              <a:latin typeface="+mn-lt"/>
              <a:ea typeface="+mn-ea"/>
              <a:cs typeface="+mn-cs"/>
            </a:rPr>
            <a:t>前年決算に比べ</a:t>
          </a:r>
          <a:r>
            <a:rPr kumimoji="1" lang="en-US" altLang="ja-JP" sz="1100">
              <a:solidFill>
                <a:sysClr val="windowText" lastClr="000000"/>
              </a:solidFill>
              <a:effectLst/>
              <a:latin typeface="+mn-lt"/>
              <a:ea typeface="+mn-ea"/>
              <a:cs typeface="+mn-cs"/>
            </a:rPr>
            <a:t>75</a:t>
          </a:r>
          <a:r>
            <a:rPr kumimoji="1" lang="ja-JP" altLang="ja-JP" sz="1100">
              <a:solidFill>
                <a:sysClr val="windowText" lastClr="000000"/>
              </a:solidFill>
              <a:effectLst/>
              <a:latin typeface="+mn-lt"/>
              <a:ea typeface="+mn-ea"/>
              <a:cs typeface="+mn-cs"/>
            </a:rPr>
            <a:t>百万円</a:t>
          </a:r>
          <a:r>
            <a:rPr kumimoji="1" lang="ja-JP" altLang="en-US" sz="1100">
              <a:solidFill>
                <a:sysClr val="windowText" lastClr="000000"/>
              </a:solidFill>
              <a:effectLst/>
              <a:latin typeface="+mn-lt"/>
              <a:ea typeface="+mn-ea"/>
              <a:cs typeface="+mn-cs"/>
            </a:rPr>
            <a:t>増加した</a:t>
          </a:r>
          <a:r>
            <a:rPr kumimoji="1" lang="ja-JP" altLang="ja-JP" sz="1100">
              <a:solidFill>
                <a:sysClr val="windowText" lastClr="000000"/>
              </a:solidFill>
              <a:effectLst/>
              <a:latin typeface="+mn-lt"/>
              <a:ea typeface="+mn-ea"/>
              <a:cs typeface="+mn-cs"/>
            </a:rPr>
            <a:t>ため実質収支は</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百万円の増となり単年度収支は前年と比較して</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百万円増加した。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実質単年度収支</a:t>
          </a:r>
          <a:r>
            <a:rPr kumimoji="1" lang="ja-JP" altLang="en-US" sz="1100">
              <a:solidFill>
                <a:sysClr val="windowText" lastClr="000000"/>
              </a:solidFill>
              <a:effectLst/>
              <a:latin typeface="+mn-lt"/>
              <a:ea typeface="+mn-ea"/>
              <a:cs typeface="+mn-cs"/>
            </a:rPr>
            <a:t>比率は、上記の理由等により減少した。</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病院事業は減価償却費の減少などにより黒字決算となったが、内部留保資金は目減りし、キャッシュフローの観点からは厳しい状況が続いている。資金剰余額の標準財政規模に対する比率も悪化している。</a:t>
          </a:r>
          <a:r>
            <a:rPr kumimoji="1" lang="ja-JP" altLang="en-US" sz="1100">
              <a:solidFill>
                <a:sysClr val="windowText" lastClr="000000"/>
              </a:solidFill>
              <a:effectLst/>
              <a:latin typeface="+mn-lt"/>
              <a:ea typeface="+mn-ea"/>
              <a:cs typeface="+mn-cs"/>
            </a:rPr>
            <a:t>今後は</a:t>
          </a:r>
          <a:r>
            <a:rPr kumimoji="1" lang="ja-JP" altLang="ja-JP" sz="1100">
              <a:solidFill>
                <a:sysClr val="windowText" lastClr="000000"/>
              </a:solidFill>
              <a:effectLst/>
              <a:latin typeface="+mn-lt"/>
              <a:ea typeface="+mn-ea"/>
              <a:cs typeface="+mn-cs"/>
            </a:rPr>
            <a:t>新･病院改革プランの方針を念頭におきながら、常勤医師確保を早急に進め経営改善を強く進めたい。</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一般会計については、実質収支が２億円前後で推移し、標準財政規模も変動していることから近年の比率は２％台で推移している。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その他の会計について、比率は１％以下ではあるが全て黒字決算となっている。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61" t="s">
        <v>64</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62" t="s">
        <v>66</v>
      </c>
      <c r="C3" s="563"/>
      <c r="D3" s="563"/>
      <c r="E3" s="564"/>
      <c r="F3" s="564"/>
      <c r="G3" s="564"/>
      <c r="H3" s="564"/>
      <c r="I3" s="564"/>
      <c r="J3" s="564"/>
      <c r="K3" s="564"/>
      <c r="L3" s="564" t="s">
        <v>67</v>
      </c>
      <c r="M3" s="564"/>
      <c r="N3" s="564"/>
      <c r="O3" s="564"/>
      <c r="P3" s="564"/>
      <c r="Q3" s="564"/>
      <c r="R3" s="567"/>
      <c r="S3" s="567"/>
      <c r="T3" s="567"/>
      <c r="U3" s="567"/>
      <c r="V3" s="568"/>
      <c r="W3" s="465" t="s">
        <v>68</v>
      </c>
      <c r="X3" s="466"/>
      <c r="Y3" s="466"/>
      <c r="Z3" s="466"/>
      <c r="AA3" s="466"/>
      <c r="AB3" s="563"/>
      <c r="AC3" s="567" t="s">
        <v>69</v>
      </c>
      <c r="AD3" s="466"/>
      <c r="AE3" s="466"/>
      <c r="AF3" s="466"/>
      <c r="AG3" s="466"/>
      <c r="AH3" s="466"/>
      <c r="AI3" s="466"/>
      <c r="AJ3" s="466"/>
      <c r="AK3" s="466"/>
      <c r="AL3" s="529"/>
      <c r="AM3" s="465" t="s">
        <v>70</v>
      </c>
      <c r="AN3" s="466"/>
      <c r="AO3" s="466"/>
      <c r="AP3" s="466"/>
      <c r="AQ3" s="466"/>
      <c r="AR3" s="466"/>
      <c r="AS3" s="466"/>
      <c r="AT3" s="466"/>
      <c r="AU3" s="466"/>
      <c r="AV3" s="466"/>
      <c r="AW3" s="466"/>
      <c r="AX3" s="529"/>
      <c r="AY3" s="521" t="s">
        <v>1</v>
      </c>
      <c r="AZ3" s="522"/>
      <c r="BA3" s="522"/>
      <c r="BB3" s="522"/>
      <c r="BC3" s="522"/>
      <c r="BD3" s="522"/>
      <c r="BE3" s="522"/>
      <c r="BF3" s="522"/>
      <c r="BG3" s="522"/>
      <c r="BH3" s="522"/>
      <c r="BI3" s="522"/>
      <c r="BJ3" s="522"/>
      <c r="BK3" s="522"/>
      <c r="BL3" s="522"/>
      <c r="BM3" s="571"/>
      <c r="BN3" s="465" t="s">
        <v>71</v>
      </c>
      <c r="BO3" s="466"/>
      <c r="BP3" s="466"/>
      <c r="BQ3" s="466"/>
      <c r="BR3" s="466"/>
      <c r="BS3" s="466"/>
      <c r="BT3" s="466"/>
      <c r="BU3" s="529"/>
      <c r="BV3" s="465" t="s">
        <v>72</v>
      </c>
      <c r="BW3" s="466"/>
      <c r="BX3" s="466"/>
      <c r="BY3" s="466"/>
      <c r="BZ3" s="466"/>
      <c r="CA3" s="466"/>
      <c r="CB3" s="466"/>
      <c r="CC3" s="529"/>
      <c r="CD3" s="521" t="s">
        <v>1</v>
      </c>
      <c r="CE3" s="522"/>
      <c r="CF3" s="522"/>
      <c r="CG3" s="522"/>
      <c r="CH3" s="522"/>
      <c r="CI3" s="522"/>
      <c r="CJ3" s="522"/>
      <c r="CK3" s="522"/>
      <c r="CL3" s="522"/>
      <c r="CM3" s="522"/>
      <c r="CN3" s="522"/>
      <c r="CO3" s="522"/>
      <c r="CP3" s="522"/>
      <c r="CQ3" s="522"/>
      <c r="CR3" s="522"/>
      <c r="CS3" s="571"/>
      <c r="CT3" s="465" t="s">
        <v>73</v>
      </c>
      <c r="CU3" s="466"/>
      <c r="CV3" s="466"/>
      <c r="CW3" s="466"/>
      <c r="CX3" s="466"/>
      <c r="CY3" s="466"/>
      <c r="CZ3" s="466"/>
      <c r="DA3" s="529"/>
      <c r="DB3" s="465" t="s">
        <v>74</v>
      </c>
      <c r="DC3" s="466"/>
      <c r="DD3" s="466"/>
      <c r="DE3" s="466"/>
      <c r="DF3" s="466"/>
      <c r="DG3" s="466"/>
      <c r="DH3" s="466"/>
      <c r="DI3" s="529"/>
      <c r="DJ3" s="139"/>
      <c r="DK3" s="139"/>
      <c r="DL3" s="139"/>
      <c r="DM3" s="139"/>
      <c r="DN3" s="139"/>
      <c r="DO3" s="139"/>
    </row>
    <row r="4" spans="1:119" ht="18.75" customHeight="1" x14ac:dyDescent="0.2">
      <c r="A4" s="140"/>
      <c r="B4" s="537"/>
      <c r="C4" s="538"/>
      <c r="D4" s="538"/>
      <c r="E4" s="539"/>
      <c r="F4" s="539"/>
      <c r="G4" s="539"/>
      <c r="H4" s="539"/>
      <c r="I4" s="539"/>
      <c r="J4" s="539"/>
      <c r="K4" s="539"/>
      <c r="L4" s="539"/>
      <c r="M4" s="539"/>
      <c r="N4" s="539"/>
      <c r="O4" s="539"/>
      <c r="P4" s="539"/>
      <c r="Q4" s="539"/>
      <c r="R4" s="543"/>
      <c r="S4" s="543"/>
      <c r="T4" s="543"/>
      <c r="U4" s="543"/>
      <c r="V4" s="544"/>
      <c r="W4" s="530"/>
      <c r="X4" s="348"/>
      <c r="Y4" s="348"/>
      <c r="Z4" s="348"/>
      <c r="AA4" s="348"/>
      <c r="AB4" s="538"/>
      <c r="AC4" s="543"/>
      <c r="AD4" s="348"/>
      <c r="AE4" s="348"/>
      <c r="AF4" s="348"/>
      <c r="AG4" s="348"/>
      <c r="AH4" s="348"/>
      <c r="AI4" s="348"/>
      <c r="AJ4" s="348"/>
      <c r="AK4" s="348"/>
      <c r="AL4" s="531"/>
      <c r="AM4" s="490"/>
      <c r="AN4" s="402"/>
      <c r="AO4" s="402"/>
      <c r="AP4" s="402"/>
      <c r="AQ4" s="402"/>
      <c r="AR4" s="402"/>
      <c r="AS4" s="402"/>
      <c r="AT4" s="402"/>
      <c r="AU4" s="402"/>
      <c r="AV4" s="402"/>
      <c r="AW4" s="402"/>
      <c r="AX4" s="570"/>
      <c r="AY4" s="378" t="s">
        <v>75</v>
      </c>
      <c r="AZ4" s="379"/>
      <c r="BA4" s="379"/>
      <c r="BB4" s="379"/>
      <c r="BC4" s="379"/>
      <c r="BD4" s="379"/>
      <c r="BE4" s="379"/>
      <c r="BF4" s="379"/>
      <c r="BG4" s="379"/>
      <c r="BH4" s="379"/>
      <c r="BI4" s="379"/>
      <c r="BJ4" s="379"/>
      <c r="BK4" s="379"/>
      <c r="BL4" s="379"/>
      <c r="BM4" s="380"/>
      <c r="BN4" s="381">
        <v>16217537</v>
      </c>
      <c r="BO4" s="382"/>
      <c r="BP4" s="382"/>
      <c r="BQ4" s="382"/>
      <c r="BR4" s="382"/>
      <c r="BS4" s="382"/>
      <c r="BT4" s="382"/>
      <c r="BU4" s="383"/>
      <c r="BV4" s="381">
        <v>15768251</v>
      </c>
      <c r="BW4" s="382"/>
      <c r="BX4" s="382"/>
      <c r="BY4" s="382"/>
      <c r="BZ4" s="382"/>
      <c r="CA4" s="382"/>
      <c r="CB4" s="382"/>
      <c r="CC4" s="383"/>
      <c r="CD4" s="555" t="s">
        <v>76</v>
      </c>
      <c r="CE4" s="556"/>
      <c r="CF4" s="556"/>
      <c r="CG4" s="556"/>
      <c r="CH4" s="556"/>
      <c r="CI4" s="556"/>
      <c r="CJ4" s="556"/>
      <c r="CK4" s="556"/>
      <c r="CL4" s="556"/>
      <c r="CM4" s="556"/>
      <c r="CN4" s="556"/>
      <c r="CO4" s="556"/>
      <c r="CP4" s="556"/>
      <c r="CQ4" s="556"/>
      <c r="CR4" s="556"/>
      <c r="CS4" s="557"/>
      <c r="CT4" s="558">
        <v>2.5</v>
      </c>
      <c r="CU4" s="559"/>
      <c r="CV4" s="559"/>
      <c r="CW4" s="559"/>
      <c r="CX4" s="559"/>
      <c r="CY4" s="559"/>
      <c r="CZ4" s="559"/>
      <c r="DA4" s="560"/>
      <c r="DB4" s="558">
        <v>2.2000000000000002</v>
      </c>
      <c r="DC4" s="559"/>
      <c r="DD4" s="559"/>
      <c r="DE4" s="559"/>
      <c r="DF4" s="559"/>
      <c r="DG4" s="559"/>
      <c r="DH4" s="559"/>
      <c r="DI4" s="560"/>
      <c r="DJ4" s="139"/>
      <c r="DK4" s="139"/>
      <c r="DL4" s="139"/>
      <c r="DM4" s="139"/>
      <c r="DN4" s="139"/>
      <c r="DO4" s="139"/>
    </row>
    <row r="5" spans="1:119" ht="18.75" customHeight="1" x14ac:dyDescent="0.2">
      <c r="A5" s="140"/>
      <c r="B5" s="565"/>
      <c r="C5" s="403"/>
      <c r="D5" s="403"/>
      <c r="E5" s="566"/>
      <c r="F5" s="566"/>
      <c r="G5" s="566"/>
      <c r="H5" s="566"/>
      <c r="I5" s="566"/>
      <c r="J5" s="566"/>
      <c r="K5" s="566"/>
      <c r="L5" s="566"/>
      <c r="M5" s="566"/>
      <c r="N5" s="566"/>
      <c r="O5" s="566"/>
      <c r="P5" s="566"/>
      <c r="Q5" s="566"/>
      <c r="R5" s="401"/>
      <c r="S5" s="401"/>
      <c r="T5" s="401"/>
      <c r="U5" s="401"/>
      <c r="V5" s="569"/>
      <c r="W5" s="490"/>
      <c r="X5" s="402"/>
      <c r="Y5" s="402"/>
      <c r="Z5" s="402"/>
      <c r="AA5" s="402"/>
      <c r="AB5" s="403"/>
      <c r="AC5" s="401"/>
      <c r="AD5" s="402"/>
      <c r="AE5" s="402"/>
      <c r="AF5" s="402"/>
      <c r="AG5" s="402"/>
      <c r="AH5" s="402"/>
      <c r="AI5" s="402"/>
      <c r="AJ5" s="402"/>
      <c r="AK5" s="402"/>
      <c r="AL5" s="570"/>
      <c r="AM5" s="455" t="s">
        <v>77</v>
      </c>
      <c r="AN5" s="360"/>
      <c r="AO5" s="360"/>
      <c r="AP5" s="360"/>
      <c r="AQ5" s="360"/>
      <c r="AR5" s="360"/>
      <c r="AS5" s="360"/>
      <c r="AT5" s="361"/>
      <c r="AU5" s="443" t="s">
        <v>78</v>
      </c>
      <c r="AV5" s="444"/>
      <c r="AW5" s="444"/>
      <c r="AX5" s="444"/>
      <c r="AY5" s="366" t="s">
        <v>79</v>
      </c>
      <c r="AZ5" s="367"/>
      <c r="BA5" s="367"/>
      <c r="BB5" s="367"/>
      <c r="BC5" s="367"/>
      <c r="BD5" s="367"/>
      <c r="BE5" s="367"/>
      <c r="BF5" s="367"/>
      <c r="BG5" s="367"/>
      <c r="BH5" s="367"/>
      <c r="BI5" s="367"/>
      <c r="BJ5" s="367"/>
      <c r="BK5" s="367"/>
      <c r="BL5" s="367"/>
      <c r="BM5" s="368"/>
      <c r="BN5" s="386">
        <v>15890194</v>
      </c>
      <c r="BO5" s="387"/>
      <c r="BP5" s="387"/>
      <c r="BQ5" s="387"/>
      <c r="BR5" s="387"/>
      <c r="BS5" s="387"/>
      <c r="BT5" s="387"/>
      <c r="BU5" s="388"/>
      <c r="BV5" s="386">
        <v>15533836</v>
      </c>
      <c r="BW5" s="387"/>
      <c r="BX5" s="387"/>
      <c r="BY5" s="387"/>
      <c r="BZ5" s="387"/>
      <c r="CA5" s="387"/>
      <c r="CB5" s="387"/>
      <c r="CC5" s="388"/>
      <c r="CD5" s="395" t="s">
        <v>80</v>
      </c>
      <c r="CE5" s="396"/>
      <c r="CF5" s="396"/>
      <c r="CG5" s="396"/>
      <c r="CH5" s="396"/>
      <c r="CI5" s="396"/>
      <c r="CJ5" s="396"/>
      <c r="CK5" s="396"/>
      <c r="CL5" s="396"/>
      <c r="CM5" s="396"/>
      <c r="CN5" s="396"/>
      <c r="CO5" s="396"/>
      <c r="CP5" s="396"/>
      <c r="CQ5" s="396"/>
      <c r="CR5" s="396"/>
      <c r="CS5" s="397"/>
      <c r="CT5" s="356">
        <v>88.5</v>
      </c>
      <c r="CU5" s="357"/>
      <c r="CV5" s="357"/>
      <c r="CW5" s="357"/>
      <c r="CX5" s="357"/>
      <c r="CY5" s="357"/>
      <c r="CZ5" s="357"/>
      <c r="DA5" s="358"/>
      <c r="DB5" s="356">
        <v>86.5</v>
      </c>
      <c r="DC5" s="357"/>
      <c r="DD5" s="357"/>
      <c r="DE5" s="357"/>
      <c r="DF5" s="357"/>
      <c r="DG5" s="357"/>
      <c r="DH5" s="357"/>
      <c r="DI5" s="358"/>
      <c r="DJ5" s="139"/>
      <c r="DK5" s="139"/>
      <c r="DL5" s="139"/>
      <c r="DM5" s="139"/>
      <c r="DN5" s="139"/>
      <c r="DO5" s="139"/>
    </row>
    <row r="6" spans="1:119" ht="18.75" customHeight="1" x14ac:dyDescent="0.2">
      <c r="A6" s="140"/>
      <c r="B6" s="535" t="s">
        <v>81</v>
      </c>
      <c r="C6" s="400"/>
      <c r="D6" s="400"/>
      <c r="E6" s="536"/>
      <c r="F6" s="536"/>
      <c r="G6" s="536"/>
      <c r="H6" s="536"/>
      <c r="I6" s="536"/>
      <c r="J6" s="536"/>
      <c r="K6" s="536"/>
      <c r="L6" s="536" t="s">
        <v>82</v>
      </c>
      <c r="M6" s="536"/>
      <c r="N6" s="536"/>
      <c r="O6" s="536"/>
      <c r="P6" s="536"/>
      <c r="Q6" s="536"/>
      <c r="R6" s="424"/>
      <c r="S6" s="424"/>
      <c r="T6" s="424"/>
      <c r="U6" s="424"/>
      <c r="V6" s="542"/>
      <c r="W6" s="475" t="s">
        <v>83</v>
      </c>
      <c r="X6" s="399"/>
      <c r="Y6" s="399"/>
      <c r="Z6" s="399"/>
      <c r="AA6" s="399"/>
      <c r="AB6" s="400"/>
      <c r="AC6" s="547" t="s">
        <v>84</v>
      </c>
      <c r="AD6" s="548"/>
      <c r="AE6" s="548"/>
      <c r="AF6" s="548"/>
      <c r="AG6" s="548"/>
      <c r="AH6" s="548"/>
      <c r="AI6" s="548"/>
      <c r="AJ6" s="548"/>
      <c r="AK6" s="548"/>
      <c r="AL6" s="549"/>
      <c r="AM6" s="455" t="s">
        <v>85</v>
      </c>
      <c r="AN6" s="360"/>
      <c r="AO6" s="360"/>
      <c r="AP6" s="360"/>
      <c r="AQ6" s="360"/>
      <c r="AR6" s="360"/>
      <c r="AS6" s="360"/>
      <c r="AT6" s="361"/>
      <c r="AU6" s="443" t="s">
        <v>78</v>
      </c>
      <c r="AV6" s="444"/>
      <c r="AW6" s="444"/>
      <c r="AX6" s="444"/>
      <c r="AY6" s="366" t="s">
        <v>86</v>
      </c>
      <c r="AZ6" s="367"/>
      <c r="BA6" s="367"/>
      <c r="BB6" s="367"/>
      <c r="BC6" s="367"/>
      <c r="BD6" s="367"/>
      <c r="BE6" s="367"/>
      <c r="BF6" s="367"/>
      <c r="BG6" s="367"/>
      <c r="BH6" s="367"/>
      <c r="BI6" s="367"/>
      <c r="BJ6" s="367"/>
      <c r="BK6" s="367"/>
      <c r="BL6" s="367"/>
      <c r="BM6" s="368"/>
      <c r="BN6" s="386">
        <v>327343</v>
      </c>
      <c r="BO6" s="387"/>
      <c r="BP6" s="387"/>
      <c r="BQ6" s="387"/>
      <c r="BR6" s="387"/>
      <c r="BS6" s="387"/>
      <c r="BT6" s="387"/>
      <c r="BU6" s="388"/>
      <c r="BV6" s="386">
        <v>234415</v>
      </c>
      <c r="BW6" s="387"/>
      <c r="BX6" s="387"/>
      <c r="BY6" s="387"/>
      <c r="BZ6" s="387"/>
      <c r="CA6" s="387"/>
      <c r="CB6" s="387"/>
      <c r="CC6" s="388"/>
      <c r="CD6" s="395" t="s">
        <v>87</v>
      </c>
      <c r="CE6" s="396"/>
      <c r="CF6" s="396"/>
      <c r="CG6" s="396"/>
      <c r="CH6" s="396"/>
      <c r="CI6" s="396"/>
      <c r="CJ6" s="396"/>
      <c r="CK6" s="396"/>
      <c r="CL6" s="396"/>
      <c r="CM6" s="396"/>
      <c r="CN6" s="396"/>
      <c r="CO6" s="396"/>
      <c r="CP6" s="396"/>
      <c r="CQ6" s="396"/>
      <c r="CR6" s="396"/>
      <c r="CS6" s="397"/>
      <c r="CT6" s="532">
        <v>91.9</v>
      </c>
      <c r="CU6" s="533"/>
      <c r="CV6" s="533"/>
      <c r="CW6" s="533"/>
      <c r="CX6" s="533"/>
      <c r="CY6" s="533"/>
      <c r="CZ6" s="533"/>
      <c r="DA6" s="534"/>
      <c r="DB6" s="532">
        <v>90.8</v>
      </c>
      <c r="DC6" s="533"/>
      <c r="DD6" s="533"/>
      <c r="DE6" s="533"/>
      <c r="DF6" s="533"/>
      <c r="DG6" s="533"/>
      <c r="DH6" s="533"/>
      <c r="DI6" s="534"/>
      <c r="DJ6" s="139"/>
      <c r="DK6" s="139"/>
      <c r="DL6" s="139"/>
      <c r="DM6" s="139"/>
      <c r="DN6" s="139"/>
      <c r="DO6" s="139"/>
    </row>
    <row r="7" spans="1:119" ht="18.75" customHeight="1" x14ac:dyDescent="0.2">
      <c r="A7" s="140"/>
      <c r="B7" s="537"/>
      <c r="C7" s="538"/>
      <c r="D7" s="538"/>
      <c r="E7" s="539"/>
      <c r="F7" s="539"/>
      <c r="G7" s="539"/>
      <c r="H7" s="539"/>
      <c r="I7" s="539"/>
      <c r="J7" s="539"/>
      <c r="K7" s="539"/>
      <c r="L7" s="539"/>
      <c r="M7" s="539"/>
      <c r="N7" s="539"/>
      <c r="O7" s="539"/>
      <c r="P7" s="539"/>
      <c r="Q7" s="539"/>
      <c r="R7" s="543"/>
      <c r="S7" s="543"/>
      <c r="T7" s="543"/>
      <c r="U7" s="543"/>
      <c r="V7" s="544"/>
      <c r="W7" s="530"/>
      <c r="X7" s="348"/>
      <c r="Y7" s="348"/>
      <c r="Z7" s="348"/>
      <c r="AA7" s="348"/>
      <c r="AB7" s="538"/>
      <c r="AC7" s="550"/>
      <c r="AD7" s="349"/>
      <c r="AE7" s="349"/>
      <c r="AF7" s="349"/>
      <c r="AG7" s="349"/>
      <c r="AH7" s="349"/>
      <c r="AI7" s="349"/>
      <c r="AJ7" s="349"/>
      <c r="AK7" s="349"/>
      <c r="AL7" s="551"/>
      <c r="AM7" s="455" t="s">
        <v>88</v>
      </c>
      <c r="AN7" s="360"/>
      <c r="AO7" s="360"/>
      <c r="AP7" s="360"/>
      <c r="AQ7" s="360"/>
      <c r="AR7" s="360"/>
      <c r="AS7" s="360"/>
      <c r="AT7" s="361"/>
      <c r="AU7" s="443" t="s">
        <v>89</v>
      </c>
      <c r="AV7" s="444"/>
      <c r="AW7" s="444"/>
      <c r="AX7" s="444"/>
      <c r="AY7" s="366" t="s">
        <v>90</v>
      </c>
      <c r="AZ7" s="367"/>
      <c r="BA7" s="367"/>
      <c r="BB7" s="367"/>
      <c r="BC7" s="367"/>
      <c r="BD7" s="367"/>
      <c r="BE7" s="367"/>
      <c r="BF7" s="367"/>
      <c r="BG7" s="367"/>
      <c r="BH7" s="367"/>
      <c r="BI7" s="367"/>
      <c r="BJ7" s="367"/>
      <c r="BK7" s="367"/>
      <c r="BL7" s="367"/>
      <c r="BM7" s="368"/>
      <c r="BN7" s="386">
        <v>128874</v>
      </c>
      <c r="BO7" s="387"/>
      <c r="BP7" s="387"/>
      <c r="BQ7" s="387"/>
      <c r="BR7" s="387"/>
      <c r="BS7" s="387"/>
      <c r="BT7" s="387"/>
      <c r="BU7" s="388"/>
      <c r="BV7" s="386">
        <v>53571</v>
      </c>
      <c r="BW7" s="387"/>
      <c r="BX7" s="387"/>
      <c r="BY7" s="387"/>
      <c r="BZ7" s="387"/>
      <c r="CA7" s="387"/>
      <c r="CB7" s="387"/>
      <c r="CC7" s="388"/>
      <c r="CD7" s="395" t="s">
        <v>91</v>
      </c>
      <c r="CE7" s="396"/>
      <c r="CF7" s="396"/>
      <c r="CG7" s="396"/>
      <c r="CH7" s="396"/>
      <c r="CI7" s="396"/>
      <c r="CJ7" s="396"/>
      <c r="CK7" s="396"/>
      <c r="CL7" s="396"/>
      <c r="CM7" s="396"/>
      <c r="CN7" s="396"/>
      <c r="CO7" s="396"/>
      <c r="CP7" s="396"/>
      <c r="CQ7" s="396"/>
      <c r="CR7" s="396"/>
      <c r="CS7" s="397"/>
      <c r="CT7" s="386">
        <v>7970076</v>
      </c>
      <c r="CU7" s="387"/>
      <c r="CV7" s="387"/>
      <c r="CW7" s="387"/>
      <c r="CX7" s="387"/>
      <c r="CY7" s="387"/>
      <c r="CZ7" s="387"/>
      <c r="DA7" s="388"/>
      <c r="DB7" s="386">
        <v>8144395</v>
      </c>
      <c r="DC7" s="387"/>
      <c r="DD7" s="387"/>
      <c r="DE7" s="387"/>
      <c r="DF7" s="387"/>
      <c r="DG7" s="387"/>
      <c r="DH7" s="387"/>
      <c r="DI7" s="388"/>
      <c r="DJ7" s="139"/>
      <c r="DK7" s="139"/>
      <c r="DL7" s="139"/>
      <c r="DM7" s="139"/>
      <c r="DN7" s="139"/>
      <c r="DO7" s="139"/>
    </row>
    <row r="8" spans="1:119" ht="18.75" customHeight="1" thickBot="1" x14ac:dyDescent="0.25">
      <c r="A8" s="140"/>
      <c r="B8" s="540"/>
      <c r="C8" s="476"/>
      <c r="D8" s="476"/>
      <c r="E8" s="541"/>
      <c r="F8" s="541"/>
      <c r="G8" s="541"/>
      <c r="H8" s="541"/>
      <c r="I8" s="541"/>
      <c r="J8" s="541"/>
      <c r="K8" s="541"/>
      <c r="L8" s="541"/>
      <c r="M8" s="541"/>
      <c r="N8" s="541"/>
      <c r="O8" s="541"/>
      <c r="P8" s="541"/>
      <c r="Q8" s="541"/>
      <c r="R8" s="545"/>
      <c r="S8" s="545"/>
      <c r="T8" s="545"/>
      <c r="U8" s="545"/>
      <c r="V8" s="546"/>
      <c r="W8" s="467"/>
      <c r="X8" s="468"/>
      <c r="Y8" s="468"/>
      <c r="Z8" s="468"/>
      <c r="AA8" s="468"/>
      <c r="AB8" s="476"/>
      <c r="AC8" s="552"/>
      <c r="AD8" s="553"/>
      <c r="AE8" s="553"/>
      <c r="AF8" s="553"/>
      <c r="AG8" s="553"/>
      <c r="AH8" s="553"/>
      <c r="AI8" s="553"/>
      <c r="AJ8" s="553"/>
      <c r="AK8" s="553"/>
      <c r="AL8" s="554"/>
      <c r="AM8" s="455" t="s">
        <v>92</v>
      </c>
      <c r="AN8" s="360"/>
      <c r="AO8" s="360"/>
      <c r="AP8" s="360"/>
      <c r="AQ8" s="360"/>
      <c r="AR8" s="360"/>
      <c r="AS8" s="360"/>
      <c r="AT8" s="361"/>
      <c r="AU8" s="443" t="s">
        <v>93</v>
      </c>
      <c r="AV8" s="444"/>
      <c r="AW8" s="444"/>
      <c r="AX8" s="444"/>
      <c r="AY8" s="366" t="s">
        <v>94</v>
      </c>
      <c r="AZ8" s="367"/>
      <c r="BA8" s="367"/>
      <c r="BB8" s="367"/>
      <c r="BC8" s="367"/>
      <c r="BD8" s="367"/>
      <c r="BE8" s="367"/>
      <c r="BF8" s="367"/>
      <c r="BG8" s="367"/>
      <c r="BH8" s="367"/>
      <c r="BI8" s="367"/>
      <c r="BJ8" s="367"/>
      <c r="BK8" s="367"/>
      <c r="BL8" s="367"/>
      <c r="BM8" s="368"/>
      <c r="BN8" s="386">
        <v>198469</v>
      </c>
      <c r="BO8" s="387"/>
      <c r="BP8" s="387"/>
      <c r="BQ8" s="387"/>
      <c r="BR8" s="387"/>
      <c r="BS8" s="387"/>
      <c r="BT8" s="387"/>
      <c r="BU8" s="388"/>
      <c r="BV8" s="386">
        <v>180844</v>
      </c>
      <c r="BW8" s="387"/>
      <c r="BX8" s="387"/>
      <c r="BY8" s="387"/>
      <c r="BZ8" s="387"/>
      <c r="CA8" s="387"/>
      <c r="CB8" s="387"/>
      <c r="CC8" s="388"/>
      <c r="CD8" s="395" t="s">
        <v>95</v>
      </c>
      <c r="CE8" s="396"/>
      <c r="CF8" s="396"/>
      <c r="CG8" s="396"/>
      <c r="CH8" s="396"/>
      <c r="CI8" s="396"/>
      <c r="CJ8" s="396"/>
      <c r="CK8" s="396"/>
      <c r="CL8" s="396"/>
      <c r="CM8" s="396"/>
      <c r="CN8" s="396"/>
      <c r="CO8" s="396"/>
      <c r="CP8" s="396"/>
      <c r="CQ8" s="396"/>
      <c r="CR8" s="396"/>
      <c r="CS8" s="397"/>
      <c r="CT8" s="495">
        <v>0.18</v>
      </c>
      <c r="CU8" s="496"/>
      <c r="CV8" s="496"/>
      <c r="CW8" s="496"/>
      <c r="CX8" s="496"/>
      <c r="CY8" s="496"/>
      <c r="CZ8" s="496"/>
      <c r="DA8" s="497"/>
      <c r="DB8" s="495">
        <v>0.18</v>
      </c>
      <c r="DC8" s="496"/>
      <c r="DD8" s="496"/>
      <c r="DE8" s="496"/>
      <c r="DF8" s="496"/>
      <c r="DG8" s="496"/>
      <c r="DH8" s="496"/>
      <c r="DI8" s="497"/>
      <c r="DJ8" s="139"/>
      <c r="DK8" s="139"/>
      <c r="DL8" s="139"/>
      <c r="DM8" s="139"/>
      <c r="DN8" s="139"/>
      <c r="DO8" s="139"/>
    </row>
    <row r="9" spans="1:119" ht="18.75" customHeight="1" thickBot="1" x14ac:dyDescent="0.25">
      <c r="A9" s="140"/>
      <c r="B9" s="521" t="s">
        <v>96</v>
      </c>
      <c r="C9" s="522"/>
      <c r="D9" s="522"/>
      <c r="E9" s="522"/>
      <c r="F9" s="522"/>
      <c r="G9" s="522"/>
      <c r="H9" s="522"/>
      <c r="I9" s="522"/>
      <c r="J9" s="522"/>
      <c r="K9" s="449"/>
      <c r="L9" s="523" t="s">
        <v>97</v>
      </c>
      <c r="M9" s="524"/>
      <c r="N9" s="524"/>
      <c r="O9" s="524"/>
      <c r="P9" s="524"/>
      <c r="Q9" s="525"/>
      <c r="R9" s="526">
        <v>13063</v>
      </c>
      <c r="S9" s="527"/>
      <c r="T9" s="527"/>
      <c r="U9" s="527"/>
      <c r="V9" s="528"/>
      <c r="W9" s="465" t="s">
        <v>98</v>
      </c>
      <c r="X9" s="466"/>
      <c r="Y9" s="466"/>
      <c r="Z9" s="466"/>
      <c r="AA9" s="466"/>
      <c r="AB9" s="466"/>
      <c r="AC9" s="466"/>
      <c r="AD9" s="466"/>
      <c r="AE9" s="466"/>
      <c r="AF9" s="466"/>
      <c r="AG9" s="466"/>
      <c r="AH9" s="466"/>
      <c r="AI9" s="466"/>
      <c r="AJ9" s="466"/>
      <c r="AK9" s="466"/>
      <c r="AL9" s="529"/>
      <c r="AM9" s="455" t="s">
        <v>99</v>
      </c>
      <c r="AN9" s="360"/>
      <c r="AO9" s="360"/>
      <c r="AP9" s="360"/>
      <c r="AQ9" s="360"/>
      <c r="AR9" s="360"/>
      <c r="AS9" s="360"/>
      <c r="AT9" s="361"/>
      <c r="AU9" s="443" t="s">
        <v>100</v>
      </c>
      <c r="AV9" s="444"/>
      <c r="AW9" s="444"/>
      <c r="AX9" s="444"/>
      <c r="AY9" s="366" t="s">
        <v>101</v>
      </c>
      <c r="AZ9" s="367"/>
      <c r="BA9" s="367"/>
      <c r="BB9" s="367"/>
      <c r="BC9" s="367"/>
      <c r="BD9" s="367"/>
      <c r="BE9" s="367"/>
      <c r="BF9" s="367"/>
      <c r="BG9" s="367"/>
      <c r="BH9" s="367"/>
      <c r="BI9" s="367"/>
      <c r="BJ9" s="367"/>
      <c r="BK9" s="367"/>
      <c r="BL9" s="367"/>
      <c r="BM9" s="368"/>
      <c r="BN9" s="386">
        <v>17625</v>
      </c>
      <c r="BO9" s="387"/>
      <c r="BP9" s="387"/>
      <c r="BQ9" s="387"/>
      <c r="BR9" s="387"/>
      <c r="BS9" s="387"/>
      <c r="BT9" s="387"/>
      <c r="BU9" s="388"/>
      <c r="BV9" s="386">
        <v>668</v>
      </c>
      <c r="BW9" s="387"/>
      <c r="BX9" s="387"/>
      <c r="BY9" s="387"/>
      <c r="BZ9" s="387"/>
      <c r="CA9" s="387"/>
      <c r="CB9" s="387"/>
      <c r="CC9" s="388"/>
      <c r="CD9" s="395" t="s">
        <v>102</v>
      </c>
      <c r="CE9" s="396"/>
      <c r="CF9" s="396"/>
      <c r="CG9" s="396"/>
      <c r="CH9" s="396"/>
      <c r="CI9" s="396"/>
      <c r="CJ9" s="396"/>
      <c r="CK9" s="396"/>
      <c r="CL9" s="396"/>
      <c r="CM9" s="396"/>
      <c r="CN9" s="396"/>
      <c r="CO9" s="396"/>
      <c r="CP9" s="396"/>
      <c r="CQ9" s="396"/>
      <c r="CR9" s="396"/>
      <c r="CS9" s="397"/>
      <c r="CT9" s="356">
        <v>32.200000000000003</v>
      </c>
      <c r="CU9" s="357"/>
      <c r="CV9" s="357"/>
      <c r="CW9" s="357"/>
      <c r="CX9" s="357"/>
      <c r="CY9" s="357"/>
      <c r="CZ9" s="357"/>
      <c r="DA9" s="358"/>
      <c r="DB9" s="356">
        <v>33</v>
      </c>
      <c r="DC9" s="357"/>
      <c r="DD9" s="357"/>
      <c r="DE9" s="357"/>
      <c r="DF9" s="357"/>
      <c r="DG9" s="357"/>
      <c r="DH9" s="357"/>
      <c r="DI9" s="358"/>
      <c r="DJ9" s="139"/>
      <c r="DK9" s="139"/>
      <c r="DL9" s="139"/>
      <c r="DM9" s="139"/>
      <c r="DN9" s="139"/>
      <c r="DO9" s="139"/>
    </row>
    <row r="10" spans="1:119" ht="18.75" customHeight="1" thickBot="1" x14ac:dyDescent="0.25">
      <c r="A10" s="140"/>
      <c r="B10" s="521"/>
      <c r="C10" s="522"/>
      <c r="D10" s="522"/>
      <c r="E10" s="522"/>
      <c r="F10" s="522"/>
      <c r="G10" s="522"/>
      <c r="H10" s="522"/>
      <c r="I10" s="522"/>
      <c r="J10" s="522"/>
      <c r="K10" s="449"/>
      <c r="L10" s="359" t="s">
        <v>103</v>
      </c>
      <c r="M10" s="360"/>
      <c r="N10" s="360"/>
      <c r="O10" s="360"/>
      <c r="P10" s="360"/>
      <c r="Q10" s="361"/>
      <c r="R10" s="362">
        <v>14456</v>
      </c>
      <c r="S10" s="363"/>
      <c r="T10" s="363"/>
      <c r="U10" s="363"/>
      <c r="V10" s="365"/>
      <c r="W10" s="530"/>
      <c r="X10" s="348"/>
      <c r="Y10" s="348"/>
      <c r="Z10" s="348"/>
      <c r="AA10" s="348"/>
      <c r="AB10" s="348"/>
      <c r="AC10" s="348"/>
      <c r="AD10" s="348"/>
      <c r="AE10" s="348"/>
      <c r="AF10" s="348"/>
      <c r="AG10" s="348"/>
      <c r="AH10" s="348"/>
      <c r="AI10" s="348"/>
      <c r="AJ10" s="348"/>
      <c r="AK10" s="348"/>
      <c r="AL10" s="531"/>
      <c r="AM10" s="455" t="s">
        <v>104</v>
      </c>
      <c r="AN10" s="360"/>
      <c r="AO10" s="360"/>
      <c r="AP10" s="360"/>
      <c r="AQ10" s="360"/>
      <c r="AR10" s="360"/>
      <c r="AS10" s="360"/>
      <c r="AT10" s="361"/>
      <c r="AU10" s="443" t="s">
        <v>105</v>
      </c>
      <c r="AV10" s="444"/>
      <c r="AW10" s="444"/>
      <c r="AX10" s="444"/>
      <c r="AY10" s="366" t="s">
        <v>106</v>
      </c>
      <c r="AZ10" s="367"/>
      <c r="BA10" s="367"/>
      <c r="BB10" s="367"/>
      <c r="BC10" s="367"/>
      <c r="BD10" s="367"/>
      <c r="BE10" s="367"/>
      <c r="BF10" s="367"/>
      <c r="BG10" s="367"/>
      <c r="BH10" s="367"/>
      <c r="BI10" s="367"/>
      <c r="BJ10" s="367"/>
      <c r="BK10" s="367"/>
      <c r="BL10" s="367"/>
      <c r="BM10" s="368"/>
      <c r="BN10" s="386">
        <v>128</v>
      </c>
      <c r="BO10" s="387"/>
      <c r="BP10" s="387"/>
      <c r="BQ10" s="387"/>
      <c r="BR10" s="387"/>
      <c r="BS10" s="387"/>
      <c r="BT10" s="387"/>
      <c r="BU10" s="388"/>
      <c r="BV10" s="386">
        <v>259</v>
      </c>
      <c r="BW10" s="387"/>
      <c r="BX10" s="387"/>
      <c r="BY10" s="387"/>
      <c r="BZ10" s="387"/>
      <c r="CA10" s="387"/>
      <c r="CB10" s="387"/>
      <c r="CC10" s="388"/>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21"/>
      <c r="C11" s="522"/>
      <c r="D11" s="522"/>
      <c r="E11" s="522"/>
      <c r="F11" s="522"/>
      <c r="G11" s="522"/>
      <c r="H11" s="522"/>
      <c r="I11" s="522"/>
      <c r="J11" s="522"/>
      <c r="K11" s="449"/>
      <c r="L11" s="432" t="s">
        <v>108</v>
      </c>
      <c r="M11" s="433"/>
      <c r="N11" s="433"/>
      <c r="O11" s="433"/>
      <c r="P11" s="433"/>
      <c r="Q11" s="434"/>
      <c r="R11" s="518" t="s">
        <v>109</v>
      </c>
      <c r="S11" s="519"/>
      <c r="T11" s="519"/>
      <c r="U11" s="519"/>
      <c r="V11" s="520"/>
      <c r="W11" s="530"/>
      <c r="X11" s="348"/>
      <c r="Y11" s="348"/>
      <c r="Z11" s="348"/>
      <c r="AA11" s="348"/>
      <c r="AB11" s="348"/>
      <c r="AC11" s="348"/>
      <c r="AD11" s="348"/>
      <c r="AE11" s="348"/>
      <c r="AF11" s="348"/>
      <c r="AG11" s="348"/>
      <c r="AH11" s="348"/>
      <c r="AI11" s="348"/>
      <c r="AJ11" s="348"/>
      <c r="AK11" s="348"/>
      <c r="AL11" s="531"/>
      <c r="AM11" s="455" t="s">
        <v>110</v>
      </c>
      <c r="AN11" s="360"/>
      <c r="AO11" s="360"/>
      <c r="AP11" s="360"/>
      <c r="AQ11" s="360"/>
      <c r="AR11" s="360"/>
      <c r="AS11" s="360"/>
      <c r="AT11" s="361"/>
      <c r="AU11" s="443" t="s">
        <v>111</v>
      </c>
      <c r="AV11" s="444"/>
      <c r="AW11" s="444"/>
      <c r="AX11" s="444"/>
      <c r="AY11" s="366" t="s">
        <v>112</v>
      </c>
      <c r="AZ11" s="367"/>
      <c r="BA11" s="367"/>
      <c r="BB11" s="367"/>
      <c r="BC11" s="367"/>
      <c r="BD11" s="367"/>
      <c r="BE11" s="367"/>
      <c r="BF11" s="367"/>
      <c r="BG11" s="367"/>
      <c r="BH11" s="367"/>
      <c r="BI11" s="367"/>
      <c r="BJ11" s="367"/>
      <c r="BK11" s="367"/>
      <c r="BL11" s="367"/>
      <c r="BM11" s="368"/>
      <c r="BN11" s="386">
        <v>520515</v>
      </c>
      <c r="BO11" s="387"/>
      <c r="BP11" s="387"/>
      <c r="BQ11" s="387"/>
      <c r="BR11" s="387"/>
      <c r="BS11" s="387"/>
      <c r="BT11" s="387"/>
      <c r="BU11" s="388"/>
      <c r="BV11" s="386">
        <v>619862</v>
      </c>
      <c r="BW11" s="387"/>
      <c r="BX11" s="387"/>
      <c r="BY11" s="387"/>
      <c r="BZ11" s="387"/>
      <c r="CA11" s="387"/>
      <c r="CB11" s="387"/>
      <c r="CC11" s="388"/>
      <c r="CD11" s="395" t="s">
        <v>113</v>
      </c>
      <c r="CE11" s="396"/>
      <c r="CF11" s="396"/>
      <c r="CG11" s="396"/>
      <c r="CH11" s="396"/>
      <c r="CI11" s="396"/>
      <c r="CJ11" s="396"/>
      <c r="CK11" s="396"/>
      <c r="CL11" s="396"/>
      <c r="CM11" s="396"/>
      <c r="CN11" s="396"/>
      <c r="CO11" s="396"/>
      <c r="CP11" s="396"/>
      <c r="CQ11" s="396"/>
      <c r="CR11" s="396"/>
      <c r="CS11" s="397"/>
      <c r="CT11" s="495" t="s">
        <v>114</v>
      </c>
      <c r="CU11" s="496"/>
      <c r="CV11" s="496"/>
      <c r="CW11" s="496"/>
      <c r="CX11" s="496"/>
      <c r="CY11" s="496"/>
      <c r="CZ11" s="496"/>
      <c r="DA11" s="497"/>
      <c r="DB11" s="495" t="s">
        <v>114</v>
      </c>
      <c r="DC11" s="496"/>
      <c r="DD11" s="496"/>
      <c r="DE11" s="496"/>
      <c r="DF11" s="496"/>
      <c r="DG11" s="496"/>
      <c r="DH11" s="496"/>
      <c r="DI11" s="497"/>
      <c r="DJ11" s="139"/>
      <c r="DK11" s="139"/>
      <c r="DL11" s="139"/>
      <c r="DM11" s="139"/>
      <c r="DN11" s="139"/>
      <c r="DO11" s="139"/>
    </row>
    <row r="12" spans="1:119" ht="18.75" customHeight="1" x14ac:dyDescent="0.2">
      <c r="A12" s="140"/>
      <c r="B12" s="498" t="s">
        <v>115</v>
      </c>
      <c r="C12" s="499"/>
      <c r="D12" s="499"/>
      <c r="E12" s="499"/>
      <c r="F12" s="499"/>
      <c r="G12" s="499"/>
      <c r="H12" s="499"/>
      <c r="I12" s="499"/>
      <c r="J12" s="499"/>
      <c r="K12" s="500"/>
      <c r="L12" s="507" t="s">
        <v>116</v>
      </c>
      <c r="M12" s="508"/>
      <c r="N12" s="508"/>
      <c r="O12" s="508"/>
      <c r="P12" s="508"/>
      <c r="Q12" s="509"/>
      <c r="R12" s="510">
        <v>13287</v>
      </c>
      <c r="S12" s="511"/>
      <c r="T12" s="511"/>
      <c r="U12" s="511"/>
      <c r="V12" s="512"/>
      <c r="W12" s="513" t="s">
        <v>1</v>
      </c>
      <c r="X12" s="444"/>
      <c r="Y12" s="444"/>
      <c r="Z12" s="444"/>
      <c r="AA12" s="444"/>
      <c r="AB12" s="514"/>
      <c r="AC12" s="443" t="s">
        <v>117</v>
      </c>
      <c r="AD12" s="444"/>
      <c r="AE12" s="444"/>
      <c r="AF12" s="444"/>
      <c r="AG12" s="514"/>
      <c r="AH12" s="443" t="s">
        <v>118</v>
      </c>
      <c r="AI12" s="444"/>
      <c r="AJ12" s="444"/>
      <c r="AK12" s="444"/>
      <c r="AL12" s="515"/>
      <c r="AM12" s="455" t="s">
        <v>119</v>
      </c>
      <c r="AN12" s="360"/>
      <c r="AO12" s="360"/>
      <c r="AP12" s="360"/>
      <c r="AQ12" s="360"/>
      <c r="AR12" s="360"/>
      <c r="AS12" s="360"/>
      <c r="AT12" s="361"/>
      <c r="AU12" s="443" t="s">
        <v>120</v>
      </c>
      <c r="AV12" s="444"/>
      <c r="AW12" s="444"/>
      <c r="AX12" s="444"/>
      <c r="AY12" s="366" t="s">
        <v>121</v>
      </c>
      <c r="AZ12" s="367"/>
      <c r="BA12" s="367"/>
      <c r="BB12" s="367"/>
      <c r="BC12" s="367"/>
      <c r="BD12" s="367"/>
      <c r="BE12" s="367"/>
      <c r="BF12" s="367"/>
      <c r="BG12" s="367"/>
      <c r="BH12" s="367"/>
      <c r="BI12" s="367"/>
      <c r="BJ12" s="367"/>
      <c r="BK12" s="367"/>
      <c r="BL12" s="367"/>
      <c r="BM12" s="368"/>
      <c r="BN12" s="386">
        <v>276817</v>
      </c>
      <c r="BO12" s="387"/>
      <c r="BP12" s="387"/>
      <c r="BQ12" s="387"/>
      <c r="BR12" s="387"/>
      <c r="BS12" s="387"/>
      <c r="BT12" s="387"/>
      <c r="BU12" s="388"/>
      <c r="BV12" s="386" t="s">
        <v>122</v>
      </c>
      <c r="BW12" s="387"/>
      <c r="BX12" s="387"/>
      <c r="BY12" s="387"/>
      <c r="BZ12" s="387"/>
      <c r="CA12" s="387"/>
      <c r="CB12" s="387"/>
      <c r="CC12" s="388"/>
      <c r="CD12" s="395" t="s">
        <v>123</v>
      </c>
      <c r="CE12" s="396"/>
      <c r="CF12" s="396"/>
      <c r="CG12" s="396"/>
      <c r="CH12" s="396"/>
      <c r="CI12" s="396"/>
      <c r="CJ12" s="396"/>
      <c r="CK12" s="396"/>
      <c r="CL12" s="396"/>
      <c r="CM12" s="396"/>
      <c r="CN12" s="396"/>
      <c r="CO12" s="396"/>
      <c r="CP12" s="396"/>
      <c r="CQ12" s="396"/>
      <c r="CR12" s="396"/>
      <c r="CS12" s="397"/>
      <c r="CT12" s="495" t="s">
        <v>122</v>
      </c>
      <c r="CU12" s="496"/>
      <c r="CV12" s="496"/>
      <c r="CW12" s="496"/>
      <c r="CX12" s="496"/>
      <c r="CY12" s="496"/>
      <c r="CZ12" s="496"/>
      <c r="DA12" s="497"/>
      <c r="DB12" s="495" t="s">
        <v>122</v>
      </c>
      <c r="DC12" s="496"/>
      <c r="DD12" s="496"/>
      <c r="DE12" s="496"/>
      <c r="DF12" s="496"/>
      <c r="DG12" s="496"/>
      <c r="DH12" s="496"/>
      <c r="DI12" s="497"/>
      <c r="DJ12" s="139"/>
      <c r="DK12" s="139"/>
      <c r="DL12" s="139"/>
      <c r="DM12" s="139"/>
      <c r="DN12" s="139"/>
      <c r="DO12" s="139"/>
    </row>
    <row r="13" spans="1:119" ht="18.75" customHeight="1" x14ac:dyDescent="0.2">
      <c r="A13" s="140"/>
      <c r="B13" s="501"/>
      <c r="C13" s="502"/>
      <c r="D13" s="502"/>
      <c r="E13" s="502"/>
      <c r="F13" s="502"/>
      <c r="G13" s="502"/>
      <c r="H13" s="502"/>
      <c r="I13" s="502"/>
      <c r="J13" s="502"/>
      <c r="K13" s="503"/>
      <c r="L13" s="150"/>
      <c r="M13" s="484" t="s">
        <v>124</v>
      </c>
      <c r="N13" s="485"/>
      <c r="O13" s="485"/>
      <c r="P13" s="485"/>
      <c r="Q13" s="486"/>
      <c r="R13" s="487">
        <v>13207</v>
      </c>
      <c r="S13" s="488"/>
      <c r="T13" s="488"/>
      <c r="U13" s="488"/>
      <c r="V13" s="489"/>
      <c r="W13" s="475" t="s">
        <v>125</v>
      </c>
      <c r="X13" s="399"/>
      <c r="Y13" s="399"/>
      <c r="Z13" s="399"/>
      <c r="AA13" s="399"/>
      <c r="AB13" s="400"/>
      <c r="AC13" s="362">
        <v>1516</v>
      </c>
      <c r="AD13" s="363"/>
      <c r="AE13" s="363"/>
      <c r="AF13" s="363"/>
      <c r="AG13" s="364"/>
      <c r="AH13" s="362">
        <v>1689</v>
      </c>
      <c r="AI13" s="363"/>
      <c r="AJ13" s="363"/>
      <c r="AK13" s="363"/>
      <c r="AL13" s="365"/>
      <c r="AM13" s="455" t="s">
        <v>126</v>
      </c>
      <c r="AN13" s="360"/>
      <c r="AO13" s="360"/>
      <c r="AP13" s="360"/>
      <c r="AQ13" s="360"/>
      <c r="AR13" s="360"/>
      <c r="AS13" s="360"/>
      <c r="AT13" s="361"/>
      <c r="AU13" s="443" t="s">
        <v>127</v>
      </c>
      <c r="AV13" s="444"/>
      <c r="AW13" s="444"/>
      <c r="AX13" s="444"/>
      <c r="AY13" s="366" t="s">
        <v>128</v>
      </c>
      <c r="AZ13" s="367"/>
      <c r="BA13" s="367"/>
      <c r="BB13" s="367"/>
      <c r="BC13" s="367"/>
      <c r="BD13" s="367"/>
      <c r="BE13" s="367"/>
      <c r="BF13" s="367"/>
      <c r="BG13" s="367"/>
      <c r="BH13" s="367"/>
      <c r="BI13" s="367"/>
      <c r="BJ13" s="367"/>
      <c r="BK13" s="367"/>
      <c r="BL13" s="367"/>
      <c r="BM13" s="368"/>
      <c r="BN13" s="386">
        <v>261451</v>
      </c>
      <c r="BO13" s="387"/>
      <c r="BP13" s="387"/>
      <c r="BQ13" s="387"/>
      <c r="BR13" s="387"/>
      <c r="BS13" s="387"/>
      <c r="BT13" s="387"/>
      <c r="BU13" s="388"/>
      <c r="BV13" s="386">
        <v>620789</v>
      </c>
      <c r="BW13" s="387"/>
      <c r="BX13" s="387"/>
      <c r="BY13" s="387"/>
      <c r="BZ13" s="387"/>
      <c r="CA13" s="387"/>
      <c r="CB13" s="387"/>
      <c r="CC13" s="388"/>
      <c r="CD13" s="395" t="s">
        <v>129</v>
      </c>
      <c r="CE13" s="396"/>
      <c r="CF13" s="396"/>
      <c r="CG13" s="396"/>
      <c r="CH13" s="396"/>
      <c r="CI13" s="396"/>
      <c r="CJ13" s="396"/>
      <c r="CK13" s="396"/>
      <c r="CL13" s="396"/>
      <c r="CM13" s="396"/>
      <c r="CN13" s="396"/>
      <c r="CO13" s="396"/>
      <c r="CP13" s="396"/>
      <c r="CQ13" s="396"/>
      <c r="CR13" s="396"/>
      <c r="CS13" s="397"/>
      <c r="CT13" s="356">
        <v>14.4</v>
      </c>
      <c r="CU13" s="357"/>
      <c r="CV13" s="357"/>
      <c r="CW13" s="357"/>
      <c r="CX13" s="357"/>
      <c r="CY13" s="357"/>
      <c r="CZ13" s="357"/>
      <c r="DA13" s="358"/>
      <c r="DB13" s="356">
        <v>15</v>
      </c>
      <c r="DC13" s="357"/>
      <c r="DD13" s="357"/>
      <c r="DE13" s="357"/>
      <c r="DF13" s="357"/>
      <c r="DG13" s="357"/>
      <c r="DH13" s="357"/>
      <c r="DI13" s="358"/>
      <c r="DJ13" s="139"/>
      <c r="DK13" s="139"/>
      <c r="DL13" s="139"/>
      <c r="DM13" s="139"/>
      <c r="DN13" s="139"/>
      <c r="DO13" s="139"/>
    </row>
    <row r="14" spans="1:119" ht="18.75" customHeight="1" thickBot="1" x14ac:dyDescent="0.25">
      <c r="A14" s="140"/>
      <c r="B14" s="501"/>
      <c r="C14" s="502"/>
      <c r="D14" s="502"/>
      <c r="E14" s="502"/>
      <c r="F14" s="502"/>
      <c r="G14" s="502"/>
      <c r="H14" s="502"/>
      <c r="I14" s="502"/>
      <c r="J14" s="502"/>
      <c r="K14" s="503"/>
      <c r="L14" s="477" t="s">
        <v>130</v>
      </c>
      <c r="M14" s="516"/>
      <c r="N14" s="516"/>
      <c r="O14" s="516"/>
      <c r="P14" s="516"/>
      <c r="Q14" s="517"/>
      <c r="R14" s="487">
        <v>13582</v>
      </c>
      <c r="S14" s="488"/>
      <c r="T14" s="488"/>
      <c r="U14" s="488"/>
      <c r="V14" s="489"/>
      <c r="W14" s="490"/>
      <c r="X14" s="402"/>
      <c r="Y14" s="402"/>
      <c r="Z14" s="402"/>
      <c r="AA14" s="402"/>
      <c r="AB14" s="403"/>
      <c r="AC14" s="480">
        <v>22</v>
      </c>
      <c r="AD14" s="481"/>
      <c r="AE14" s="481"/>
      <c r="AF14" s="481"/>
      <c r="AG14" s="482"/>
      <c r="AH14" s="480">
        <v>22.3</v>
      </c>
      <c r="AI14" s="481"/>
      <c r="AJ14" s="481"/>
      <c r="AK14" s="481"/>
      <c r="AL14" s="483"/>
      <c r="AM14" s="455"/>
      <c r="AN14" s="360"/>
      <c r="AO14" s="360"/>
      <c r="AP14" s="360"/>
      <c r="AQ14" s="360"/>
      <c r="AR14" s="360"/>
      <c r="AS14" s="360"/>
      <c r="AT14" s="361"/>
      <c r="AU14" s="443"/>
      <c r="AV14" s="444"/>
      <c r="AW14" s="444"/>
      <c r="AX14" s="444"/>
      <c r="AY14" s="366"/>
      <c r="AZ14" s="367"/>
      <c r="BA14" s="367"/>
      <c r="BB14" s="367"/>
      <c r="BC14" s="367"/>
      <c r="BD14" s="367"/>
      <c r="BE14" s="367"/>
      <c r="BF14" s="367"/>
      <c r="BG14" s="367"/>
      <c r="BH14" s="367"/>
      <c r="BI14" s="367"/>
      <c r="BJ14" s="367"/>
      <c r="BK14" s="367"/>
      <c r="BL14" s="367"/>
      <c r="BM14" s="368"/>
      <c r="BN14" s="386"/>
      <c r="BO14" s="387"/>
      <c r="BP14" s="387"/>
      <c r="BQ14" s="387"/>
      <c r="BR14" s="387"/>
      <c r="BS14" s="387"/>
      <c r="BT14" s="387"/>
      <c r="BU14" s="388"/>
      <c r="BV14" s="386"/>
      <c r="BW14" s="387"/>
      <c r="BX14" s="387"/>
      <c r="BY14" s="387"/>
      <c r="BZ14" s="387"/>
      <c r="CA14" s="387"/>
      <c r="CB14" s="387"/>
      <c r="CC14" s="388"/>
      <c r="CD14" s="392" t="s">
        <v>131</v>
      </c>
      <c r="CE14" s="393"/>
      <c r="CF14" s="393"/>
      <c r="CG14" s="393"/>
      <c r="CH14" s="393"/>
      <c r="CI14" s="393"/>
      <c r="CJ14" s="393"/>
      <c r="CK14" s="393"/>
      <c r="CL14" s="393"/>
      <c r="CM14" s="393"/>
      <c r="CN14" s="393"/>
      <c r="CO14" s="393"/>
      <c r="CP14" s="393"/>
      <c r="CQ14" s="393"/>
      <c r="CR14" s="393"/>
      <c r="CS14" s="394"/>
      <c r="CT14" s="491">
        <v>169.7</v>
      </c>
      <c r="CU14" s="459"/>
      <c r="CV14" s="459"/>
      <c r="CW14" s="459"/>
      <c r="CX14" s="459"/>
      <c r="CY14" s="459"/>
      <c r="CZ14" s="459"/>
      <c r="DA14" s="460"/>
      <c r="DB14" s="491">
        <v>165.9</v>
      </c>
      <c r="DC14" s="459"/>
      <c r="DD14" s="459"/>
      <c r="DE14" s="459"/>
      <c r="DF14" s="459"/>
      <c r="DG14" s="459"/>
      <c r="DH14" s="459"/>
      <c r="DI14" s="460"/>
      <c r="DJ14" s="139"/>
      <c r="DK14" s="139"/>
      <c r="DL14" s="139"/>
      <c r="DM14" s="139"/>
      <c r="DN14" s="139"/>
      <c r="DO14" s="139"/>
    </row>
    <row r="15" spans="1:119" ht="18.75" customHeight="1" x14ac:dyDescent="0.2">
      <c r="A15" s="140"/>
      <c r="B15" s="501"/>
      <c r="C15" s="502"/>
      <c r="D15" s="502"/>
      <c r="E15" s="502"/>
      <c r="F15" s="502"/>
      <c r="G15" s="502"/>
      <c r="H15" s="502"/>
      <c r="I15" s="502"/>
      <c r="J15" s="502"/>
      <c r="K15" s="503"/>
      <c r="L15" s="150"/>
      <c r="M15" s="484" t="s">
        <v>124</v>
      </c>
      <c r="N15" s="485"/>
      <c r="O15" s="485"/>
      <c r="P15" s="485"/>
      <c r="Q15" s="486"/>
      <c r="R15" s="487">
        <v>13501</v>
      </c>
      <c r="S15" s="488"/>
      <c r="T15" s="488"/>
      <c r="U15" s="488"/>
      <c r="V15" s="489"/>
      <c r="W15" s="475" t="s">
        <v>132</v>
      </c>
      <c r="X15" s="399"/>
      <c r="Y15" s="399"/>
      <c r="Z15" s="399"/>
      <c r="AA15" s="399"/>
      <c r="AB15" s="400"/>
      <c r="AC15" s="362">
        <v>1975</v>
      </c>
      <c r="AD15" s="363"/>
      <c r="AE15" s="363"/>
      <c r="AF15" s="363"/>
      <c r="AG15" s="364"/>
      <c r="AH15" s="362">
        <v>2461</v>
      </c>
      <c r="AI15" s="363"/>
      <c r="AJ15" s="363"/>
      <c r="AK15" s="363"/>
      <c r="AL15" s="365"/>
      <c r="AM15" s="455"/>
      <c r="AN15" s="360"/>
      <c r="AO15" s="360"/>
      <c r="AP15" s="360"/>
      <c r="AQ15" s="360"/>
      <c r="AR15" s="360"/>
      <c r="AS15" s="360"/>
      <c r="AT15" s="361"/>
      <c r="AU15" s="443"/>
      <c r="AV15" s="444"/>
      <c r="AW15" s="444"/>
      <c r="AX15" s="444"/>
      <c r="AY15" s="378" t="s">
        <v>133</v>
      </c>
      <c r="AZ15" s="379"/>
      <c r="BA15" s="379"/>
      <c r="BB15" s="379"/>
      <c r="BC15" s="379"/>
      <c r="BD15" s="379"/>
      <c r="BE15" s="379"/>
      <c r="BF15" s="379"/>
      <c r="BG15" s="379"/>
      <c r="BH15" s="379"/>
      <c r="BI15" s="379"/>
      <c r="BJ15" s="379"/>
      <c r="BK15" s="379"/>
      <c r="BL15" s="379"/>
      <c r="BM15" s="380"/>
      <c r="BN15" s="381">
        <v>1214236</v>
      </c>
      <c r="BO15" s="382"/>
      <c r="BP15" s="382"/>
      <c r="BQ15" s="382"/>
      <c r="BR15" s="382"/>
      <c r="BS15" s="382"/>
      <c r="BT15" s="382"/>
      <c r="BU15" s="383"/>
      <c r="BV15" s="381">
        <v>1230149</v>
      </c>
      <c r="BW15" s="382"/>
      <c r="BX15" s="382"/>
      <c r="BY15" s="382"/>
      <c r="BZ15" s="382"/>
      <c r="CA15" s="382"/>
      <c r="CB15" s="382"/>
      <c r="CC15" s="383"/>
      <c r="CD15" s="492" t="s">
        <v>134</v>
      </c>
      <c r="CE15" s="493"/>
      <c r="CF15" s="493"/>
      <c r="CG15" s="493"/>
      <c r="CH15" s="493"/>
      <c r="CI15" s="493"/>
      <c r="CJ15" s="493"/>
      <c r="CK15" s="493"/>
      <c r="CL15" s="493"/>
      <c r="CM15" s="493"/>
      <c r="CN15" s="493"/>
      <c r="CO15" s="493"/>
      <c r="CP15" s="493"/>
      <c r="CQ15" s="493"/>
      <c r="CR15" s="493"/>
      <c r="CS15" s="494"/>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01"/>
      <c r="C16" s="502"/>
      <c r="D16" s="502"/>
      <c r="E16" s="502"/>
      <c r="F16" s="502"/>
      <c r="G16" s="502"/>
      <c r="H16" s="502"/>
      <c r="I16" s="502"/>
      <c r="J16" s="502"/>
      <c r="K16" s="503"/>
      <c r="L16" s="477" t="s">
        <v>135</v>
      </c>
      <c r="M16" s="478"/>
      <c r="N16" s="478"/>
      <c r="O16" s="478"/>
      <c r="P16" s="478"/>
      <c r="Q16" s="479"/>
      <c r="R16" s="472" t="s">
        <v>136</v>
      </c>
      <c r="S16" s="473"/>
      <c r="T16" s="473"/>
      <c r="U16" s="473"/>
      <c r="V16" s="474"/>
      <c r="W16" s="490"/>
      <c r="X16" s="402"/>
      <c r="Y16" s="402"/>
      <c r="Z16" s="402"/>
      <c r="AA16" s="402"/>
      <c r="AB16" s="403"/>
      <c r="AC16" s="480">
        <v>28.6</v>
      </c>
      <c r="AD16" s="481"/>
      <c r="AE16" s="481"/>
      <c r="AF16" s="481"/>
      <c r="AG16" s="482"/>
      <c r="AH16" s="480">
        <v>32.5</v>
      </c>
      <c r="AI16" s="481"/>
      <c r="AJ16" s="481"/>
      <c r="AK16" s="481"/>
      <c r="AL16" s="483"/>
      <c r="AM16" s="455"/>
      <c r="AN16" s="360"/>
      <c r="AO16" s="360"/>
      <c r="AP16" s="360"/>
      <c r="AQ16" s="360"/>
      <c r="AR16" s="360"/>
      <c r="AS16" s="360"/>
      <c r="AT16" s="361"/>
      <c r="AU16" s="443"/>
      <c r="AV16" s="444"/>
      <c r="AW16" s="444"/>
      <c r="AX16" s="444"/>
      <c r="AY16" s="366" t="s">
        <v>137</v>
      </c>
      <c r="AZ16" s="367"/>
      <c r="BA16" s="367"/>
      <c r="BB16" s="367"/>
      <c r="BC16" s="367"/>
      <c r="BD16" s="367"/>
      <c r="BE16" s="367"/>
      <c r="BF16" s="367"/>
      <c r="BG16" s="367"/>
      <c r="BH16" s="367"/>
      <c r="BI16" s="367"/>
      <c r="BJ16" s="367"/>
      <c r="BK16" s="367"/>
      <c r="BL16" s="367"/>
      <c r="BM16" s="368"/>
      <c r="BN16" s="386">
        <v>7105610</v>
      </c>
      <c r="BO16" s="387"/>
      <c r="BP16" s="387"/>
      <c r="BQ16" s="387"/>
      <c r="BR16" s="387"/>
      <c r="BS16" s="387"/>
      <c r="BT16" s="387"/>
      <c r="BU16" s="388"/>
      <c r="BV16" s="386">
        <v>7026287</v>
      </c>
      <c r="BW16" s="387"/>
      <c r="BX16" s="387"/>
      <c r="BY16" s="387"/>
      <c r="BZ16" s="387"/>
      <c r="CA16" s="387"/>
      <c r="CB16" s="387"/>
      <c r="CC16" s="388"/>
      <c r="CD16" s="154"/>
      <c r="CE16" s="384"/>
      <c r="CF16" s="384"/>
      <c r="CG16" s="384"/>
      <c r="CH16" s="384"/>
      <c r="CI16" s="384"/>
      <c r="CJ16" s="384"/>
      <c r="CK16" s="384"/>
      <c r="CL16" s="384"/>
      <c r="CM16" s="384"/>
      <c r="CN16" s="384"/>
      <c r="CO16" s="384"/>
      <c r="CP16" s="384"/>
      <c r="CQ16" s="384"/>
      <c r="CR16" s="384"/>
      <c r="CS16" s="385"/>
      <c r="CT16" s="356"/>
      <c r="CU16" s="357"/>
      <c r="CV16" s="357"/>
      <c r="CW16" s="357"/>
      <c r="CX16" s="357"/>
      <c r="CY16" s="357"/>
      <c r="CZ16" s="357"/>
      <c r="DA16" s="358"/>
      <c r="DB16" s="356"/>
      <c r="DC16" s="357"/>
      <c r="DD16" s="357"/>
      <c r="DE16" s="357"/>
      <c r="DF16" s="357"/>
      <c r="DG16" s="357"/>
      <c r="DH16" s="357"/>
      <c r="DI16" s="358"/>
      <c r="DJ16" s="139"/>
      <c r="DK16" s="139"/>
      <c r="DL16" s="139"/>
      <c r="DM16" s="139"/>
      <c r="DN16" s="139"/>
      <c r="DO16" s="139"/>
    </row>
    <row r="17" spans="1:119" ht="18.75" customHeight="1" thickBot="1" x14ac:dyDescent="0.25">
      <c r="A17" s="140"/>
      <c r="B17" s="504"/>
      <c r="C17" s="505"/>
      <c r="D17" s="505"/>
      <c r="E17" s="505"/>
      <c r="F17" s="505"/>
      <c r="G17" s="505"/>
      <c r="H17" s="505"/>
      <c r="I17" s="505"/>
      <c r="J17" s="505"/>
      <c r="K17" s="506"/>
      <c r="L17" s="155"/>
      <c r="M17" s="469" t="s">
        <v>138</v>
      </c>
      <c r="N17" s="470"/>
      <c r="O17" s="470"/>
      <c r="P17" s="470"/>
      <c r="Q17" s="471"/>
      <c r="R17" s="472" t="s">
        <v>136</v>
      </c>
      <c r="S17" s="473"/>
      <c r="T17" s="473"/>
      <c r="U17" s="473"/>
      <c r="V17" s="474"/>
      <c r="W17" s="475" t="s">
        <v>139</v>
      </c>
      <c r="X17" s="399"/>
      <c r="Y17" s="399"/>
      <c r="Z17" s="399"/>
      <c r="AA17" s="399"/>
      <c r="AB17" s="400"/>
      <c r="AC17" s="362">
        <v>3409</v>
      </c>
      <c r="AD17" s="363"/>
      <c r="AE17" s="363"/>
      <c r="AF17" s="363"/>
      <c r="AG17" s="364"/>
      <c r="AH17" s="362">
        <v>3428</v>
      </c>
      <c r="AI17" s="363"/>
      <c r="AJ17" s="363"/>
      <c r="AK17" s="363"/>
      <c r="AL17" s="365"/>
      <c r="AM17" s="455"/>
      <c r="AN17" s="360"/>
      <c r="AO17" s="360"/>
      <c r="AP17" s="360"/>
      <c r="AQ17" s="360"/>
      <c r="AR17" s="360"/>
      <c r="AS17" s="360"/>
      <c r="AT17" s="361"/>
      <c r="AU17" s="443"/>
      <c r="AV17" s="444"/>
      <c r="AW17" s="444"/>
      <c r="AX17" s="444"/>
      <c r="AY17" s="366" t="s">
        <v>140</v>
      </c>
      <c r="AZ17" s="367"/>
      <c r="BA17" s="367"/>
      <c r="BB17" s="367"/>
      <c r="BC17" s="367"/>
      <c r="BD17" s="367"/>
      <c r="BE17" s="367"/>
      <c r="BF17" s="367"/>
      <c r="BG17" s="367"/>
      <c r="BH17" s="367"/>
      <c r="BI17" s="367"/>
      <c r="BJ17" s="367"/>
      <c r="BK17" s="367"/>
      <c r="BL17" s="367"/>
      <c r="BM17" s="368"/>
      <c r="BN17" s="386">
        <v>1503950</v>
      </c>
      <c r="BO17" s="387"/>
      <c r="BP17" s="387"/>
      <c r="BQ17" s="387"/>
      <c r="BR17" s="387"/>
      <c r="BS17" s="387"/>
      <c r="BT17" s="387"/>
      <c r="BU17" s="388"/>
      <c r="BV17" s="386">
        <v>1526467</v>
      </c>
      <c r="BW17" s="387"/>
      <c r="BX17" s="387"/>
      <c r="BY17" s="387"/>
      <c r="BZ17" s="387"/>
      <c r="CA17" s="387"/>
      <c r="CB17" s="387"/>
      <c r="CC17" s="388"/>
      <c r="CD17" s="154"/>
      <c r="CE17" s="384"/>
      <c r="CF17" s="384"/>
      <c r="CG17" s="384"/>
      <c r="CH17" s="384"/>
      <c r="CI17" s="384"/>
      <c r="CJ17" s="384"/>
      <c r="CK17" s="384"/>
      <c r="CL17" s="384"/>
      <c r="CM17" s="384"/>
      <c r="CN17" s="384"/>
      <c r="CO17" s="384"/>
      <c r="CP17" s="384"/>
      <c r="CQ17" s="384"/>
      <c r="CR17" s="384"/>
      <c r="CS17" s="385"/>
      <c r="CT17" s="356"/>
      <c r="CU17" s="357"/>
      <c r="CV17" s="357"/>
      <c r="CW17" s="357"/>
      <c r="CX17" s="357"/>
      <c r="CY17" s="357"/>
      <c r="CZ17" s="357"/>
      <c r="DA17" s="358"/>
      <c r="DB17" s="356"/>
      <c r="DC17" s="357"/>
      <c r="DD17" s="357"/>
      <c r="DE17" s="357"/>
      <c r="DF17" s="357"/>
      <c r="DG17" s="357"/>
      <c r="DH17" s="357"/>
      <c r="DI17" s="358"/>
      <c r="DJ17" s="139"/>
      <c r="DK17" s="139"/>
      <c r="DL17" s="139"/>
      <c r="DM17" s="139"/>
      <c r="DN17" s="139"/>
      <c r="DO17" s="139"/>
    </row>
    <row r="18" spans="1:119" ht="18.75" customHeight="1" thickBot="1" x14ac:dyDescent="0.25">
      <c r="A18" s="140"/>
      <c r="B18" s="448" t="s">
        <v>141</v>
      </c>
      <c r="C18" s="449"/>
      <c r="D18" s="449"/>
      <c r="E18" s="450"/>
      <c r="F18" s="450"/>
      <c r="G18" s="450"/>
      <c r="H18" s="450"/>
      <c r="I18" s="450"/>
      <c r="J18" s="450"/>
      <c r="K18" s="450"/>
      <c r="L18" s="451">
        <v>368.01</v>
      </c>
      <c r="M18" s="451"/>
      <c r="N18" s="451"/>
      <c r="O18" s="451"/>
      <c r="P18" s="451"/>
      <c r="Q18" s="451"/>
      <c r="R18" s="452"/>
      <c r="S18" s="452"/>
      <c r="T18" s="452"/>
      <c r="U18" s="452"/>
      <c r="V18" s="453"/>
      <c r="W18" s="467"/>
      <c r="X18" s="468"/>
      <c r="Y18" s="468"/>
      <c r="Z18" s="468"/>
      <c r="AA18" s="468"/>
      <c r="AB18" s="476"/>
      <c r="AC18" s="350">
        <v>49.4</v>
      </c>
      <c r="AD18" s="351"/>
      <c r="AE18" s="351"/>
      <c r="AF18" s="351"/>
      <c r="AG18" s="454"/>
      <c r="AH18" s="350">
        <v>45.2</v>
      </c>
      <c r="AI18" s="351"/>
      <c r="AJ18" s="351"/>
      <c r="AK18" s="351"/>
      <c r="AL18" s="352"/>
      <c r="AM18" s="455"/>
      <c r="AN18" s="360"/>
      <c r="AO18" s="360"/>
      <c r="AP18" s="360"/>
      <c r="AQ18" s="360"/>
      <c r="AR18" s="360"/>
      <c r="AS18" s="360"/>
      <c r="AT18" s="361"/>
      <c r="AU18" s="443"/>
      <c r="AV18" s="444"/>
      <c r="AW18" s="444"/>
      <c r="AX18" s="444"/>
      <c r="AY18" s="366" t="s">
        <v>142</v>
      </c>
      <c r="AZ18" s="367"/>
      <c r="BA18" s="367"/>
      <c r="BB18" s="367"/>
      <c r="BC18" s="367"/>
      <c r="BD18" s="367"/>
      <c r="BE18" s="367"/>
      <c r="BF18" s="367"/>
      <c r="BG18" s="367"/>
      <c r="BH18" s="367"/>
      <c r="BI18" s="367"/>
      <c r="BJ18" s="367"/>
      <c r="BK18" s="367"/>
      <c r="BL18" s="367"/>
      <c r="BM18" s="368"/>
      <c r="BN18" s="386">
        <v>7206026</v>
      </c>
      <c r="BO18" s="387"/>
      <c r="BP18" s="387"/>
      <c r="BQ18" s="387"/>
      <c r="BR18" s="387"/>
      <c r="BS18" s="387"/>
      <c r="BT18" s="387"/>
      <c r="BU18" s="388"/>
      <c r="BV18" s="386">
        <v>7199951</v>
      </c>
      <c r="BW18" s="387"/>
      <c r="BX18" s="387"/>
      <c r="BY18" s="387"/>
      <c r="BZ18" s="387"/>
      <c r="CA18" s="387"/>
      <c r="CB18" s="387"/>
      <c r="CC18" s="388"/>
      <c r="CD18" s="154"/>
      <c r="CE18" s="384"/>
      <c r="CF18" s="384"/>
      <c r="CG18" s="384"/>
      <c r="CH18" s="384"/>
      <c r="CI18" s="384"/>
      <c r="CJ18" s="384"/>
      <c r="CK18" s="384"/>
      <c r="CL18" s="384"/>
      <c r="CM18" s="384"/>
      <c r="CN18" s="384"/>
      <c r="CO18" s="384"/>
      <c r="CP18" s="384"/>
      <c r="CQ18" s="384"/>
      <c r="CR18" s="384"/>
      <c r="CS18" s="385"/>
      <c r="CT18" s="356"/>
      <c r="CU18" s="357"/>
      <c r="CV18" s="357"/>
      <c r="CW18" s="357"/>
      <c r="CX18" s="357"/>
      <c r="CY18" s="357"/>
      <c r="CZ18" s="357"/>
      <c r="DA18" s="358"/>
      <c r="DB18" s="356"/>
      <c r="DC18" s="357"/>
      <c r="DD18" s="357"/>
      <c r="DE18" s="357"/>
      <c r="DF18" s="357"/>
      <c r="DG18" s="357"/>
      <c r="DH18" s="357"/>
      <c r="DI18" s="358"/>
      <c r="DJ18" s="139"/>
      <c r="DK18" s="139"/>
      <c r="DL18" s="139"/>
      <c r="DM18" s="139"/>
      <c r="DN18" s="139"/>
      <c r="DO18" s="139"/>
    </row>
    <row r="19" spans="1:119" ht="18.75" customHeight="1" thickBot="1" x14ac:dyDescent="0.25">
      <c r="A19" s="140"/>
      <c r="B19" s="448" t="s">
        <v>143</v>
      </c>
      <c r="C19" s="449"/>
      <c r="D19" s="449"/>
      <c r="E19" s="450"/>
      <c r="F19" s="450"/>
      <c r="G19" s="450"/>
      <c r="H19" s="450"/>
      <c r="I19" s="450"/>
      <c r="J19" s="450"/>
      <c r="K19" s="450"/>
      <c r="L19" s="456">
        <v>35</v>
      </c>
      <c r="M19" s="456"/>
      <c r="N19" s="456"/>
      <c r="O19" s="456"/>
      <c r="P19" s="456"/>
      <c r="Q19" s="456"/>
      <c r="R19" s="457"/>
      <c r="S19" s="457"/>
      <c r="T19" s="457"/>
      <c r="U19" s="457"/>
      <c r="V19" s="458"/>
      <c r="W19" s="465"/>
      <c r="X19" s="466"/>
      <c r="Y19" s="466"/>
      <c r="Z19" s="466"/>
      <c r="AA19" s="466"/>
      <c r="AB19" s="466"/>
      <c r="AC19" s="382"/>
      <c r="AD19" s="382"/>
      <c r="AE19" s="382"/>
      <c r="AF19" s="382"/>
      <c r="AG19" s="382"/>
      <c r="AH19" s="382"/>
      <c r="AI19" s="382"/>
      <c r="AJ19" s="382"/>
      <c r="AK19" s="382"/>
      <c r="AL19" s="383"/>
      <c r="AM19" s="455"/>
      <c r="AN19" s="360"/>
      <c r="AO19" s="360"/>
      <c r="AP19" s="360"/>
      <c r="AQ19" s="360"/>
      <c r="AR19" s="360"/>
      <c r="AS19" s="360"/>
      <c r="AT19" s="361"/>
      <c r="AU19" s="443"/>
      <c r="AV19" s="444"/>
      <c r="AW19" s="444"/>
      <c r="AX19" s="444"/>
      <c r="AY19" s="366" t="s">
        <v>144</v>
      </c>
      <c r="AZ19" s="367"/>
      <c r="BA19" s="367"/>
      <c r="BB19" s="367"/>
      <c r="BC19" s="367"/>
      <c r="BD19" s="367"/>
      <c r="BE19" s="367"/>
      <c r="BF19" s="367"/>
      <c r="BG19" s="367"/>
      <c r="BH19" s="367"/>
      <c r="BI19" s="367"/>
      <c r="BJ19" s="367"/>
      <c r="BK19" s="367"/>
      <c r="BL19" s="367"/>
      <c r="BM19" s="368"/>
      <c r="BN19" s="386">
        <v>9627528</v>
      </c>
      <c r="BO19" s="387"/>
      <c r="BP19" s="387"/>
      <c r="BQ19" s="387"/>
      <c r="BR19" s="387"/>
      <c r="BS19" s="387"/>
      <c r="BT19" s="387"/>
      <c r="BU19" s="388"/>
      <c r="BV19" s="386">
        <v>9727505</v>
      </c>
      <c r="BW19" s="387"/>
      <c r="BX19" s="387"/>
      <c r="BY19" s="387"/>
      <c r="BZ19" s="387"/>
      <c r="CA19" s="387"/>
      <c r="CB19" s="387"/>
      <c r="CC19" s="388"/>
      <c r="CD19" s="154"/>
      <c r="CE19" s="384"/>
      <c r="CF19" s="384"/>
      <c r="CG19" s="384"/>
      <c r="CH19" s="384"/>
      <c r="CI19" s="384"/>
      <c r="CJ19" s="384"/>
      <c r="CK19" s="384"/>
      <c r="CL19" s="384"/>
      <c r="CM19" s="384"/>
      <c r="CN19" s="384"/>
      <c r="CO19" s="384"/>
      <c r="CP19" s="384"/>
      <c r="CQ19" s="384"/>
      <c r="CR19" s="384"/>
      <c r="CS19" s="385"/>
      <c r="CT19" s="356"/>
      <c r="CU19" s="357"/>
      <c r="CV19" s="357"/>
      <c r="CW19" s="357"/>
      <c r="CX19" s="357"/>
      <c r="CY19" s="357"/>
      <c r="CZ19" s="357"/>
      <c r="DA19" s="358"/>
      <c r="DB19" s="356"/>
      <c r="DC19" s="357"/>
      <c r="DD19" s="357"/>
      <c r="DE19" s="357"/>
      <c r="DF19" s="357"/>
      <c r="DG19" s="357"/>
      <c r="DH19" s="357"/>
      <c r="DI19" s="358"/>
      <c r="DJ19" s="139"/>
      <c r="DK19" s="139"/>
      <c r="DL19" s="139"/>
      <c r="DM19" s="139"/>
      <c r="DN19" s="139"/>
      <c r="DO19" s="139"/>
    </row>
    <row r="20" spans="1:119" ht="18.75" customHeight="1" thickBot="1" x14ac:dyDescent="0.25">
      <c r="A20" s="140"/>
      <c r="B20" s="448" t="s">
        <v>145</v>
      </c>
      <c r="C20" s="449"/>
      <c r="D20" s="449"/>
      <c r="E20" s="450"/>
      <c r="F20" s="450"/>
      <c r="G20" s="450"/>
      <c r="H20" s="450"/>
      <c r="I20" s="450"/>
      <c r="J20" s="450"/>
      <c r="K20" s="450"/>
      <c r="L20" s="456">
        <v>4464</v>
      </c>
      <c r="M20" s="456"/>
      <c r="N20" s="456"/>
      <c r="O20" s="456"/>
      <c r="P20" s="456"/>
      <c r="Q20" s="456"/>
      <c r="R20" s="457"/>
      <c r="S20" s="457"/>
      <c r="T20" s="457"/>
      <c r="U20" s="457"/>
      <c r="V20" s="458"/>
      <c r="W20" s="467"/>
      <c r="X20" s="468"/>
      <c r="Y20" s="468"/>
      <c r="Z20" s="468"/>
      <c r="AA20" s="468"/>
      <c r="AB20" s="468"/>
      <c r="AC20" s="459"/>
      <c r="AD20" s="459"/>
      <c r="AE20" s="459"/>
      <c r="AF20" s="459"/>
      <c r="AG20" s="459"/>
      <c r="AH20" s="459"/>
      <c r="AI20" s="459"/>
      <c r="AJ20" s="459"/>
      <c r="AK20" s="459"/>
      <c r="AL20" s="460"/>
      <c r="AM20" s="461"/>
      <c r="AN20" s="433"/>
      <c r="AO20" s="433"/>
      <c r="AP20" s="433"/>
      <c r="AQ20" s="433"/>
      <c r="AR20" s="433"/>
      <c r="AS20" s="433"/>
      <c r="AT20" s="434"/>
      <c r="AU20" s="462"/>
      <c r="AV20" s="463"/>
      <c r="AW20" s="463"/>
      <c r="AX20" s="464"/>
      <c r="AY20" s="366"/>
      <c r="AZ20" s="367"/>
      <c r="BA20" s="367"/>
      <c r="BB20" s="367"/>
      <c r="BC20" s="367"/>
      <c r="BD20" s="367"/>
      <c r="BE20" s="367"/>
      <c r="BF20" s="367"/>
      <c r="BG20" s="367"/>
      <c r="BH20" s="367"/>
      <c r="BI20" s="367"/>
      <c r="BJ20" s="367"/>
      <c r="BK20" s="367"/>
      <c r="BL20" s="367"/>
      <c r="BM20" s="368"/>
      <c r="BN20" s="386"/>
      <c r="BO20" s="387"/>
      <c r="BP20" s="387"/>
      <c r="BQ20" s="387"/>
      <c r="BR20" s="387"/>
      <c r="BS20" s="387"/>
      <c r="BT20" s="387"/>
      <c r="BU20" s="388"/>
      <c r="BV20" s="386"/>
      <c r="BW20" s="387"/>
      <c r="BX20" s="387"/>
      <c r="BY20" s="387"/>
      <c r="BZ20" s="387"/>
      <c r="CA20" s="387"/>
      <c r="CB20" s="387"/>
      <c r="CC20" s="388"/>
      <c r="CD20" s="154"/>
      <c r="CE20" s="384"/>
      <c r="CF20" s="384"/>
      <c r="CG20" s="384"/>
      <c r="CH20" s="384"/>
      <c r="CI20" s="384"/>
      <c r="CJ20" s="384"/>
      <c r="CK20" s="384"/>
      <c r="CL20" s="384"/>
      <c r="CM20" s="384"/>
      <c r="CN20" s="384"/>
      <c r="CO20" s="384"/>
      <c r="CP20" s="384"/>
      <c r="CQ20" s="384"/>
      <c r="CR20" s="384"/>
      <c r="CS20" s="385"/>
      <c r="CT20" s="356"/>
      <c r="CU20" s="357"/>
      <c r="CV20" s="357"/>
      <c r="CW20" s="357"/>
      <c r="CX20" s="357"/>
      <c r="CY20" s="357"/>
      <c r="CZ20" s="357"/>
      <c r="DA20" s="358"/>
      <c r="DB20" s="356"/>
      <c r="DC20" s="357"/>
      <c r="DD20" s="357"/>
      <c r="DE20" s="357"/>
      <c r="DF20" s="357"/>
      <c r="DG20" s="357"/>
      <c r="DH20" s="357"/>
      <c r="DI20" s="358"/>
      <c r="DJ20" s="139"/>
      <c r="DK20" s="139"/>
      <c r="DL20" s="139"/>
      <c r="DM20" s="139"/>
      <c r="DN20" s="139"/>
      <c r="DO20" s="139"/>
    </row>
    <row r="21" spans="1:119" ht="18.75" customHeight="1" x14ac:dyDescent="0.2">
      <c r="A21" s="140"/>
      <c r="B21" s="445" t="s">
        <v>146</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66"/>
      <c r="AZ21" s="367"/>
      <c r="BA21" s="367"/>
      <c r="BB21" s="367"/>
      <c r="BC21" s="367"/>
      <c r="BD21" s="367"/>
      <c r="BE21" s="367"/>
      <c r="BF21" s="367"/>
      <c r="BG21" s="367"/>
      <c r="BH21" s="367"/>
      <c r="BI21" s="367"/>
      <c r="BJ21" s="367"/>
      <c r="BK21" s="367"/>
      <c r="BL21" s="367"/>
      <c r="BM21" s="368"/>
      <c r="BN21" s="386"/>
      <c r="BO21" s="387"/>
      <c r="BP21" s="387"/>
      <c r="BQ21" s="387"/>
      <c r="BR21" s="387"/>
      <c r="BS21" s="387"/>
      <c r="BT21" s="387"/>
      <c r="BU21" s="388"/>
      <c r="BV21" s="386"/>
      <c r="BW21" s="387"/>
      <c r="BX21" s="387"/>
      <c r="BY21" s="387"/>
      <c r="BZ21" s="387"/>
      <c r="CA21" s="387"/>
      <c r="CB21" s="387"/>
      <c r="CC21" s="388"/>
      <c r="CD21" s="154"/>
      <c r="CE21" s="384"/>
      <c r="CF21" s="384"/>
      <c r="CG21" s="384"/>
      <c r="CH21" s="384"/>
      <c r="CI21" s="384"/>
      <c r="CJ21" s="384"/>
      <c r="CK21" s="384"/>
      <c r="CL21" s="384"/>
      <c r="CM21" s="384"/>
      <c r="CN21" s="384"/>
      <c r="CO21" s="384"/>
      <c r="CP21" s="384"/>
      <c r="CQ21" s="384"/>
      <c r="CR21" s="384"/>
      <c r="CS21" s="385"/>
      <c r="CT21" s="356"/>
      <c r="CU21" s="357"/>
      <c r="CV21" s="357"/>
      <c r="CW21" s="357"/>
      <c r="CX21" s="357"/>
      <c r="CY21" s="357"/>
      <c r="CZ21" s="357"/>
      <c r="DA21" s="358"/>
      <c r="DB21" s="356"/>
      <c r="DC21" s="357"/>
      <c r="DD21" s="357"/>
      <c r="DE21" s="357"/>
      <c r="DF21" s="357"/>
      <c r="DG21" s="357"/>
      <c r="DH21" s="357"/>
      <c r="DI21" s="358"/>
      <c r="DJ21" s="139"/>
      <c r="DK21" s="139"/>
      <c r="DL21" s="139"/>
      <c r="DM21" s="139"/>
      <c r="DN21" s="139"/>
      <c r="DO21" s="139"/>
    </row>
    <row r="22" spans="1:119" ht="18.75" customHeight="1" thickBot="1" x14ac:dyDescent="0.25">
      <c r="A22" s="140"/>
      <c r="B22" s="415" t="s">
        <v>147</v>
      </c>
      <c r="C22" s="416"/>
      <c r="D22" s="417"/>
      <c r="E22" s="424" t="s">
        <v>1</v>
      </c>
      <c r="F22" s="399"/>
      <c r="G22" s="399"/>
      <c r="H22" s="399"/>
      <c r="I22" s="399"/>
      <c r="J22" s="399"/>
      <c r="K22" s="400"/>
      <c r="L22" s="424" t="s">
        <v>148</v>
      </c>
      <c r="M22" s="399"/>
      <c r="N22" s="399"/>
      <c r="O22" s="399"/>
      <c r="P22" s="400"/>
      <c r="Q22" s="409" t="s">
        <v>149</v>
      </c>
      <c r="R22" s="410"/>
      <c r="S22" s="410"/>
      <c r="T22" s="410"/>
      <c r="U22" s="410"/>
      <c r="V22" s="425"/>
      <c r="W22" s="427" t="s">
        <v>150</v>
      </c>
      <c r="X22" s="416"/>
      <c r="Y22" s="417"/>
      <c r="Z22" s="424" t="s">
        <v>1</v>
      </c>
      <c r="AA22" s="399"/>
      <c r="AB22" s="399"/>
      <c r="AC22" s="399"/>
      <c r="AD22" s="399"/>
      <c r="AE22" s="399"/>
      <c r="AF22" s="399"/>
      <c r="AG22" s="400"/>
      <c r="AH22" s="398" t="s">
        <v>151</v>
      </c>
      <c r="AI22" s="399"/>
      <c r="AJ22" s="399"/>
      <c r="AK22" s="399"/>
      <c r="AL22" s="400"/>
      <c r="AM22" s="398" t="s">
        <v>152</v>
      </c>
      <c r="AN22" s="404"/>
      <c r="AO22" s="404"/>
      <c r="AP22" s="404"/>
      <c r="AQ22" s="404"/>
      <c r="AR22" s="405"/>
      <c r="AS22" s="409" t="s">
        <v>149</v>
      </c>
      <c r="AT22" s="410"/>
      <c r="AU22" s="410"/>
      <c r="AV22" s="410"/>
      <c r="AW22" s="410"/>
      <c r="AX22" s="411"/>
      <c r="AY22" s="353"/>
      <c r="AZ22" s="354"/>
      <c r="BA22" s="354"/>
      <c r="BB22" s="354"/>
      <c r="BC22" s="354"/>
      <c r="BD22" s="354"/>
      <c r="BE22" s="354"/>
      <c r="BF22" s="354"/>
      <c r="BG22" s="354"/>
      <c r="BH22" s="354"/>
      <c r="BI22" s="354"/>
      <c r="BJ22" s="354"/>
      <c r="BK22" s="354"/>
      <c r="BL22" s="354"/>
      <c r="BM22" s="355"/>
      <c r="BN22" s="389"/>
      <c r="BO22" s="390"/>
      <c r="BP22" s="390"/>
      <c r="BQ22" s="390"/>
      <c r="BR22" s="390"/>
      <c r="BS22" s="390"/>
      <c r="BT22" s="390"/>
      <c r="BU22" s="391"/>
      <c r="BV22" s="389"/>
      <c r="BW22" s="390"/>
      <c r="BX22" s="390"/>
      <c r="BY22" s="390"/>
      <c r="BZ22" s="390"/>
      <c r="CA22" s="390"/>
      <c r="CB22" s="390"/>
      <c r="CC22" s="391"/>
      <c r="CD22" s="154"/>
      <c r="CE22" s="384"/>
      <c r="CF22" s="384"/>
      <c r="CG22" s="384"/>
      <c r="CH22" s="384"/>
      <c r="CI22" s="384"/>
      <c r="CJ22" s="384"/>
      <c r="CK22" s="384"/>
      <c r="CL22" s="384"/>
      <c r="CM22" s="384"/>
      <c r="CN22" s="384"/>
      <c r="CO22" s="384"/>
      <c r="CP22" s="384"/>
      <c r="CQ22" s="384"/>
      <c r="CR22" s="384"/>
      <c r="CS22" s="385"/>
      <c r="CT22" s="356"/>
      <c r="CU22" s="357"/>
      <c r="CV22" s="357"/>
      <c r="CW22" s="357"/>
      <c r="CX22" s="357"/>
      <c r="CY22" s="357"/>
      <c r="CZ22" s="357"/>
      <c r="DA22" s="358"/>
      <c r="DB22" s="356"/>
      <c r="DC22" s="357"/>
      <c r="DD22" s="357"/>
      <c r="DE22" s="357"/>
      <c r="DF22" s="357"/>
      <c r="DG22" s="357"/>
      <c r="DH22" s="357"/>
      <c r="DI22" s="358"/>
      <c r="DJ22" s="139"/>
      <c r="DK22" s="139"/>
      <c r="DL22" s="139"/>
      <c r="DM22" s="139"/>
      <c r="DN22" s="139"/>
      <c r="DO22" s="139"/>
    </row>
    <row r="23" spans="1:119" ht="18.75" customHeight="1" x14ac:dyDescent="0.2">
      <c r="A23" s="140"/>
      <c r="B23" s="418"/>
      <c r="C23" s="419"/>
      <c r="D23" s="420"/>
      <c r="E23" s="401"/>
      <c r="F23" s="402"/>
      <c r="G23" s="402"/>
      <c r="H23" s="402"/>
      <c r="I23" s="402"/>
      <c r="J23" s="402"/>
      <c r="K23" s="403"/>
      <c r="L23" s="401"/>
      <c r="M23" s="402"/>
      <c r="N23" s="402"/>
      <c r="O23" s="402"/>
      <c r="P23" s="403"/>
      <c r="Q23" s="412"/>
      <c r="R23" s="413"/>
      <c r="S23" s="413"/>
      <c r="T23" s="413"/>
      <c r="U23" s="413"/>
      <c r="V23" s="426"/>
      <c r="W23" s="428"/>
      <c r="X23" s="419"/>
      <c r="Y23" s="420"/>
      <c r="Z23" s="401"/>
      <c r="AA23" s="402"/>
      <c r="AB23" s="402"/>
      <c r="AC23" s="402"/>
      <c r="AD23" s="402"/>
      <c r="AE23" s="402"/>
      <c r="AF23" s="402"/>
      <c r="AG23" s="403"/>
      <c r="AH23" s="401"/>
      <c r="AI23" s="402"/>
      <c r="AJ23" s="402"/>
      <c r="AK23" s="402"/>
      <c r="AL23" s="403"/>
      <c r="AM23" s="406"/>
      <c r="AN23" s="407"/>
      <c r="AO23" s="407"/>
      <c r="AP23" s="407"/>
      <c r="AQ23" s="407"/>
      <c r="AR23" s="408"/>
      <c r="AS23" s="412"/>
      <c r="AT23" s="413"/>
      <c r="AU23" s="413"/>
      <c r="AV23" s="413"/>
      <c r="AW23" s="413"/>
      <c r="AX23" s="414"/>
      <c r="AY23" s="378" t="s">
        <v>153</v>
      </c>
      <c r="AZ23" s="379"/>
      <c r="BA23" s="379"/>
      <c r="BB23" s="379"/>
      <c r="BC23" s="379"/>
      <c r="BD23" s="379"/>
      <c r="BE23" s="379"/>
      <c r="BF23" s="379"/>
      <c r="BG23" s="379"/>
      <c r="BH23" s="379"/>
      <c r="BI23" s="379"/>
      <c r="BJ23" s="379"/>
      <c r="BK23" s="379"/>
      <c r="BL23" s="379"/>
      <c r="BM23" s="380"/>
      <c r="BN23" s="386">
        <v>22504121</v>
      </c>
      <c r="BO23" s="387"/>
      <c r="BP23" s="387"/>
      <c r="BQ23" s="387"/>
      <c r="BR23" s="387"/>
      <c r="BS23" s="387"/>
      <c r="BT23" s="387"/>
      <c r="BU23" s="388"/>
      <c r="BV23" s="386">
        <v>22852237</v>
      </c>
      <c r="BW23" s="387"/>
      <c r="BX23" s="387"/>
      <c r="BY23" s="387"/>
      <c r="BZ23" s="387"/>
      <c r="CA23" s="387"/>
      <c r="CB23" s="387"/>
      <c r="CC23" s="388"/>
      <c r="CD23" s="154"/>
      <c r="CE23" s="384"/>
      <c r="CF23" s="384"/>
      <c r="CG23" s="384"/>
      <c r="CH23" s="384"/>
      <c r="CI23" s="384"/>
      <c r="CJ23" s="384"/>
      <c r="CK23" s="384"/>
      <c r="CL23" s="384"/>
      <c r="CM23" s="384"/>
      <c r="CN23" s="384"/>
      <c r="CO23" s="384"/>
      <c r="CP23" s="384"/>
      <c r="CQ23" s="384"/>
      <c r="CR23" s="384"/>
      <c r="CS23" s="385"/>
      <c r="CT23" s="356"/>
      <c r="CU23" s="357"/>
      <c r="CV23" s="357"/>
      <c r="CW23" s="357"/>
      <c r="CX23" s="357"/>
      <c r="CY23" s="357"/>
      <c r="CZ23" s="357"/>
      <c r="DA23" s="358"/>
      <c r="DB23" s="356"/>
      <c r="DC23" s="357"/>
      <c r="DD23" s="357"/>
      <c r="DE23" s="357"/>
      <c r="DF23" s="357"/>
      <c r="DG23" s="357"/>
      <c r="DH23" s="357"/>
      <c r="DI23" s="358"/>
      <c r="DJ23" s="139"/>
      <c r="DK23" s="139"/>
      <c r="DL23" s="139"/>
      <c r="DM23" s="139"/>
      <c r="DN23" s="139"/>
      <c r="DO23" s="139"/>
    </row>
    <row r="24" spans="1:119" ht="18.75" customHeight="1" thickBot="1" x14ac:dyDescent="0.25">
      <c r="A24" s="140"/>
      <c r="B24" s="418"/>
      <c r="C24" s="419"/>
      <c r="D24" s="420"/>
      <c r="E24" s="359" t="s">
        <v>154</v>
      </c>
      <c r="F24" s="360"/>
      <c r="G24" s="360"/>
      <c r="H24" s="360"/>
      <c r="I24" s="360"/>
      <c r="J24" s="360"/>
      <c r="K24" s="361"/>
      <c r="L24" s="362">
        <v>1</v>
      </c>
      <c r="M24" s="363"/>
      <c r="N24" s="363"/>
      <c r="O24" s="363"/>
      <c r="P24" s="364"/>
      <c r="Q24" s="362">
        <v>6750</v>
      </c>
      <c r="R24" s="363"/>
      <c r="S24" s="363"/>
      <c r="T24" s="363"/>
      <c r="U24" s="363"/>
      <c r="V24" s="364"/>
      <c r="W24" s="428"/>
      <c r="X24" s="419"/>
      <c r="Y24" s="420"/>
      <c r="Z24" s="359" t="s">
        <v>155</v>
      </c>
      <c r="AA24" s="360"/>
      <c r="AB24" s="360"/>
      <c r="AC24" s="360"/>
      <c r="AD24" s="360"/>
      <c r="AE24" s="360"/>
      <c r="AF24" s="360"/>
      <c r="AG24" s="361"/>
      <c r="AH24" s="362">
        <v>131</v>
      </c>
      <c r="AI24" s="363"/>
      <c r="AJ24" s="363"/>
      <c r="AK24" s="363"/>
      <c r="AL24" s="364"/>
      <c r="AM24" s="362">
        <v>397061</v>
      </c>
      <c r="AN24" s="363"/>
      <c r="AO24" s="363"/>
      <c r="AP24" s="363"/>
      <c r="AQ24" s="363"/>
      <c r="AR24" s="364"/>
      <c r="AS24" s="362">
        <v>3031</v>
      </c>
      <c r="AT24" s="363"/>
      <c r="AU24" s="363"/>
      <c r="AV24" s="363"/>
      <c r="AW24" s="363"/>
      <c r="AX24" s="365"/>
      <c r="AY24" s="353" t="s">
        <v>156</v>
      </c>
      <c r="AZ24" s="354"/>
      <c r="BA24" s="354"/>
      <c r="BB24" s="354"/>
      <c r="BC24" s="354"/>
      <c r="BD24" s="354"/>
      <c r="BE24" s="354"/>
      <c r="BF24" s="354"/>
      <c r="BG24" s="354"/>
      <c r="BH24" s="354"/>
      <c r="BI24" s="354"/>
      <c r="BJ24" s="354"/>
      <c r="BK24" s="354"/>
      <c r="BL24" s="354"/>
      <c r="BM24" s="355"/>
      <c r="BN24" s="386">
        <v>14365953</v>
      </c>
      <c r="BO24" s="387"/>
      <c r="BP24" s="387"/>
      <c r="BQ24" s="387"/>
      <c r="BR24" s="387"/>
      <c r="BS24" s="387"/>
      <c r="BT24" s="387"/>
      <c r="BU24" s="388"/>
      <c r="BV24" s="386">
        <v>15623658</v>
      </c>
      <c r="BW24" s="387"/>
      <c r="BX24" s="387"/>
      <c r="BY24" s="387"/>
      <c r="BZ24" s="387"/>
      <c r="CA24" s="387"/>
      <c r="CB24" s="387"/>
      <c r="CC24" s="388"/>
      <c r="CD24" s="154"/>
      <c r="CE24" s="384"/>
      <c r="CF24" s="384"/>
      <c r="CG24" s="384"/>
      <c r="CH24" s="384"/>
      <c r="CI24" s="384"/>
      <c r="CJ24" s="384"/>
      <c r="CK24" s="384"/>
      <c r="CL24" s="384"/>
      <c r="CM24" s="384"/>
      <c r="CN24" s="384"/>
      <c r="CO24" s="384"/>
      <c r="CP24" s="384"/>
      <c r="CQ24" s="384"/>
      <c r="CR24" s="384"/>
      <c r="CS24" s="385"/>
      <c r="CT24" s="356"/>
      <c r="CU24" s="357"/>
      <c r="CV24" s="357"/>
      <c r="CW24" s="357"/>
      <c r="CX24" s="357"/>
      <c r="CY24" s="357"/>
      <c r="CZ24" s="357"/>
      <c r="DA24" s="358"/>
      <c r="DB24" s="356"/>
      <c r="DC24" s="357"/>
      <c r="DD24" s="357"/>
      <c r="DE24" s="357"/>
      <c r="DF24" s="357"/>
      <c r="DG24" s="357"/>
      <c r="DH24" s="357"/>
      <c r="DI24" s="358"/>
      <c r="DJ24" s="139"/>
      <c r="DK24" s="139"/>
      <c r="DL24" s="139"/>
      <c r="DM24" s="139"/>
      <c r="DN24" s="139"/>
      <c r="DO24" s="139"/>
    </row>
    <row r="25" spans="1:119" s="139" customFormat="1" ht="18.75" customHeight="1" x14ac:dyDescent="0.2">
      <c r="A25" s="140"/>
      <c r="B25" s="418"/>
      <c r="C25" s="419"/>
      <c r="D25" s="420"/>
      <c r="E25" s="359" t="s">
        <v>157</v>
      </c>
      <c r="F25" s="360"/>
      <c r="G25" s="360"/>
      <c r="H25" s="360"/>
      <c r="I25" s="360"/>
      <c r="J25" s="360"/>
      <c r="K25" s="361"/>
      <c r="L25" s="362">
        <v>1</v>
      </c>
      <c r="M25" s="363"/>
      <c r="N25" s="363"/>
      <c r="O25" s="363"/>
      <c r="P25" s="364"/>
      <c r="Q25" s="362">
        <v>6014</v>
      </c>
      <c r="R25" s="363"/>
      <c r="S25" s="363"/>
      <c r="T25" s="363"/>
      <c r="U25" s="363"/>
      <c r="V25" s="364"/>
      <c r="W25" s="428"/>
      <c r="X25" s="419"/>
      <c r="Y25" s="420"/>
      <c r="Z25" s="359" t="s">
        <v>158</v>
      </c>
      <c r="AA25" s="360"/>
      <c r="AB25" s="360"/>
      <c r="AC25" s="360"/>
      <c r="AD25" s="360"/>
      <c r="AE25" s="360"/>
      <c r="AF25" s="360"/>
      <c r="AG25" s="361"/>
      <c r="AH25" s="362" t="s">
        <v>122</v>
      </c>
      <c r="AI25" s="363"/>
      <c r="AJ25" s="363"/>
      <c r="AK25" s="363"/>
      <c r="AL25" s="364"/>
      <c r="AM25" s="362" t="s">
        <v>122</v>
      </c>
      <c r="AN25" s="363"/>
      <c r="AO25" s="363"/>
      <c r="AP25" s="363"/>
      <c r="AQ25" s="363"/>
      <c r="AR25" s="364"/>
      <c r="AS25" s="362" t="s">
        <v>122</v>
      </c>
      <c r="AT25" s="363"/>
      <c r="AU25" s="363"/>
      <c r="AV25" s="363"/>
      <c r="AW25" s="363"/>
      <c r="AX25" s="365"/>
      <c r="AY25" s="378" t="s">
        <v>159</v>
      </c>
      <c r="AZ25" s="379"/>
      <c r="BA25" s="379"/>
      <c r="BB25" s="379"/>
      <c r="BC25" s="379"/>
      <c r="BD25" s="379"/>
      <c r="BE25" s="379"/>
      <c r="BF25" s="379"/>
      <c r="BG25" s="379"/>
      <c r="BH25" s="379"/>
      <c r="BI25" s="379"/>
      <c r="BJ25" s="379"/>
      <c r="BK25" s="379"/>
      <c r="BL25" s="379"/>
      <c r="BM25" s="380"/>
      <c r="BN25" s="381">
        <v>566189</v>
      </c>
      <c r="BO25" s="382"/>
      <c r="BP25" s="382"/>
      <c r="BQ25" s="382"/>
      <c r="BR25" s="382"/>
      <c r="BS25" s="382"/>
      <c r="BT25" s="382"/>
      <c r="BU25" s="383"/>
      <c r="BV25" s="381">
        <v>1673220</v>
      </c>
      <c r="BW25" s="382"/>
      <c r="BX25" s="382"/>
      <c r="BY25" s="382"/>
      <c r="BZ25" s="382"/>
      <c r="CA25" s="382"/>
      <c r="CB25" s="382"/>
      <c r="CC25" s="383"/>
      <c r="CD25" s="154"/>
      <c r="CE25" s="384"/>
      <c r="CF25" s="384"/>
      <c r="CG25" s="384"/>
      <c r="CH25" s="384"/>
      <c r="CI25" s="384"/>
      <c r="CJ25" s="384"/>
      <c r="CK25" s="384"/>
      <c r="CL25" s="384"/>
      <c r="CM25" s="384"/>
      <c r="CN25" s="384"/>
      <c r="CO25" s="384"/>
      <c r="CP25" s="384"/>
      <c r="CQ25" s="384"/>
      <c r="CR25" s="384"/>
      <c r="CS25" s="385"/>
      <c r="CT25" s="356"/>
      <c r="CU25" s="357"/>
      <c r="CV25" s="357"/>
      <c r="CW25" s="357"/>
      <c r="CX25" s="357"/>
      <c r="CY25" s="357"/>
      <c r="CZ25" s="357"/>
      <c r="DA25" s="358"/>
      <c r="DB25" s="356"/>
      <c r="DC25" s="357"/>
      <c r="DD25" s="357"/>
      <c r="DE25" s="357"/>
      <c r="DF25" s="357"/>
      <c r="DG25" s="357"/>
      <c r="DH25" s="357"/>
      <c r="DI25" s="358"/>
    </row>
    <row r="26" spans="1:119" s="139" customFormat="1" ht="18.75" customHeight="1" x14ac:dyDescent="0.2">
      <c r="A26" s="140"/>
      <c r="B26" s="418"/>
      <c r="C26" s="419"/>
      <c r="D26" s="420"/>
      <c r="E26" s="359" t="s">
        <v>160</v>
      </c>
      <c r="F26" s="360"/>
      <c r="G26" s="360"/>
      <c r="H26" s="360"/>
      <c r="I26" s="360"/>
      <c r="J26" s="360"/>
      <c r="K26" s="361"/>
      <c r="L26" s="362">
        <v>1</v>
      </c>
      <c r="M26" s="363"/>
      <c r="N26" s="363"/>
      <c r="O26" s="363"/>
      <c r="P26" s="364"/>
      <c r="Q26" s="362">
        <v>5320</v>
      </c>
      <c r="R26" s="363"/>
      <c r="S26" s="363"/>
      <c r="T26" s="363"/>
      <c r="U26" s="363"/>
      <c r="V26" s="364"/>
      <c r="W26" s="428"/>
      <c r="X26" s="419"/>
      <c r="Y26" s="420"/>
      <c r="Z26" s="359" t="s">
        <v>161</v>
      </c>
      <c r="AA26" s="441"/>
      <c r="AB26" s="441"/>
      <c r="AC26" s="441"/>
      <c r="AD26" s="441"/>
      <c r="AE26" s="441"/>
      <c r="AF26" s="441"/>
      <c r="AG26" s="442"/>
      <c r="AH26" s="362" t="s">
        <v>122</v>
      </c>
      <c r="AI26" s="363"/>
      <c r="AJ26" s="363"/>
      <c r="AK26" s="363"/>
      <c r="AL26" s="364"/>
      <c r="AM26" s="362" t="s">
        <v>122</v>
      </c>
      <c r="AN26" s="363"/>
      <c r="AO26" s="363"/>
      <c r="AP26" s="363"/>
      <c r="AQ26" s="363"/>
      <c r="AR26" s="364"/>
      <c r="AS26" s="362" t="s">
        <v>122</v>
      </c>
      <c r="AT26" s="363"/>
      <c r="AU26" s="363"/>
      <c r="AV26" s="363"/>
      <c r="AW26" s="363"/>
      <c r="AX26" s="365"/>
      <c r="AY26" s="395" t="s">
        <v>162</v>
      </c>
      <c r="AZ26" s="396"/>
      <c r="BA26" s="396"/>
      <c r="BB26" s="396"/>
      <c r="BC26" s="396"/>
      <c r="BD26" s="396"/>
      <c r="BE26" s="396"/>
      <c r="BF26" s="396"/>
      <c r="BG26" s="396"/>
      <c r="BH26" s="396"/>
      <c r="BI26" s="396"/>
      <c r="BJ26" s="396"/>
      <c r="BK26" s="396"/>
      <c r="BL26" s="396"/>
      <c r="BM26" s="397"/>
      <c r="BN26" s="386" t="s">
        <v>122</v>
      </c>
      <c r="BO26" s="387"/>
      <c r="BP26" s="387"/>
      <c r="BQ26" s="387"/>
      <c r="BR26" s="387"/>
      <c r="BS26" s="387"/>
      <c r="BT26" s="387"/>
      <c r="BU26" s="388"/>
      <c r="BV26" s="386" t="s">
        <v>122</v>
      </c>
      <c r="BW26" s="387"/>
      <c r="BX26" s="387"/>
      <c r="BY26" s="387"/>
      <c r="BZ26" s="387"/>
      <c r="CA26" s="387"/>
      <c r="CB26" s="387"/>
      <c r="CC26" s="388"/>
      <c r="CD26" s="154"/>
      <c r="CE26" s="384"/>
      <c r="CF26" s="384"/>
      <c r="CG26" s="384"/>
      <c r="CH26" s="384"/>
      <c r="CI26" s="384"/>
      <c r="CJ26" s="384"/>
      <c r="CK26" s="384"/>
      <c r="CL26" s="384"/>
      <c r="CM26" s="384"/>
      <c r="CN26" s="384"/>
      <c r="CO26" s="384"/>
      <c r="CP26" s="384"/>
      <c r="CQ26" s="384"/>
      <c r="CR26" s="384"/>
      <c r="CS26" s="385"/>
      <c r="CT26" s="356"/>
      <c r="CU26" s="357"/>
      <c r="CV26" s="357"/>
      <c r="CW26" s="357"/>
      <c r="CX26" s="357"/>
      <c r="CY26" s="357"/>
      <c r="CZ26" s="357"/>
      <c r="DA26" s="358"/>
      <c r="DB26" s="356"/>
      <c r="DC26" s="357"/>
      <c r="DD26" s="357"/>
      <c r="DE26" s="357"/>
      <c r="DF26" s="357"/>
      <c r="DG26" s="357"/>
      <c r="DH26" s="357"/>
      <c r="DI26" s="358"/>
    </row>
    <row r="27" spans="1:119" ht="18.75" customHeight="1" thickBot="1" x14ac:dyDescent="0.25">
      <c r="A27" s="140"/>
      <c r="B27" s="418"/>
      <c r="C27" s="419"/>
      <c r="D27" s="420"/>
      <c r="E27" s="359" t="s">
        <v>163</v>
      </c>
      <c r="F27" s="360"/>
      <c r="G27" s="360"/>
      <c r="H27" s="360"/>
      <c r="I27" s="360"/>
      <c r="J27" s="360"/>
      <c r="K27" s="361"/>
      <c r="L27" s="362">
        <v>1</v>
      </c>
      <c r="M27" s="363"/>
      <c r="N27" s="363"/>
      <c r="O27" s="363"/>
      <c r="P27" s="364"/>
      <c r="Q27" s="362">
        <v>2830</v>
      </c>
      <c r="R27" s="363"/>
      <c r="S27" s="363"/>
      <c r="T27" s="363"/>
      <c r="U27" s="363"/>
      <c r="V27" s="364"/>
      <c r="W27" s="428"/>
      <c r="X27" s="419"/>
      <c r="Y27" s="420"/>
      <c r="Z27" s="359" t="s">
        <v>164</v>
      </c>
      <c r="AA27" s="360"/>
      <c r="AB27" s="360"/>
      <c r="AC27" s="360"/>
      <c r="AD27" s="360"/>
      <c r="AE27" s="360"/>
      <c r="AF27" s="360"/>
      <c r="AG27" s="361"/>
      <c r="AH27" s="362">
        <v>1</v>
      </c>
      <c r="AI27" s="363"/>
      <c r="AJ27" s="363"/>
      <c r="AK27" s="363"/>
      <c r="AL27" s="364"/>
      <c r="AM27" s="362" t="s">
        <v>165</v>
      </c>
      <c r="AN27" s="363"/>
      <c r="AO27" s="363"/>
      <c r="AP27" s="363"/>
      <c r="AQ27" s="363"/>
      <c r="AR27" s="364"/>
      <c r="AS27" s="362" t="s">
        <v>165</v>
      </c>
      <c r="AT27" s="363"/>
      <c r="AU27" s="363"/>
      <c r="AV27" s="363"/>
      <c r="AW27" s="363"/>
      <c r="AX27" s="365"/>
      <c r="AY27" s="392" t="s">
        <v>166</v>
      </c>
      <c r="AZ27" s="393"/>
      <c r="BA27" s="393"/>
      <c r="BB27" s="393"/>
      <c r="BC27" s="393"/>
      <c r="BD27" s="393"/>
      <c r="BE27" s="393"/>
      <c r="BF27" s="393"/>
      <c r="BG27" s="393"/>
      <c r="BH27" s="393"/>
      <c r="BI27" s="393"/>
      <c r="BJ27" s="393"/>
      <c r="BK27" s="393"/>
      <c r="BL27" s="393"/>
      <c r="BM27" s="394"/>
      <c r="BN27" s="389" t="s">
        <v>122</v>
      </c>
      <c r="BO27" s="390"/>
      <c r="BP27" s="390"/>
      <c r="BQ27" s="390"/>
      <c r="BR27" s="390"/>
      <c r="BS27" s="390"/>
      <c r="BT27" s="390"/>
      <c r="BU27" s="391"/>
      <c r="BV27" s="389" t="s">
        <v>122</v>
      </c>
      <c r="BW27" s="390"/>
      <c r="BX27" s="390"/>
      <c r="BY27" s="390"/>
      <c r="BZ27" s="390"/>
      <c r="CA27" s="390"/>
      <c r="CB27" s="390"/>
      <c r="CC27" s="391"/>
      <c r="CD27" s="156"/>
      <c r="CE27" s="384"/>
      <c r="CF27" s="384"/>
      <c r="CG27" s="384"/>
      <c r="CH27" s="384"/>
      <c r="CI27" s="384"/>
      <c r="CJ27" s="384"/>
      <c r="CK27" s="384"/>
      <c r="CL27" s="384"/>
      <c r="CM27" s="384"/>
      <c r="CN27" s="384"/>
      <c r="CO27" s="384"/>
      <c r="CP27" s="384"/>
      <c r="CQ27" s="384"/>
      <c r="CR27" s="384"/>
      <c r="CS27" s="385"/>
      <c r="CT27" s="356"/>
      <c r="CU27" s="357"/>
      <c r="CV27" s="357"/>
      <c r="CW27" s="357"/>
      <c r="CX27" s="357"/>
      <c r="CY27" s="357"/>
      <c r="CZ27" s="357"/>
      <c r="DA27" s="358"/>
      <c r="DB27" s="356"/>
      <c r="DC27" s="357"/>
      <c r="DD27" s="357"/>
      <c r="DE27" s="357"/>
      <c r="DF27" s="357"/>
      <c r="DG27" s="357"/>
      <c r="DH27" s="357"/>
      <c r="DI27" s="358"/>
      <c r="DJ27" s="139"/>
      <c r="DK27" s="139"/>
      <c r="DL27" s="139"/>
      <c r="DM27" s="139"/>
      <c r="DN27" s="139"/>
      <c r="DO27" s="139"/>
    </row>
    <row r="28" spans="1:119" ht="18.75" customHeight="1" x14ac:dyDescent="0.2">
      <c r="A28" s="140"/>
      <c r="B28" s="418"/>
      <c r="C28" s="419"/>
      <c r="D28" s="420"/>
      <c r="E28" s="359" t="s">
        <v>167</v>
      </c>
      <c r="F28" s="360"/>
      <c r="G28" s="360"/>
      <c r="H28" s="360"/>
      <c r="I28" s="360"/>
      <c r="J28" s="360"/>
      <c r="K28" s="361"/>
      <c r="L28" s="362">
        <v>1</v>
      </c>
      <c r="M28" s="363"/>
      <c r="N28" s="363"/>
      <c r="O28" s="363"/>
      <c r="P28" s="364"/>
      <c r="Q28" s="362">
        <v>2320</v>
      </c>
      <c r="R28" s="363"/>
      <c r="S28" s="363"/>
      <c r="T28" s="363"/>
      <c r="U28" s="363"/>
      <c r="V28" s="364"/>
      <c r="W28" s="428"/>
      <c r="X28" s="419"/>
      <c r="Y28" s="420"/>
      <c r="Z28" s="359" t="s">
        <v>168</v>
      </c>
      <c r="AA28" s="360"/>
      <c r="AB28" s="360"/>
      <c r="AC28" s="360"/>
      <c r="AD28" s="360"/>
      <c r="AE28" s="360"/>
      <c r="AF28" s="360"/>
      <c r="AG28" s="361"/>
      <c r="AH28" s="362" t="s">
        <v>122</v>
      </c>
      <c r="AI28" s="363"/>
      <c r="AJ28" s="363"/>
      <c r="AK28" s="363"/>
      <c r="AL28" s="364"/>
      <c r="AM28" s="362" t="s">
        <v>122</v>
      </c>
      <c r="AN28" s="363"/>
      <c r="AO28" s="363"/>
      <c r="AP28" s="363"/>
      <c r="AQ28" s="363"/>
      <c r="AR28" s="364"/>
      <c r="AS28" s="362" t="s">
        <v>122</v>
      </c>
      <c r="AT28" s="363"/>
      <c r="AU28" s="363"/>
      <c r="AV28" s="363"/>
      <c r="AW28" s="363"/>
      <c r="AX28" s="365"/>
      <c r="AY28" s="369" t="s">
        <v>169</v>
      </c>
      <c r="AZ28" s="370"/>
      <c r="BA28" s="370"/>
      <c r="BB28" s="371"/>
      <c r="BC28" s="378" t="s">
        <v>170</v>
      </c>
      <c r="BD28" s="379"/>
      <c r="BE28" s="379"/>
      <c r="BF28" s="379"/>
      <c r="BG28" s="379"/>
      <c r="BH28" s="379"/>
      <c r="BI28" s="379"/>
      <c r="BJ28" s="379"/>
      <c r="BK28" s="379"/>
      <c r="BL28" s="379"/>
      <c r="BM28" s="380"/>
      <c r="BN28" s="381">
        <v>688657</v>
      </c>
      <c r="BO28" s="382"/>
      <c r="BP28" s="382"/>
      <c r="BQ28" s="382"/>
      <c r="BR28" s="382"/>
      <c r="BS28" s="382"/>
      <c r="BT28" s="382"/>
      <c r="BU28" s="383"/>
      <c r="BV28" s="381">
        <v>965346</v>
      </c>
      <c r="BW28" s="382"/>
      <c r="BX28" s="382"/>
      <c r="BY28" s="382"/>
      <c r="BZ28" s="382"/>
      <c r="CA28" s="382"/>
      <c r="CB28" s="382"/>
      <c r="CC28" s="383"/>
      <c r="CD28" s="154"/>
      <c r="CE28" s="384"/>
      <c r="CF28" s="384"/>
      <c r="CG28" s="384"/>
      <c r="CH28" s="384"/>
      <c r="CI28" s="384"/>
      <c r="CJ28" s="384"/>
      <c r="CK28" s="384"/>
      <c r="CL28" s="384"/>
      <c r="CM28" s="384"/>
      <c r="CN28" s="384"/>
      <c r="CO28" s="384"/>
      <c r="CP28" s="384"/>
      <c r="CQ28" s="384"/>
      <c r="CR28" s="384"/>
      <c r="CS28" s="385"/>
      <c r="CT28" s="356"/>
      <c r="CU28" s="357"/>
      <c r="CV28" s="357"/>
      <c r="CW28" s="357"/>
      <c r="CX28" s="357"/>
      <c r="CY28" s="357"/>
      <c r="CZ28" s="357"/>
      <c r="DA28" s="358"/>
      <c r="DB28" s="356"/>
      <c r="DC28" s="357"/>
      <c r="DD28" s="357"/>
      <c r="DE28" s="357"/>
      <c r="DF28" s="357"/>
      <c r="DG28" s="357"/>
      <c r="DH28" s="357"/>
      <c r="DI28" s="358"/>
      <c r="DJ28" s="139"/>
      <c r="DK28" s="139"/>
      <c r="DL28" s="139"/>
      <c r="DM28" s="139"/>
      <c r="DN28" s="139"/>
      <c r="DO28" s="139"/>
    </row>
    <row r="29" spans="1:119" ht="18.75" customHeight="1" x14ac:dyDescent="0.2">
      <c r="A29" s="140"/>
      <c r="B29" s="418"/>
      <c r="C29" s="419"/>
      <c r="D29" s="420"/>
      <c r="E29" s="359" t="s">
        <v>171</v>
      </c>
      <c r="F29" s="360"/>
      <c r="G29" s="360"/>
      <c r="H29" s="360"/>
      <c r="I29" s="360"/>
      <c r="J29" s="360"/>
      <c r="K29" s="361"/>
      <c r="L29" s="362">
        <v>12</v>
      </c>
      <c r="M29" s="363"/>
      <c r="N29" s="363"/>
      <c r="O29" s="363"/>
      <c r="P29" s="364"/>
      <c r="Q29" s="362">
        <v>1950</v>
      </c>
      <c r="R29" s="363"/>
      <c r="S29" s="363"/>
      <c r="T29" s="363"/>
      <c r="U29" s="363"/>
      <c r="V29" s="364"/>
      <c r="W29" s="429"/>
      <c r="X29" s="430"/>
      <c r="Y29" s="431"/>
      <c r="Z29" s="359" t="s">
        <v>172</v>
      </c>
      <c r="AA29" s="360"/>
      <c r="AB29" s="360"/>
      <c r="AC29" s="360"/>
      <c r="AD29" s="360"/>
      <c r="AE29" s="360"/>
      <c r="AF29" s="360"/>
      <c r="AG29" s="361"/>
      <c r="AH29" s="362">
        <v>132</v>
      </c>
      <c r="AI29" s="363"/>
      <c r="AJ29" s="363"/>
      <c r="AK29" s="363"/>
      <c r="AL29" s="364"/>
      <c r="AM29" s="362">
        <v>400729</v>
      </c>
      <c r="AN29" s="363"/>
      <c r="AO29" s="363"/>
      <c r="AP29" s="363"/>
      <c r="AQ29" s="363"/>
      <c r="AR29" s="364"/>
      <c r="AS29" s="362">
        <v>3036</v>
      </c>
      <c r="AT29" s="363"/>
      <c r="AU29" s="363"/>
      <c r="AV29" s="363"/>
      <c r="AW29" s="363"/>
      <c r="AX29" s="365"/>
      <c r="AY29" s="372"/>
      <c r="AZ29" s="373"/>
      <c r="BA29" s="373"/>
      <c r="BB29" s="374"/>
      <c r="BC29" s="366" t="s">
        <v>173</v>
      </c>
      <c r="BD29" s="367"/>
      <c r="BE29" s="367"/>
      <c r="BF29" s="367"/>
      <c r="BG29" s="367"/>
      <c r="BH29" s="367"/>
      <c r="BI29" s="367"/>
      <c r="BJ29" s="367"/>
      <c r="BK29" s="367"/>
      <c r="BL29" s="367"/>
      <c r="BM29" s="368"/>
      <c r="BN29" s="386">
        <v>846131</v>
      </c>
      <c r="BO29" s="387"/>
      <c r="BP29" s="387"/>
      <c r="BQ29" s="387"/>
      <c r="BR29" s="387"/>
      <c r="BS29" s="387"/>
      <c r="BT29" s="387"/>
      <c r="BU29" s="388"/>
      <c r="BV29" s="386">
        <v>856016</v>
      </c>
      <c r="BW29" s="387"/>
      <c r="BX29" s="387"/>
      <c r="BY29" s="387"/>
      <c r="BZ29" s="387"/>
      <c r="CA29" s="387"/>
      <c r="CB29" s="387"/>
      <c r="CC29" s="388"/>
      <c r="CD29" s="156"/>
      <c r="CE29" s="384"/>
      <c r="CF29" s="384"/>
      <c r="CG29" s="384"/>
      <c r="CH29" s="384"/>
      <c r="CI29" s="384"/>
      <c r="CJ29" s="384"/>
      <c r="CK29" s="384"/>
      <c r="CL29" s="384"/>
      <c r="CM29" s="384"/>
      <c r="CN29" s="384"/>
      <c r="CO29" s="384"/>
      <c r="CP29" s="384"/>
      <c r="CQ29" s="384"/>
      <c r="CR29" s="384"/>
      <c r="CS29" s="385"/>
      <c r="CT29" s="356"/>
      <c r="CU29" s="357"/>
      <c r="CV29" s="357"/>
      <c r="CW29" s="357"/>
      <c r="CX29" s="357"/>
      <c r="CY29" s="357"/>
      <c r="CZ29" s="357"/>
      <c r="DA29" s="358"/>
      <c r="DB29" s="356"/>
      <c r="DC29" s="357"/>
      <c r="DD29" s="357"/>
      <c r="DE29" s="357"/>
      <c r="DF29" s="357"/>
      <c r="DG29" s="357"/>
      <c r="DH29" s="357"/>
      <c r="DI29" s="358"/>
      <c r="DJ29" s="139"/>
      <c r="DK29" s="139"/>
      <c r="DL29" s="139"/>
      <c r="DM29" s="139"/>
      <c r="DN29" s="139"/>
      <c r="DO29" s="139"/>
    </row>
    <row r="30" spans="1:119" ht="18.75" customHeight="1" thickBot="1" x14ac:dyDescent="0.25">
      <c r="A30" s="140"/>
      <c r="B30" s="421"/>
      <c r="C30" s="422"/>
      <c r="D30" s="423"/>
      <c r="E30" s="432"/>
      <c r="F30" s="433"/>
      <c r="G30" s="433"/>
      <c r="H30" s="433"/>
      <c r="I30" s="433"/>
      <c r="J30" s="433"/>
      <c r="K30" s="434"/>
      <c r="L30" s="435"/>
      <c r="M30" s="436"/>
      <c r="N30" s="436"/>
      <c r="O30" s="436"/>
      <c r="P30" s="437"/>
      <c r="Q30" s="435"/>
      <c r="R30" s="436"/>
      <c r="S30" s="436"/>
      <c r="T30" s="436"/>
      <c r="U30" s="436"/>
      <c r="V30" s="437"/>
      <c r="W30" s="438" t="s">
        <v>174</v>
      </c>
      <c r="X30" s="439"/>
      <c r="Y30" s="439"/>
      <c r="Z30" s="439"/>
      <c r="AA30" s="439"/>
      <c r="AB30" s="439"/>
      <c r="AC30" s="439"/>
      <c r="AD30" s="439"/>
      <c r="AE30" s="439"/>
      <c r="AF30" s="439"/>
      <c r="AG30" s="440"/>
      <c r="AH30" s="350">
        <v>92.2</v>
      </c>
      <c r="AI30" s="351"/>
      <c r="AJ30" s="351"/>
      <c r="AK30" s="351"/>
      <c r="AL30" s="351"/>
      <c r="AM30" s="351"/>
      <c r="AN30" s="351"/>
      <c r="AO30" s="351"/>
      <c r="AP30" s="351"/>
      <c r="AQ30" s="351"/>
      <c r="AR30" s="351"/>
      <c r="AS30" s="351"/>
      <c r="AT30" s="351"/>
      <c r="AU30" s="351"/>
      <c r="AV30" s="351"/>
      <c r="AW30" s="351"/>
      <c r="AX30" s="352"/>
      <c r="AY30" s="375"/>
      <c r="AZ30" s="376"/>
      <c r="BA30" s="376"/>
      <c r="BB30" s="377"/>
      <c r="BC30" s="353" t="s">
        <v>175</v>
      </c>
      <c r="BD30" s="354"/>
      <c r="BE30" s="354"/>
      <c r="BF30" s="354"/>
      <c r="BG30" s="354"/>
      <c r="BH30" s="354"/>
      <c r="BI30" s="354"/>
      <c r="BJ30" s="354"/>
      <c r="BK30" s="354"/>
      <c r="BL30" s="354"/>
      <c r="BM30" s="355"/>
      <c r="BN30" s="389">
        <v>1518689</v>
      </c>
      <c r="BO30" s="390"/>
      <c r="BP30" s="390"/>
      <c r="BQ30" s="390"/>
      <c r="BR30" s="390"/>
      <c r="BS30" s="390"/>
      <c r="BT30" s="390"/>
      <c r="BU30" s="391"/>
      <c r="BV30" s="389">
        <v>1845867</v>
      </c>
      <c r="BW30" s="390"/>
      <c r="BX30" s="390"/>
      <c r="BY30" s="390"/>
      <c r="BZ30" s="390"/>
      <c r="CA30" s="390"/>
      <c r="CB30" s="390"/>
      <c r="CC30" s="391"/>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49" t="s">
        <v>182</v>
      </c>
      <c r="D33" s="349"/>
      <c r="E33" s="348" t="s">
        <v>183</v>
      </c>
      <c r="F33" s="348"/>
      <c r="G33" s="348"/>
      <c r="H33" s="348"/>
      <c r="I33" s="348"/>
      <c r="J33" s="348"/>
      <c r="K33" s="348"/>
      <c r="L33" s="348"/>
      <c r="M33" s="348"/>
      <c r="N33" s="348"/>
      <c r="O33" s="348"/>
      <c r="P33" s="348"/>
      <c r="Q33" s="348"/>
      <c r="R33" s="348"/>
      <c r="S33" s="348"/>
      <c r="T33" s="169"/>
      <c r="U33" s="349" t="s">
        <v>182</v>
      </c>
      <c r="V33" s="349"/>
      <c r="W33" s="348" t="s">
        <v>183</v>
      </c>
      <c r="X33" s="348"/>
      <c r="Y33" s="348"/>
      <c r="Z33" s="348"/>
      <c r="AA33" s="348"/>
      <c r="AB33" s="348"/>
      <c r="AC33" s="348"/>
      <c r="AD33" s="348"/>
      <c r="AE33" s="348"/>
      <c r="AF33" s="348"/>
      <c r="AG33" s="348"/>
      <c r="AH33" s="348"/>
      <c r="AI33" s="348"/>
      <c r="AJ33" s="348"/>
      <c r="AK33" s="348"/>
      <c r="AL33" s="169"/>
      <c r="AM33" s="349" t="s">
        <v>182</v>
      </c>
      <c r="AN33" s="349"/>
      <c r="AO33" s="348" t="s">
        <v>183</v>
      </c>
      <c r="AP33" s="348"/>
      <c r="AQ33" s="348"/>
      <c r="AR33" s="348"/>
      <c r="AS33" s="348"/>
      <c r="AT33" s="348"/>
      <c r="AU33" s="348"/>
      <c r="AV33" s="348"/>
      <c r="AW33" s="348"/>
      <c r="AX33" s="348"/>
      <c r="AY33" s="348"/>
      <c r="AZ33" s="348"/>
      <c r="BA33" s="348"/>
      <c r="BB33" s="348"/>
      <c r="BC33" s="348"/>
      <c r="BD33" s="170"/>
      <c r="BE33" s="348" t="s">
        <v>184</v>
      </c>
      <c r="BF33" s="348"/>
      <c r="BG33" s="348" t="s">
        <v>185</v>
      </c>
      <c r="BH33" s="348"/>
      <c r="BI33" s="348"/>
      <c r="BJ33" s="348"/>
      <c r="BK33" s="348"/>
      <c r="BL33" s="348"/>
      <c r="BM33" s="348"/>
      <c r="BN33" s="348"/>
      <c r="BO33" s="348"/>
      <c r="BP33" s="348"/>
      <c r="BQ33" s="348"/>
      <c r="BR33" s="348"/>
      <c r="BS33" s="348"/>
      <c r="BT33" s="348"/>
      <c r="BU33" s="348"/>
      <c r="BV33" s="170"/>
      <c r="BW33" s="349" t="s">
        <v>184</v>
      </c>
      <c r="BX33" s="349"/>
      <c r="BY33" s="348" t="s">
        <v>186</v>
      </c>
      <c r="BZ33" s="348"/>
      <c r="CA33" s="348"/>
      <c r="CB33" s="348"/>
      <c r="CC33" s="348"/>
      <c r="CD33" s="348"/>
      <c r="CE33" s="348"/>
      <c r="CF33" s="348"/>
      <c r="CG33" s="348"/>
      <c r="CH33" s="348"/>
      <c r="CI33" s="348"/>
      <c r="CJ33" s="348"/>
      <c r="CK33" s="348"/>
      <c r="CL33" s="348"/>
      <c r="CM33" s="348"/>
      <c r="CN33" s="169"/>
      <c r="CO33" s="349" t="s">
        <v>182</v>
      </c>
      <c r="CP33" s="349"/>
      <c r="CQ33" s="348" t="s">
        <v>187</v>
      </c>
      <c r="CR33" s="348"/>
      <c r="CS33" s="348"/>
      <c r="CT33" s="348"/>
      <c r="CU33" s="348"/>
      <c r="CV33" s="348"/>
      <c r="CW33" s="348"/>
      <c r="CX33" s="348"/>
      <c r="CY33" s="348"/>
      <c r="CZ33" s="348"/>
      <c r="DA33" s="348"/>
      <c r="DB33" s="348"/>
      <c r="DC33" s="348"/>
      <c r="DD33" s="348"/>
      <c r="DE33" s="348"/>
      <c r="DF33" s="169"/>
      <c r="DG33" s="348" t="s">
        <v>188</v>
      </c>
      <c r="DH33" s="348"/>
      <c r="DI33" s="171"/>
      <c r="DJ33" s="139"/>
      <c r="DK33" s="139"/>
      <c r="DL33" s="139"/>
      <c r="DM33" s="139"/>
      <c r="DN33" s="139"/>
      <c r="DO33" s="139"/>
    </row>
    <row r="34" spans="1:119" ht="32.25" customHeight="1" x14ac:dyDescent="0.2">
      <c r="A34" s="140"/>
      <c r="B34" s="166"/>
      <c r="C34" s="346">
        <f>IF(E34="","",1)</f>
        <v>1</v>
      </c>
      <c r="D34" s="346"/>
      <c r="E34" s="345" t="str">
        <f>IF('各会計、関係団体の財政状況及び健全化判断比率'!B7="","",'各会計、関係団体の財政状況及び健全化判断比率'!B7)</f>
        <v>一般会計</v>
      </c>
      <c r="F34" s="345"/>
      <c r="G34" s="345"/>
      <c r="H34" s="345"/>
      <c r="I34" s="345"/>
      <c r="J34" s="345"/>
      <c r="K34" s="345"/>
      <c r="L34" s="345"/>
      <c r="M34" s="345"/>
      <c r="N34" s="345"/>
      <c r="O34" s="345"/>
      <c r="P34" s="345"/>
      <c r="Q34" s="345"/>
      <c r="R34" s="345"/>
      <c r="S34" s="345"/>
      <c r="T34" s="167"/>
      <c r="U34" s="346">
        <f>IF(W34="","",MAX(C34:D43)+1)</f>
        <v>3</v>
      </c>
      <c r="V34" s="346"/>
      <c r="W34" s="345" t="str">
        <f>IF('各会計、関係団体の財政状況及び健全化判断比率'!B28="","",'各会計、関係団体の財政状況及び健全化判断比率'!B28)</f>
        <v>国民健康保険事業特別会計</v>
      </c>
      <c r="X34" s="345"/>
      <c r="Y34" s="345"/>
      <c r="Z34" s="345"/>
      <c r="AA34" s="345"/>
      <c r="AB34" s="345"/>
      <c r="AC34" s="345"/>
      <c r="AD34" s="345"/>
      <c r="AE34" s="345"/>
      <c r="AF34" s="345"/>
      <c r="AG34" s="345"/>
      <c r="AH34" s="345"/>
      <c r="AI34" s="345"/>
      <c r="AJ34" s="345"/>
      <c r="AK34" s="345"/>
      <c r="AL34" s="167"/>
      <c r="AM34" s="346">
        <f>IF(AO34="","",MAX(C34:D43,U34:V43)+1)</f>
        <v>8</v>
      </c>
      <c r="AN34" s="346"/>
      <c r="AO34" s="345" t="str">
        <f>IF('各会計、関係団体の財政状況及び健全化判断比率'!B33="","",'各会計、関係団体の財政状況及び健全化判断比率'!B33)</f>
        <v>奥出雲病院事業特別会計</v>
      </c>
      <c r="AP34" s="345"/>
      <c r="AQ34" s="345"/>
      <c r="AR34" s="345"/>
      <c r="AS34" s="345"/>
      <c r="AT34" s="345"/>
      <c r="AU34" s="345"/>
      <c r="AV34" s="345"/>
      <c r="AW34" s="345"/>
      <c r="AX34" s="345"/>
      <c r="AY34" s="345"/>
      <c r="AZ34" s="345"/>
      <c r="BA34" s="345"/>
      <c r="BB34" s="345"/>
      <c r="BC34" s="345"/>
      <c r="BD34" s="167"/>
      <c r="BE34" s="346">
        <f>IF(BG34="","",MAX(C34:D43,U34:V43,AM34:AN43)+1)</f>
        <v>9</v>
      </c>
      <c r="BF34" s="346"/>
      <c r="BG34" s="345" t="str">
        <f>IF('各会計、関係団体の財政状況及び健全化判断比率'!B34="","",'各会計、関係団体の財政状況及び健全化判断比率'!B34)</f>
        <v>簡易水道事業特別会計</v>
      </c>
      <c r="BH34" s="345"/>
      <c r="BI34" s="345"/>
      <c r="BJ34" s="345"/>
      <c r="BK34" s="345"/>
      <c r="BL34" s="345"/>
      <c r="BM34" s="345"/>
      <c r="BN34" s="345"/>
      <c r="BO34" s="345"/>
      <c r="BP34" s="345"/>
      <c r="BQ34" s="345"/>
      <c r="BR34" s="345"/>
      <c r="BS34" s="345"/>
      <c r="BT34" s="345"/>
      <c r="BU34" s="345"/>
      <c r="BV34" s="167"/>
      <c r="BW34" s="346">
        <f>IF(BY34="","",MAX(C34:D43,U34:V43,AM34:AN43,BE34:BF43)+1)</f>
        <v>16</v>
      </c>
      <c r="BX34" s="346"/>
      <c r="BY34" s="345" t="str">
        <f>IF('各会計、関係団体の財政状況及び健全化判断比率'!B68="","",'各会計、関係団体の財政状況及び健全化判断比率'!B68)</f>
        <v>島根県市町村総合事務組合（普通）</v>
      </c>
      <c r="BZ34" s="345"/>
      <c r="CA34" s="345"/>
      <c r="CB34" s="345"/>
      <c r="CC34" s="345"/>
      <c r="CD34" s="345"/>
      <c r="CE34" s="345"/>
      <c r="CF34" s="345"/>
      <c r="CG34" s="345"/>
      <c r="CH34" s="345"/>
      <c r="CI34" s="345"/>
      <c r="CJ34" s="345"/>
      <c r="CK34" s="345"/>
      <c r="CL34" s="345"/>
      <c r="CM34" s="345"/>
      <c r="CN34" s="167"/>
      <c r="CO34" s="346">
        <f>IF(CQ34="","",MAX(C34:D43,U34:V43,AM34:AN43,BE34:BF43,BW34:BX43)+1)</f>
        <v>22</v>
      </c>
      <c r="CP34" s="346"/>
      <c r="CQ34" s="345" t="str">
        <f>IF('各会計、関係団体の財政状況及び健全化判断比率'!BS7="","",'各会計、関係団体の財政状況及び健全化判断比率'!BS7)</f>
        <v>奥出雲椎茸</v>
      </c>
      <c r="CR34" s="345"/>
      <c r="CS34" s="345"/>
      <c r="CT34" s="345"/>
      <c r="CU34" s="345"/>
      <c r="CV34" s="345"/>
      <c r="CW34" s="345"/>
      <c r="CX34" s="345"/>
      <c r="CY34" s="345"/>
      <c r="CZ34" s="345"/>
      <c r="DA34" s="345"/>
      <c r="DB34" s="345"/>
      <c r="DC34" s="345"/>
      <c r="DD34" s="345"/>
      <c r="DE34" s="345"/>
      <c r="DF34" s="164"/>
      <c r="DG34" s="347" t="str">
        <f>IF('各会計、関係団体の財政状況及び健全化判断比率'!BR7="","",'各会計、関係団体の財政状況及び健全化判断比率'!BR7)</f>
        <v>○</v>
      </c>
      <c r="DH34" s="347"/>
      <c r="DI34" s="171"/>
      <c r="DJ34" s="139"/>
      <c r="DK34" s="139"/>
      <c r="DL34" s="139"/>
      <c r="DM34" s="139"/>
      <c r="DN34" s="139"/>
      <c r="DO34" s="139"/>
    </row>
    <row r="35" spans="1:119" ht="32.25" customHeight="1" x14ac:dyDescent="0.2">
      <c r="A35" s="140"/>
      <c r="B35" s="166"/>
      <c r="C35" s="346">
        <f>IF(E35="","",C34+1)</f>
        <v>2</v>
      </c>
      <c r="D35" s="346"/>
      <c r="E35" s="345" t="str">
        <f>IF('各会計、関係団体の財政状況及び健全化判断比率'!B8="","",'各会計、関係団体の財政状況及び健全化判断比率'!B8)</f>
        <v>国営農地開発事業特別会計</v>
      </c>
      <c r="F35" s="345"/>
      <c r="G35" s="345"/>
      <c r="H35" s="345"/>
      <c r="I35" s="345"/>
      <c r="J35" s="345"/>
      <c r="K35" s="345"/>
      <c r="L35" s="345"/>
      <c r="M35" s="345"/>
      <c r="N35" s="345"/>
      <c r="O35" s="345"/>
      <c r="P35" s="345"/>
      <c r="Q35" s="345"/>
      <c r="R35" s="345"/>
      <c r="S35" s="345"/>
      <c r="T35" s="167"/>
      <c r="U35" s="346">
        <f>IF(W35="","",U34+1)</f>
        <v>4</v>
      </c>
      <c r="V35" s="346"/>
      <c r="W35" s="345" t="str">
        <f>IF('各会計、関係団体の財政状況及び健全化判断比率'!B29="","",'各会計、関係団体の財政状況及び健全化判断比率'!B29)</f>
        <v>後期高齢者医療保険事業特別会計</v>
      </c>
      <c r="X35" s="345"/>
      <c r="Y35" s="345"/>
      <c r="Z35" s="345"/>
      <c r="AA35" s="345"/>
      <c r="AB35" s="345"/>
      <c r="AC35" s="345"/>
      <c r="AD35" s="345"/>
      <c r="AE35" s="345"/>
      <c r="AF35" s="345"/>
      <c r="AG35" s="345"/>
      <c r="AH35" s="345"/>
      <c r="AI35" s="345"/>
      <c r="AJ35" s="345"/>
      <c r="AK35" s="345"/>
      <c r="AL35" s="167"/>
      <c r="AM35" s="346" t="str">
        <f t="shared" ref="AM35:AM43" si="0">IF(AO35="","",AM34+1)</f>
        <v/>
      </c>
      <c r="AN35" s="346"/>
      <c r="AO35" s="345"/>
      <c r="AP35" s="345"/>
      <c r="AQ35" s="345"/>
      <c r="AR35" s="345"/>
      <c r="AS35" s="345"/>
      <c r="AT35" s="345"/>
      <c r="AU35" s="345"/>
      <c r="AV35" s="345"/>
      <c r="AW35" s="345"/>
      <c r="AX35" s="345"/>
      <c r="AY35" s="345"/>
      <c r="AZ35" s="345"/>
      <c r="BA35" s="345"/>
      <c r="BB35" s="345"/>
      <c r="BC35" s="345"/>
      <c r="BD35" s="167"/>
      <c r="BE35" s="346">
        <f t="shared" ref="BE35:BE43" si="1">IF(BG35="","",BE34+1)</f>
        <v>10</v>
      </c>
      <c r="BF35" s="346"/>
      <c r="BG35" s="345" t="str">
        <f>IF('各会計、関係団体の財政状況及び健全化判断比率'!B35="","",'各会計、関係団体の財政状況及び健全化判断比率'!B35)</f>
        <v>公共下水道事業特別会計</v>
      </c>
      <c r="BH35" s="345"/>
      <c r="BI35" s="345"/>
      <c r="BJ35" s="345"/>
      <c r="BK35" s="345"/>
      <c r="BL35" s="345"/>
      <c r="BM35" s="345"/>
      <c r="BN35" s="345"/>
      <c r="BO35" s="345"/>
      <c r="BP35" s="345"/>
      <c r="BQ35" s="345"/>
      <c r="BR35" s="345"/>
      <c r="BS35" s="345"/>
      <c r="BT35" s="345"/>
      <c r="BU35" s="345"/>
      <c r="BV35" s="167"/>
      <c r="BW35" s="346">
        <f t="shared" ref="BW35:BW43" si="2">IF(BY35="","",BW34+1)</f>
        <v>17</v>
      </c>
      <c r="BX35" s="346"/>
      <c r="BY35" s="345" t="str">
        <f>IF('各会計、関係団体の財政状況及び健全化判断比率'!B69="","",'各会計、関係団体の財政状況及び健全化判断比率'!B69)</f>
        <v>雲南広域連合（普通）</v>
      </c>
      <c r="BZ35" s="345"/>
      <c r="CA35" s="345"/>
      <c r="CB35" s="345"/>
      <c r="CC35" s="345"/>
      <c r="CD35" s="345"/>
      <c r="CE35" s="345"/>
      <c r="CF35" s="345"/>
      <c r="CG35" s="345"/>
      <c r="CH35" s="345"/>
      <c r="CI35" s="345"/>
      <c r="CJ35" s="345"/>
      <c r="CK35" s="345"/>
      <c r="CL35" s="345"/>
      <c r="CM35" s="345"/>
      <c r="CN35" s="167"/>
      <c r="CO35" s="346">
        <f t="shared" ref="CO35:CO43" si="3">IF(CQ35="","",CO34+1)</f>
        <v>23</v>
      </c>
      <c r="CP35" s="346"/>
      <c r="CQ35" s="345" t="str">
        <f>IF('各会計、関係団体の財政状況及び健全化判断比率'!BS8="","",'各会計、関係団体の財政状況及び健全化判断比率'!BS8)</f>
        <v>奥出雲仁多米</v>
      </c>
      <c r="CR35" s="345"/>
      <c r="CS35" s="345"/>
      <c r="CT35" s="345"/>
      <c r="CU35" s="345"/>
      <c r="CV35" s="345"/>
      <c r="CW35" s="345"/>
      <c r="CX35" s="345"/>
      <c r="CY35" s="345"/>
      <c r="CZ35" s="345"/>
      <c r="DA35" s="345"/>
      <c r="DB35" s="345"/>
      <c r="DC35" s="345"/>
      <c r="DD35" s="345"/>
      <c r="DE35" s="345"/>
      <c r="DF35" s="164"/>
      <c r="DG35" s="347" t="str">
        <f>IF('各会計、関係団体の財政状況及び健全化判断比率'!BR8="","",'各会計、関係団体の財政状況及び健全化判断比率'!BR8)</f>
        <v>○</v>
      </c>
      <c r="DH35" s="347"/>
      <c r="DI35" s="171"/>
      <c r="DJ35" s="139"/>
      <c r="DK35" s="139"/>
      <c r="DL35" s="139"/>
      <c r="DM35" s="139"/>
      <c r="DN35" s="139"/>
      <c r="DO35" s="139"/>
    </row>
    <row r="36" spans="1:119" ht="32.25" customHeight="1" x14ac:dyDescent="0.2">
      <c r="A36" s="140"/>
      <c r="B36" s="166"/>
      <c r="C36" s="346" t="str">
        <f>IF(E36="","",C35+1)</f>
        <v/>
      </c>
      <c r="D36" s="346"/>
      <c r="E36" s="345" t="str">
        <f>IF('各会計、関係団体の財政状況及び健全化判断比率'!B9="","",'各会計、関係団体の財政状況及び健全化判断比率'!B9)</f>
        <v/>
      </c>
      <c r="F36" s="345"/>
      <c r="G36" s="345"/>
      <c r="H36" s="345"/>
      <c r="I36" s="345"/>
      <c r="J36" s="345"/>
      <c r="K36" s="345"/>
      <c r="L36" s="345"/>
      <c r="M36" s="345"/>
      <c r="N36" s="345"/>
      <c r="O36" s="345"/>
      <c r="P36" s="345"/>
      <c r="Q36" s="345"/>
      <c r="R36" s="345"/>
      <c r="S36" s="345"/>
      <c r="T36" s="167"/>
      <c r="U36" s="346">
        <f t="shared" ref="U36:U43" si="4">IF(W36="","",U35+1)</f>
        <v>5</v>
      </c>
      <c r="V36" s="346"/>
      <c r="W36" s="345" t="str">
        <f>IF('各会計、関係団体の財政状況及び健全化判断比率'!B30="","",'各会計、関係団体の財政状況及び健全化判断比率'!B30)</f>
        <v>介護老人保健施設事業特別会計</v>
      </c>
      <c r="X36" s="345"/>
      <c r="Y36" s="345"/>
      <c r="Z36" s="345"/>
      <c r="AA36" s="345"/>
      <c r="AB36" s="345"/>
      <c r="AC36" s="345"/>
      <c r="AD36" s="345"/>
      <c r="AE36" s="345"/>
      <c r="AF36" s="345"/>
      <c r="AG36" s="345"/>
      <c r="AH36" s="345"/>
      <c r="AI36" s="345"/>
      <c r="AJ36" s="345"/>
      <c r="AK36" s="345"/>
      <c r="AL36" s="167"/>
      <c r="AM36" s="346" t="str">
        <f t="shared" si="0"/>
        <v/>
      </c>
      <c r="AN36" s="346"/>
      <c r="AO36" s="345"/>
      <c r="AP36" s="345"/>
      <c r="AQ36" s="345"/>
      <c r="AR36" s="345"/>
      <c r="AS36" s="345"/>
      <c r="AT36" s="345"/>
      <c r="AU36" s="345"/>
      <c r="AV36" s="345"/>
      <c r="AW36" s="345"/>
      <c r="AX36" s="345"/>
      <c r="AY36" s="345"/>
      <c r="AZ36" s="345"/>
      <c r="BA36" s="345"/>
      <c r="BB36" s="345"/>
      <c r="BC36" s="345"/>
      <c r="BD36" s="167"/>
      <c r="BE36" s="346">
        <f t="shared" si="1"/>
        <v>11</v>
      </c>
      <c r="BF36" s="346"/>
      <c r="BG36" s="345" t="str">
        <f>IF('各会計、関係団体の財政状況及び健全化判断比率'!B36="","",'各会計、関係団体の財政状況及び健全化判断比率'!B36)</f>
        <v>農業集落排水事業特別会計</v>
      </c>
      <c r="BH36" s="345"/>
      <c r="BI36" s="345"/>
      <c r="BJ36" s="345"/>
      <c r="BK36" s="345"/>
      <c r="BL36" s="345"/>
      <c r="BM36" s="345"/>
      <c r="BN36" s="345"/>
      <c r="BO36" s="345"/>
      <c r="BP36" s="345"/>
      <c r="BQ36" s="345"/>
      <c r="BR36" s="345"/>
      <c r="BS36" s="345"/>
      <c r="BT36" s="345"/>
      <c r="BU36" s="345"/>
      <c r="BV36" s="167"/>
      <c r="BW36" s="346">
        <f t="shared" si="2"/>
        <v>18</v>
      </c>
      <c r="BX36" s="346"/>
      <c r="BY36" s="345" t="str">
        <f>IF('各会計、関係団体の財政状況及び健全化判断比率'!B70="","",'各会計、関係団体の財政状況及び健全化判断比率'!B70)</f>
        <v>雲南広域連合（介護）</v>
      </c>
      <c r="BZ36" s="345"/>
      <c r="CA36" s="345"/>
      <c r="CB36" s="345"/>
      <c r="CC36" s="345"/>
      <c r="CD36" s="345"/>
      <c r="CE36" s="345"/>
      <c r="CF36" s="345"/>
      <c r="CG36" s="345"/>
      <c r="CH36" s="345"/>
      <c r="CI36" s="345"/>
      <c r="CJ36" s="345"/>
      <c r="CK36" s="345"/>
      <c r="CL36" s="345"/>
      <c r="CM36" s="345"/>
      <c r="CN36" s="167"/>
      <c r="CO36" s="346">
        <f t="shared" si="3"/>
        <v>24</v>
      </c>
      <c r="CP36" s="346"/>
      <c r="CQ36" s="345" t="str">
        <f>IF('各会計、関係団体の財政状況及び健全化判断比率'!BS9="","",'各会計、関係団体の財政状況及び健全化判断比率'!BS9)</f>
        <v>奥出雲交通</v>
      </c>
      <c r="CR36" s="345"/>
      <c r="CS36" s="345"/>
      <c r="CT36" s="345"/>
      <c r="CU36" s="345"/>
      <c r="CV36" s="345"/>
      <c r="CW36" s="345"/>
      <c r="CX36" s="345"/>
      <c r="CY36" s="345"/>
      <c r="CZ36" s="345"/>
      <c r="DA36" s="345"/>
      <c r="DB36" s="345"/>
      <c r="DC36" s="345"/>
      <c r="DD36" s="345"/>
      <c r="DE36" s="345"/>
      <c r="DF36" s="164"/>
      <c r="DG36" s="347" t="str">
        <f>IF('各会計、関係団体の財政状況及び健全化判断比率'!BR9="","",'各会計、関係団体の財政状況及び健全化判断比率'!BR9)</f>
        <v/>
      </c>
      <c r="DH36" s="347"/>
      <c r="DI36" s="171"/>
      <c r="DJ36" s="139"/>
      <c r="DK36" s="139"/>
      <c r="DL36" s="139"/>
      <c r="DM36" s="139"/>
      <c r="DN36" s="139"/>
      <c r="DO36" s="139"/>
    </row>
    <row r="37" spans="1:119" ht="32.25" customHeight="1" x14ac:dyDescent="0.2">
      <c r="A37" s="140"/>
      <c r="B37" s="166"/>
      <c r="C37" s="346" t="str">
        <f>IF(E37="","",C36+1)</f>
        <v/>
      </c>
      <c r="D37" s="346"/>
      <c r="E37" s="345" t="str">
        <f>IF('各会計、関係団体の財政状況及び健全化判断比率'!B10="","",'各会計、関係団体の財政状況及び健全化判断比率'!B10)</f>
        <v/>
      </c>
      <c r="F37" s="345"/>
      <c r="G37" s="345"/>
      <c r="H37" s="345"/>
      <c r="I37" s="345"/>
      <c r="J37" s="345"/>
      <c r="K37" s="345"/>
      <c r="L37" s="345"/>
      <c r="M37" s="345"/>
      <c r="N37" s="345"/>
      <c r="O37" s="345"/>
      <c r="P37" s="345"/>
      <c r="Q37" s="345"/>
      <c r="R37" s="345"/>
      <c r="S37" s="345"/>
      <c r="T37" s="167"/>
      <c r="U37" s="346">
        <f t="shared" si="4"/>
        <v>6</v>
      </c>
      <c r="V37" s="346"/>
      <c r="W37" s="345" t="str">
        <f>IF('各会計、関係団体の財政状況及び健全化判断比率'!B31="","",'各会計、関係団体の財政状況及び健全化判断比率'!B31)</f>
        <v>介護サービス事業特別会計</v>
      </c>
      <c r="X37" s="345"/>
      <c r="Y37" s="345"/>
      <c r="Z37" s="345"/>
      <c r="AA37" s="345"/>
      <c r="AB37" s="345"/>
      <c r="AC37" s="345"/>
      <c r="AD37" s="345"/>
      <c r="AE37" s="345"/>
      <c r="AF37" s="345"/>
      <c r="AG37" s="345"/>
      <c r="AH37" s="345"/>
      <c r="AI37" s="345"/>
      <c r="AJ37" s="345"/>
      <c r="AK37" s="345"/>
      <c r="AL37" s="167"/>
      <c r="AM37" s="346" t="str">
        <f t="shared" si="0"/>
        <v/>
      </c>
      <c r="AN37" s="346"/>
      <c r="AO37" s="345"/>
      <c r="AP37" s="345"/>
      <c r="AQ37" s="345"/>
      <c r="AR37" s="345"/>
      <c r="AS37" s="345"/>
      <c r="AT37" s="345"/>
      <c r="AU37" s="345"/>
      <c r="AV37" s="345"/>
      <c r="AW37" s="345"/>
      <c r="AX37" s="345"/>
      <c r="AY37" s="345"/>
      <c r="AZ37" s="345"/>
      <c r="BA37" s="345"/>
      <c r="BB37" s="345"/>
      <c r="BC37" s="345"/>
      <c r="BD37" s="167"/>
      <c r="BE37" s="346">
        <f t="shared" si="1"/>
        <v>12</v>
      </c>
      <c r="BF37" s="346"/>
      <c r="BG37" s="345" t="str">
        <f>IF('各会計、関係団体の財政状況及び健全化判断比率'!B37="","",'各会計、関係団体の財政状況及び健全化判断比率'!B37)</f>
        <v>合併処理浄化槽事業特別会計</v>
      </c>
      <c r="BH37" s="345"/>
      <c r="BI37" s="345"/>
      <c r="BJ37" s="345"/>
      <c r="BK37" s="345"/>
      <c r="BL37" s="345"/>
      <c r="BM37" s="345"/>
      <c r="BN37" s="345"/>
      <c r="BO37" s="345"/>
      <c r="BP37" s="345"/>
      <c r="BQ37" s="345"/>
      <c r="BR37" s="345"/>
      <c r="BS37" s="345"/>
      <c r="BT37" s="345"/>
      <c r="BU37" s="345"/>
      <c r="BV37" s="167"/>
      <c r="BW37" s="346">
        <f t="shared" si="2"/>
        <v>19</v>
      </c>
      <c r="BX37" s="346"/>
      <c r="BY37" s="345" t="str">
        <f>IF('各会計、関係団体の財政状況及び健全化判断比率'!B71="","",'各会計、関係団体の財政状況及び健全化判断比率'!B71)</f>
        <v>雲南広域連合（公共下水）</v>
      </c>
      <c r="BZ37" s="345"/>
      <c r="CA37" s="345"/>
      <c r="CB37" s="345"/>
      <c r="CC37" s="345"/>
      <c r="CD37" s="345"/>
      <c r="CE37" s="345"/>
      <c r="CF37" s="345"/>
      <c r="CG37" s="345"/>
      <c r="CH37" s="345"/>
      <c r="CI37" s="345"/>
      <c r="CJ37" s="345"/>
      <c r="CK37" s="345"/>
      <c r="CL37" s="345"/>
      <c r="CM37" s="345"/>
      <c r="CN37" s="167"/>
      <c r="CO37" s="346">
        <f t="shared" si="3"/>
        <v>25</v>
      </c>
      <c r="CP37" s="346"/>
      <c r="CQ37" s="345" t="str">
        <f>IF('各会計、関係団体の財政状況及び健全化判断比率'!BS10="","",'各会計、関係団体の財政状況及び健全化判断比率'!BS10)</f>
        <v>奥出雲振興</v>
      </c>
      <c r="CR37" s="345"/>
      <c r="CS37" s="345"/>
      <c r="CT37" s="345"/>
      <c r="CU37" s="345"/>
      <c r="CV37" s="345"/>
      <c r="CW37" s="345"/>
      <c r="CX37" s="345"/>
      <c r="CY37" s="345"/>
      <c r="CZ37" s="345"/>
      <c r="DA37" s="345"/>
      <c r="DB37" s="345"/>
      <c r="DC37" s="345"/>
      <c r="DD37" s="345"/>
      <c r="DE37" s="345"/>
      <c r="DF37" s="164"/>
      <c r="DG37" s="347" t="str">
        <f>IF('各会計、関係団体の財政状況及び健全化判断比率'!BR10="","",'各会計、関係団体の財政状況及び健全化判断比率'!BR10)</f>
        <v/>
      </c>
      <c r="DH37" s="347"/>
      <c r="DI37" s="171"/>
      <c r="DJ37" s="139"/>
      <c r="DK37" s="139"/>
      <c r="DL37" s="139"/>
      <c r="DM37" s="139"/>
      <c r="DN37" s="139"/>
      <c r="DO37" s="139"/>
    </row>
    <row r="38" spans="1:119" ht="32.25" customHeight="1" x14ac:dyDescent="0.2">
      <c r="A38" s="140"/>
      <c r="B38" s="166"/>
      <c r="C38" s="346" t="str">
        <f t="shared" ref="C38:C43" si="5">IF(E38="","",C37+1)</f>
        <v/>
      </c>
      <c r="D38" s="346"/>
      <c r="E38" s="345" t="str">
        <f>IF('各会計、関係団体の財政状況及び健全化判断比率'!B11="","",'各会計、関係団体の財政状況及び健全化判断比率'!B11)</f>
        <v/>
      </c>
      <c r="F38" s="345"/>
      <c r="G38" s="345"/>
      <c r="H38" s="345"/>
      <c r="I38" s="345"/>
      <c r="J38" s="345"/>
      <c r="K38" s="345"/>
      <c r="L38" s="345"/>
      <c r="M38" s="345"/>
      <c r="N38" s="345"/>
      <c r="O38" s="345"/>
      <c r="P38" s="345"/>
      <c r="Q38" s="345"/>
      <c r="R38" s="345"/>
      <c r="S38" s="345"/>
      <c r="T38" s="167"/>
      <c r="U38" s="346">
        <f t="shared" si="4"/>
        <v>7</v>
      </c>
      <c r="V38" s="346"/>
      <c r="W38" s="345" t="str">
        <f>IF('各会計、関係団体の財政状況及び健全化判断比率'!B32="","",'各会計、関係団体の財政状況及び健全化判断比率'!B32)</f>
        <v>訪問看護ステーション事業特別会計</v>
      </c>
      <c r="X38" s="345"/>
      <c r="Y38" s="345"/>
      <c r="Z38" s="345"/>
      <c r="AA38" s="345"/>
      <c r="AB38" s="345"/>
      <c r="AC38" s="345"/>
      <c r="AD38" s="345"/>
      <c r="AE38" s="345"/>
      <c r="AF38" s="345"/>
      <c r="AG38" s="345"/>
      <c r="AH38" s="345"/>
      <c r="AI38" s="345"/>
      <c r="AJ38" s="345"/>
      <c r="AK38" s="345"/>
      <c r="AL38" s="167"/>
      <c r="AM38" s="346" t="str">
        <f t="shared" si="0"/>
        <v/>
      </c>
      <c r="AN38" s="346"/>
      <c r="AO38" s="345"/>
      <c r="AP38" s="345"/>
      <c r="AQ38" s="345"/>
      <c r="AR38" s="345"/>
      <c r="AS38" s="345"/>
      <c r="AT38" s="345"/>
      <c r="AU38" s="345"/>
      <c r="AV38" s="345"/>
      <c r="AW38" s="345"/>
      <c r="AX38" s="345"/>
      <c r="AY38" s="345"/>
      <c r="AZ38" s="345"/>
      <c r="BA38" s="345"/>
      <c r="BB38" s="345"/>
      <c r="BC38" s="345"/>
      <c r="BD38" s="167"/>
      <c r="BE38" s="346">
        <f t="shared" si="1"/>
        <v>13</v>
      </c>
      <c r="BF38" s="346"/>
      <c r="BG38" s="345" t="str">
        <f>IF('各会計、関係団体の財政状況及び健全化判断比率'!B38="","",'各会計、関係団体の財政状況及び健全化判断比率'!B38)</f>
        <v>三井野原スキーリフト事業特別会計</v>
      </c>
      <c r="BH38" s="345"/>
      <c r="BI38" s="345"/>
      <c r="BJ38" s="345"/>
      <c r="BK38" s="345"/>
      <c r="BL38" s="345"/>
      <c r="BM38" s="345"/>
      <c r="BN38" s="345"/>
      <c r="BO38" s="345"/>
      <c r="BP38" s="345"/>
      <c r="BQ38" s="345"/>
      <c r="BR38" s="345"/>
      <c r="BS38" s="345"/>
      <c r="BT38" s="345"/>
      <c r="BU38" s="345"/>
      <c r="BV38" s="167"/>
      <c r="BW38" s="346">
        <f t="shared" si="2"/>
        <v>20</v>
      </c>
      <c r="BX38" s="346"/>
      <c r="BY38" s="345" t="str">
        <f>IF('各会計、関係団体の財政状況及び健全化判断比率'!B72="","",'各会計、関係団体の財政状況及び健全化判断比率'!B72)</f>
        <v>島根県後期高齢者医療広域連合（普通）</v>
      </c>
      <c r="BZ38" s="345"/>
      <c r="CA38" s="345"/>
      <c r="CB38" s="345"/>
      <c r="CC38" s="345"/>
      <c r="CD38" s="345"/>
      <c r="CE38" s="345"/>
      <c r="CF38" s="345"/>
      <c r="CG38" s="345"/>
      <c r="CH38" s="345"/>
      <c r="CI38" s="345"/>
      <c r="CJ38" s="345"/>
      <c r="CK38" s="345"/>
      <c r="CL38" s="345"/>
      <c r="CM38" s="345"/>
      <c r="CN38" s="167"/>
      <c r="CO38" s="346">
        <f t="shared" si="3"/>
        <v>26</v>
      </c>
      <c r="CP38" s="346"/>
      <c r="CQ38" s="345" t="str">
        <f>IF('各会計、関係団体の財政状況及び健全化判断比率'!BS11="","",'各会計、関係団体の財政状況及び健全化判断比率'!BS11)</f>
        <v>仁多堆肥センター</v>
      </c>
      <c r="CR38" s="345"/>
      <c r="CS38" s="345"/>
      <c r="CT38" s="345"/>
      <c r="CU38" s="345"/>
      <c r="CV38" s="345"/>
      <c r="CW38" s="345"/>
      <c r="CX38" s="345"/>
      <c r="CY38" s="345"/>
      <c r="CZ38" s="345"/>
      <c r="DA38" s="345"/>
      <c r="DB38" s="345"/>
      <c r="DC38" s="345"/>
      <c r="DD38" s="345"/>
      <c r="DE38" s="345"/>
      <c r="DF38" s="164"/>
      <c r="DG38" s="347" t="str">
        <f>IF('各会計、関係団体の財政状況及び健全化判断比率'!BR11="","",'各会計、関係団体の財政状況及び健全化判断比率'!BR11)</f>
        <v/>
      </c>
      <c r="DH38" s="347"/>
      <c r="DI38" s="171"/>
      <c r="DJ38" s="139"/>
      <c r="DK38" s="139"/>
      <c r="DL38" s="139"/>
      <c r="DM38" s="139"/>
      <c r="DN38" s="139"/>
      <c r="DO38" s="139"/>
    </row>
    <row r="39" spans="1:119" ht="32.25" customHeight="1" x14ac:dyDescent="0.2">
      <c r="A39" s="140"/>
      <c r="B39" s="166"/>
      <c r="C39" s="346" t="str">
        <f t="shared" si="5"/>
        <v/>
      </c>
      <c r="D39" s="346"/>
      <c r="E39" s="345" t="str">
        <f>IF('各会計、関係団体の財政状況及び健全化判断比率'!B12="","",'各会計、関係団体の財政状況及び健全化判断比率'!B12)</f>
        <v/>
      </c>
      <c r="F39" s="345"/>
      <c r="G39" s="345"/>
      <c r="H39" s="345"/>
      <c r="I39" s="345"/>
      <c r="J39" s="345"/>
      <c r="K39" s="345"/>
      <c r="L39" s="345"/>
      <c r="M39" s="345"/>
      <c r="N39" s="345"/>
      <c r="O39" s="345"/>
      <c r="P39" s="345"/>
      <c r="Q39" s="345"/>
      <c r="R39" s="345"/>
      <c r="S39" s="345"/>
      <c r="T39" s="167"/>
      <c r="U39" s="346" t="str">
        <f t="shared" si="4"/>
        <v/>
      </c>
      <c r="V39" s="346"/>
      <c r="W39" s="345"/>
      <c r="X39" s="345"/>
      <c r="Y39" s="345"/>
      <c r="Z39" s="345"/>
      <c r="AA39" s="345"/>
      <c r="AB39" s="345"/>
      <c r="AC39" s="345"/>
      <c r="AD39" s="345"/>
      <c r="AE39" s="345"/>
      <c r="AF39" s="345"/>
      <c r="AG39" s="345"/>
      <c r="AH39" s="345"/>
      <c r="AI39" s="345"/>
      <c r="AJ39" s="345"/>
      <c r="AK39" s="345"/>
      <c r="AL39" s="167"/>
      <c r="AM39" s="346" t="str">
        <f t="shared" si="0"/>
        <v/>
      </c>
      <c r="AN39" s="346"/>
      <c r="AO39" s="345"/>
      <c r="AP39" s="345"/>
      <c r="AQ39" s="345"/>
      <c r="AR39" s="345"/>
      <c r="AS39" s="345"/>
      <c r="AT39" s="345"/>
      <c r="AU39" s="345"/>
      <c r="AV39" s="345"/>
      <c r="AW39" s="345"/>
      <c r="AX39" s="345"/>
      <c r="AY39" s="345"/>
      <c r="AZ39" s="345"/>
      <c r="BA39" s="345"/>
      <c r="BB39" s="345"/>
      <c r="BC39" s="345"/>
      <c r="BD39" s="167"/>
      <c r="BE39" s="346">
        <f t="shared" si="1"/>
        <v>14</v>
      </c>
      <c r="BF39" s="346"/>
      <c r="BG39" s="345" t="str">
        <f>IF('各会計、関係団体の財政状況及び健全化判断比率'!B39="","",'各会計、関係団体の財政状況及び健全化判断比率'!B39)</f>
        <v>仁多発電事業特別会計</v>
      </c>
      <c r="BH39" s="345"/>
      <c r="BI39" s="345"/>
      <c r="BJ39" s="345"/>
      <c r="BK39" s="345"/>
      <c r="BL39" s="345"/>
      <c r="BM39" s="345"/>
      <c r="BN39" s="345"/>
      <c r="BO39" s="345"/>
      <c r="BP39" s="345"/>
      <c r="BQ39" s="345"/>
      <c r="BR39" s="345"/>
      <c r="BS39" s="345"/>
      <c r="BT39" s="345"/>
      <c r="BU39" s="345"/>
      <c r="BV39" s="167"/>
      <c r="BW39" s="346">
        <f t="shared" si="2"/>
        <v>21</v>
      </c>
      <c r="BX39" s="346"/>
      <c r="BY39" s="345" t="str">
        <f>IF('各会計、関係団体の財政状況及び健全化判断比率'!B73="","",'各会計、関係団体の財政状況及び健全化判断比率'!B73)</f>
        <v>島根県後期高齢者医療広域連合（後期高齢）</v>
      </c>
      <c r="BZ39" s="345"/>
      <c r="CA39" s="345"/>
      <c r="CB39" s="345"/>
      <c r="CC39" s="345"/>
      <c r="CD39" s="345"/>
      <c r="CE39" s="345"/>
      <c r="CF39" s="345"/>
      <c r="CG39" s="345"/>
      <c r="CH39" s="345"/>
      <c r="CI39" s="345"/>
      <c r="CJ39" s="345"/>
      <c r="CK39" s="345"/>
      <c r="CL39" s="345"/>
      <c r="CM39" s="345"/>
      <c r="CN39" s="167"/>
      <c r="CO39" s="346">
        <f t="shared" si="3"/>
        <v>27</v>
      </c>
      <c r="CP39" s="346"/>
      <c r="CQ39" s="345" t="str">
        <f>IF('各会計、関係団体の財政状況及び健全化判断比率'!BS12="","",'各会計、関係団体の財政状況及び健全化判断比率'!BS12)</f>
        <v>奥出雲町土地開発公社</v>
      </c>
      <c r="CR39" s="345"/>
      <c r="CS39" s="345"/>
      <c r="CT39" s="345"/>
      <c r="CU39" s="345"/>
      <c r="CV39" s="345"/>
      <c r="CW39" s="345"/>
      <c r="CX39" s="345"/>
      <c r="CY39" s="345"/>
      <c r="CZ39" s="345"/>
      <c r="DA39" s="345"/>
      <c r="DB39" s="345"/>
      <c r="DC39" s="345"/>
      <c r="DD39" s="345"/>
      <c r="DE39" s="345"/>
      <c r="DF39" s="164"/>
      <c r="DG39" s="347" t="str">
        <f>IF('各会計、関係団体の財政状況及び健全化判断比率'!BR12="","",'各会計、関係団体の財政状況及び健全化判断比率'!BR12)</f>
        <v/>
      </c>
      <c r="DH39" s="347"/>
      <c r="DI39" s="171"/>
      <c r="DJ39" s="139"/>
      <c r="DK39" s="139"/>
      <c r="DL39" s="139"/>
      <c r="DM39" s="139"/>
      <c r="DN39" s="139"/>
      <c r="DO39" s="139"/>
    </row>
    <row r="40" spans="1:119" ht="32.25" customHeight="1" x14ac:dyDescent="0.2">
      <c r="A40" s="140"/>
      <c r="B40" s="166"/>
      <c r="C40" s="346" t="str">
        <f t="shared" si="5"/>
        <v/>
      </c>
      <c r="D40" s="346"/>
      <c r="E40" s="345" t="str">
        <f>IF('各会計、関係団体の財政状況及び健全化判断比率'!B13="","",'各会計、関係団体の財政状況及び健全化判断比率'!B13)</f>
        <v/>
      </c>
      <c r="F40" s="345"/>
      <c r="G40" s="345"/>
      <c r="H40" s="345"/>
      <c r="I40" s="345"/>
      <c r="J40" s="345"/>
      <c r="K40" s="345"/>
      <c r="L40" s="345"/>
      <c r="M40" s="345"/>
      <c r="N40" s="345"/>
      <c r="O40" s="345"/>
      <c r="P40" s="345"/>
      <c r="Q40" s="345"/>
      <c r="R40" s="345"/>
      <c r="S40" s="345"/>
      <c r="T40" s="167"/>
      <c r="U40" s="346" t="str">
        <f t="shared" si="4"/>
        <v/>
      </c>
      <c r="V40" s="346"/>
      <c r="W40" s="345"/>
      <c r="X40" s="345"/>
      <c r="Y40" s="345"/>
      <c r="Z40" s="345"/>
      <c r="AA40" s="345"/>
      <c r="AB40" s="345"/>
      <c r="AC40" s="345"/>
      <c r="AD40" s="345"/>
      <c r="AE40" s="345"/>
      <c r="AF40" s="345"/>
      <c r="AG40" s="345"/>
      <c r="AH40" s="345"/>
      <c r="AI40" s="345"/>
      <c r="AJ40" s="345"/>
      <c r="AK40" s="345"/>
      <c r="AL40" s="167"/>
      <c r="AM40" s="346" t="str">
        <f t="shared" si="0"/>
        <v/>
      </c>
      <c r="AN40" s="346"/>
      <c r="AO40" s="345"/>
      <c r="AP40" s="345"/>
      <c r="AQ40" s="345"/>
      <c r="AR40" s="345"/>
      <c r="AS40" s="345"/>
      <c r="AT40" s="345"/>
      <c r="AU40" s="345"/>
      <c r="AV40" s="345"/>
      <c r="AW40" s="345"/>
      <c r="AX40" s="345"/>
      <c r="AY40" s="345"/>
      <c r="AZ40" s="345"/>
      <c r="BA40" s="345"/>
      <c r="BB40" s="345"/>
      <c r="BC40" s="345"/>
      <c r="BD40" s="167"/>
      <c r="BE40" s="346">
        <f t="shared" si="1"/>
        <v>15</v>
      </c>
      <c r="BF40" s="346"/>
      <c r="BG40" s="345" t="str">
        <f>IF('各会計、関係団体の財政状況及び健全化判断比率'!B40="","",'各会計、関係団体の財政状況及び健全化判断比率'!B40)</f>
        <v>農業用小水力発電事業特別会計</v>
      </c>
      <c r="BH40" s="345"/>
      <c r="BI40" s="345"/>
      <c r="BJ40" s="345"/>
      <c r="BK40" s="345"/>
      <c r="BL40" s="345"/>
      <c r="BM40" s="345"/>
      <c r="BN40" s="345"/>
      <c r="BO40" s="345"/>
      <c r="BP40" s="345"/>
      <c r="BQ40" s="345"/>
      <c r="BR40" s="345"/>
      <c r="BS40" s="345"/>
      <c r="BT40" s="345"/>
      <c r="BU40" s="345"/>
      <c r="BV40" s="167"/>
      <c r="BW40" s="346" t="str">
        <f t="shared" si="2"/>
        <v/>
      </c>
      <c r="BX40" s="346"/>
      <c r="BY40" s="345" t="str">
        <f>IF('各会計、関係団体の財政状況及び健全化判断比率'!B74="","",'各会計、関係団体の財政状況及び健全化判断比率'!B74)</f>
        <v/>
      </c>
      <c r="BZ40" s="345"/>
      <c r="CA40" s="345"/>
      <c r="CB40" s="345"/>
      <c r="CC40" s="345"/>
      <c r="CD40" s="345"/>
      <c r="CE40" s="345"/>
      <c r="CF40" s="345"/>
      <c r="CG40" s="345"/>
      <c r="CH40" s="345"/>
      <c r="CI40" s="345"/>
      <c r="CJ40" s="345"/>
      <c r="CK40" s="345"/>
      <c r="CL40" s="345"/>
      <c r="CM40" s="345"/>
      <c r="CN40" s="167"/>
      <c r="CO40" s="346">
        <f t="shared" si="3"/>
        <v>28</v>
      </c>
      <c r="CP40" s="346"/>
      <c r="CQ40" s="345" t="str">
        <f>IF('各会計、関係団体の財政状況及び健全化判断比率'!BS13="","",'各会計、関係団体の財政状況及び健全化判断比率'!BS13)</f>
        <v>奥出雲町農業公社</v>
      </c>
      <c r="CR40" s="345"/>
      <c r="CS40" s="345"/>
      <c r="CT40" s="345"/>
      <c r="CU40" s="345"/>
      <c r="CV40" s="345"/>
      <c r="CW40" s="345"/>
      <c r="CX40" s="345"/>
      <c r="CY40" s="345"/>
      <c r="CZ40" s="345"/>
      <c r="DA40" s="345"/>
      <c r="DB40" s="345"/>
      <c r="DC40" s="345"/>
      <c r="DD40" s="345"/>
      <c r="DE40" s="345"/>
      <c r="DF40" s="164"/>
      <c r="DG40" s="347" t="str">
        <f>IF('各会計、関係団体の財政状況及び健全化判断比率'!BR13="","",'各会計、関係団体の財政状況及び健全化判断比率'!BR13)</f>
        <v>○</v>
      </c>
      <c r="DH40" s="347"/>
      <c r="DI40" s="171"/>
      <c r="DJ40" s="139"/>
      <c r="DK40" s="139"/>
      <c r="DL40" s="139"/>
      <c r="DM40" s="139"/>
      <c r="DN40" s="139"/>
      <c r="DO40" s="139"/>
    </row>
    <row r="41" spans="1:119" ht="32.25" customHeight="1" x14ac:dyDescent="0.2">
      <c r="A41" s="140"/>
      <c r="B41" s="166"/>
      <c r="C41" s="346" t="str">
        <f t="shared" si="5"/>
        <v/>
      </c>
      <c r="D41" s="346"/>
      <c r="E41" s="345" t="str">
        <f>IF('各会計、関係団体の財政状況及び健全化判断比率'!B14="","",'各会計、関係団体の財政状況及び健全化判断比率'!B14)</f>
        <v/>
      </c>
      <c r="F41" s="345"/>
      <c r="G41" s="345"/>
      <c r="H41" s="345"/>
      <c r="I41" s="345"/>
      <c r="J41" s="345"/>
      <c r="K41" s="345"/>
      <c r="L41" s="345"/>
      <c r="M41" s="345"/>
      <c r="N41" s="345"/>
      <c r="O41" s="345"/>
      <c r="P41" s="345"/>
      <c r="Q41" s="345"/>
      <c r="R41" s="345"/>
      <c r="S41" s="345"/>
      <c r="T41" s="167"/>
      <c r="U41" s="346" t="str">
        <f t="shared" si="4"/>
        <v/>
      </c>
      <c r="V41" s="346"/>
      <c r="W41" s="345"/>
      <c r="X41" s="345"/>
      <c r="Y41" s="345"/>
      <c r="Z41" s="345"/>
      <c r="AA41" s="345"/>
      <c r="AB41" s="345"/>
      <c r="AC41" s="345"/>
      <c r="AD41" s="345"/>
      <c r="AE41" s="345"/>
      <c r="AF41" s="345"/>
      <c r="AG41" s="345"/>
      <c r="AH41" s="345"/>
      <c r="AI41" s="345"/>
      <c r="AJ41" s="345"/>
      <c r="AK41" s="345"/>
      <c r="AL41" s="167"/>
      <c r="AM41" s="346" t="str">
        <f t="shared" si="0"/>
        <v/>
      </c>
      <c r="AN41" s="346"/>
      <c r="AO41" s="345"/>
      <c r="AP41" s="345"/>
      <c r="AQ41" s="345"/>
      <c r="AR41" s="345"/>
      <c r="AS41" s="345"/>
      <c r="AT41" s="345"/>
      <c r="AU41" s="345"/>
      <c r="AV41" s="345"/>
      <c r="AW41" s="345"/>
      <c r="AX41" s="345"/>
      <c r="AY41" s="345"/>
      <c r="AZ41" s="345"/>
      <c r="BA41" s="345"/>
      <c r="BB41" s="345"/>
      <c r="BC41" s="345"/>
      <c r="BD41" s="167"/>
      <c r="BE41" s="346" t="str">
        <f t="shared" si="1"/>
        <v/>
      </c>
      <c r="BF41" s="346"/>
      <c r="BG41" s="345"/>
      <c r="BH41" s="345"/>
      <c r="BI41" s="345"/>
      <c r="BJ41" s="345"/>
      <c r="BK41" s="345"/>
      <c r="BL41" s="345"/>
      <c r="BM41" s="345"/>
      <c r="BN41" s="345"/>
      <c r="BO41" s="345"/>
      <c r="BP41" s="345"/>
      <c r="BQ41" s="345"/>
      <c r="BR41" s="345"/>
      <c r="BS41" s="345"/>
      <c r="BT41" s="345"/>
      <c r="BU41" s="345"/>
      <c r="BV41" s="167"/>
      <c r="BW41" s="346" t="str">
        <f t="shared" si="2"/>
        <v/>
      </c>
      <c r="BX41" s="346"/>
      <c r="BY41" s="345" t="str">
        <f>IF('各会計、関係団体の財政状況及び健全化判断比率'!B75="","",'各会計、関係団体の財政状況及び健全化判断比率'!B75)</f>
        <v/>
      </c>
      <c r="BZ41" s="345"/>
      <c r="CA41" s="345"/>
      <c r="CB41" s="345"/>
      <c r="CC41" s="345"/>
      <c r="CD41" s="345"/>
      <c r="CE41" s="345"/>
      <c r="CF41" s="345"/>
      <c r="CG41" s="345"/>
      <c r="CH41" s="345"/>
      <c r="CI41" s="345"/>
      <c r="CJ41" s="345"/>
      <c r="CK41" s="345"/>
      <c r="CL41" s="345"/>
      <c r="CM41" s="345"/>
      <c r="CN41" s="167"/>
      <c r="CO41" s="346">
        <f t="shared" si="3"/>
        <v>29</v>
      </c>
      <c r="CP41" s="346"/>
      <c r="CQ41" s="345" t="str">
        <f>IF('各会計、関係団体の財政状況及び健全化判断比率'!BS14="","",'各会計、関係団体の財政状況及び健全化判断比率'!BS14)</f>
        <v>道の駅おろちループ</v>
      </c>
      <c r="CR41" s="345"/>
      <c r="CS41" s="345"/>
      <c r="CT41" s="345"/>
      <c r="CU41" s="345"/>
      <c r="CV41" s="345"/>
      <c r="CW41" s="345"/>
      <c r="CX41" s="345"/>
      <c r="CY41" s="345"/>
      <c r="CZ41" s="345"/>
      <c r="DA41" s="345"/>
      <c r="DB41" s="345"/>
      <c r="DC41" s="345"/>
      <c r="DD41" s="345"/>
      <c r="DE41" s="345"/>
      <c r="DF41" s="164"/>
      <c r="DG41" s="347" t="str">
        <f>IF('各会計、関係団体の財政状況及び健全化判断比率'!BR14="","",'各会計、関係団体の財政状況及び健全化判断比率'!BR14)</f>
        <v/>
      </c>
      <c r="DH41" s="347"/>
      <c r="DI41" s="171"/>
      <c r="DJ41" s="139"/>
      <c r="DK41" s="139"/>
      <c r="DL41" s="139"/>
      <c r="DM41" s="139"/>
      <c r="DN41" s="139"/>
      <c r="DO41" s="139"/>
    </row>
    <row r="42" spans="1:119" ht="32.25" customHeight="1" x14ac:dyDescent="0.2">
      <c r="A42" s="139"/>
      <c r="B42" s="166"/>
      <c r="C42" s="346" t="str">
        <f t="shared" si="5"/>
        <v/>
      </c>
      <c r="D42" s="346"/>
      <c r="E42" s="345" t="str">
        <f>IF('各会計、関係団体の財政状況及び健全化判断比率'!B15="","",'各会計、関係団体の財政状況及び健全化判断比率'!B15)</f>
        <v/>
      </c>
      <c r="F42" s="345"/>
      <c r="G42" s="345"/>
      <c r="H42" s="345"/>
      <c r="I42" s="345"/>
      <c r="J42" s="345"/>
      <c r="K42" s="345"/>
      <c r="L42" s="345"/>
      <c r="M42" s="345"/>
      <c r="N42" s="345"/>
      <c r="O42" s="345"/>
      <c r="P42" s="345"/>
      <c r="Q42" s="345"/>
      <c r="R42" s="345"/>
      <c r="S42" s="345"/>
      <c r="T42" s="167"/>
      <c r="U42" s="346" t="str">
        <f t="shared" si="4"/>
        <v/>
      </c>
      <c r="V42" s="346"/>
      <c r="W42" s="345"/>
      <c r="X42" s="345"/>
      <c r="Y42" s="345"/>
      <c r="Z42" s="345"/>
      <c r="AA42" s="345"/>
      <c r="AB42" s="345"/>
      <c r="AC42" s="345"/>
      <c r="AD42" s="345"/>
      <c r="AE42" s="345"/>
      <c r="AF42" s="345"/>
      <c r="AG42" s="345"/>
      <c r="AH42" s="345"/>
      <c r="AI42" s="345"/>
      <c r="AJ42" s="345"/>
      <c r="AK42" s="345"/>
      <c r="AL42" s="167"/>
      <c r="AM42" s="346" t="str">
        <f t="shared" si="0"/>
        <v/>
      </c>
      <c r="AN42" s="346"/>
      <c r="AO42" s="345"/>
      <c r="AP42" s="345"/>
      <c r="AQ42" s="345"/>
      <c r="AR42" s="345"/>
      <c r="AS42" s="345"/>
      <c r="AT42" s="345"/>
      <c r="AU42" s="345"/>
      <c r="AV42" s="345"/>
      <c r="AW42" s="345"/>
      <c r="AX42" s="345"/>
      <c r="AY42" s="345"/>
      <c r="AZ42" s="345"/>
      <c r="BA42" s="345"/>
      <c r="BB42" s="345"/>
      <c r="BC42" s="345"/>
      <c r="BD42" s="167"/>
      <c r="BE42" s="346" t="str">
        <f t="shared" si="1"/>
        <v/>
      </c>
      <c r="BF42" s="346"/>
      <c r="BG42" s="345"/>
      <c r="BH42" s="345"/>
      <c r="BI42" s="345"/>
      <c r="BJ42" s="345"/>
      <c r="BK42" s="345"/>
      <c r="BL42" s="345"/>
      <c r="BM42" s="345"/>
      <c r="BN42" s="345"/>
      <c r="BO42" s="345"/>
      <c r="BP42" s="345"/>
      <c r="BQ42" s="345"/>
      <c r="BR42" s="345"/>
      <c r="BS42" s="345"/>
      <c r="BT42" s="345"/>
      <c r="BU42" s="345"/>
      <c r="BV42" s="167"/>
      <c r="BW42" s="346" t="str">
        <f t="shared" si="2"/>
        <v/>
      </c>
      <c r="BX42" s="346"/>
      <c r="BY42" s="345" t="str">
        <f>IF('各会計、関係団体の財政状況及び健全化判断比率'!B76="","",'各会計、関係団体の財政状況及び健全化判断比率'!B76)</f>
        <v/>
      </c>
      <c r="BZ42" s="345"/>
      <c r="CA42" s="345"/>
      <c r="CB42" s="345"/>
      <c r="CC42" s="345"/>
      <c r="CD42" s="345"/>
      <c r="CE42" s="345"/>
      <c r="CF42" s="345"/>
      <c r="CG42" s="345"/>
      <c r="CH42" s="345"/>
      <c r="CI42" s="345"/>
      <c r="CJ42" s="345"/>
      <c r="CK42" s="345"/>
      <c r="CL42" s="345"/>
      <c r="CM42" s="345"/>
      <c r="CN42" s="167"/>
      <c r="CO42" s="346">
        <f t="shared" si="3"/>
        <v>30</v>
      </c>
      <c r="CP42" s="346"/>
      <c r="CQ42" s="345" t="str">
        <f>IF('各会計、関係団体の財政状況及び健全化判断比率'!BS15="","",'各会計、関係団体の財政状況及び健全化判断比率'!BS15)</f>
        <v>舞茸奥出雲</v>
      </c>
      <c r="CR42" s="345"/>
      <c r="CS42" s="345"/>
      <c r="CT42" s="345"/>
      <c r="CU42" s="345"/>
      <c r="CV42" s="345"/>
      <c r="CW42" s="345"/>
      <c r="CX42" s="345"/>
      <c r="CY42" s="345"/>
      <c r="CZ42" s="345"/>
      <c r="DA42" s="345"/>
      <c r="DB42" s="345"/>
      <c r="DC42" s="345"/>
      <c r="DD42" s="345"/>
      <c r="DE42" s="345"/>
      <c r="DF42" s="164"/>
      <c r="DG42" s="347" t="str">
        <f>IF('各会計、関係団体の財政状況及び健全化判断比率'!BR15="","",'各会計、関係団体の財政状況及び健全化判断比率'!BR15)</f>
        <v/>
      </c>
      <c r="DH42" s="347"/>
      <c r="DI42" s="171"/>
      <c r="DJ42" s="139"/>
      <c r="DK42" s="139"/>
      <c r="DL42" s="139"/>
      <c r="DM42" s="139"/>
      <c r="DN42" s="139"/>
      <c r="DO42" s="139"/>
    </row>
    <row r="43" spans="1:119" ht="32.25" customHeight="1" x14ac:dyDescent="0.2">
      <c r="A43" s="139"/>
      <c r="B43" s="166"/>
      <c r="C43" s="346" t="str">
        <f t="shared" si="5"/>
        <v/>
      </c>
      <c r="D43" s="346"/>
      <c r="E43" s="345" t="str">
        <f>IF('各会計、関係団体の財政状況及び健全化判断比率'!B16="","",'各会計、関係団体の財政状況及び健全化判断比率'!B16)</f>
        <v/>
      </c>
      <c r="F43" s="345"/>
      <c r="G43" s="345"/>
      <c r="H43" s="345"/>
      <c r="I43" s="345"/>
      <c r="J43" s="345"/>
      <c r="K43" s="345"/>
      <c r="L43" s="345"/>
      <c r="M43" s="345"/>
      <c r="N43" s="345"/>
      <c r="O43" s="345"/>
      <c r="P43" s="345"/>
      <c r="Q43" s="345"/>
      <c r="R43" s="345"/>
      <c r="S43" s="345"/>
      <c r="T43" s="167"/>
      <c r="U43" s="346" t="str">
        <f t="shared" si="4"/>
        <v/>
      </c>
      <c r="V43" s="346"/>
      <c r="W43" s="345"/>
      <c r="X43" s="345"/>
      <c r="Y43" s="345"/>
      <c r="Z43" s="345"/>
      <c r="AA43" s="345"/>
      <c r="AB43" s="345"/>
      <c r="AC43" s="345"/>
      <c r="AD43" s="345"/>
      <c r="AE43" s="345"/>
      <c r="AF43" s="345"/>
      <c r="AG43" s="345"/>
      <c r="AH43" s="345"/>
      <c r="AI43" s="345"/>
      <c r="AJ43" s="345"/>
      <c r="AK43" s="345"/>
      <c r="AL43" s="167"/>
      <c r="AM43" s="346" t="str">
        <f t="shared" si="0"/>
        <v/>
      </c>
      <c r="AN43" s="346"/>
      <c r="AO43" s="345"/>
      <c r="AP43" s="345"/>
      <c r="AQ43" s="345"/>
      <c r="AR43" s="345"/>
      <c r="AS43" s="345"/>
      <c r="AT43" s="345"/>
      <c r="AU43" s="345"/>
      <c r="AV43" s="345"/>
      <c r="AW43" s="345"/>
      <c r="AX43" s="345"/>
      <c r="AY43" s="345"/>
      <c r="AZ43" s="345"/>
      <c r="BA43" s="345"/>
      <c r="BB43" s="345"/>
      <c r="BC43" s="345"/>
      <c r="BD43" s="167"/>
      <c r="BE43" s="346" t="str">
        <f t="shared" si="1"/>
        <v/>
      </c>
      <c r="BF43" s="346"/>
      <c r="BG43" s="345"/>
      <c r="BH43" s="345"/>
      <c r="BI43" s="345"/>
      <c r="BJ43" s="345"/>
      <c r="BK43" s="345"/>
      <c r="BL43" s="345"/>
      <c r="BM43" s="345"/>
      <c r="BN43" s="345"/>
      <c r="BO43" s="345"/>
      <c r="BP43" s="345"/>
      <c r="BQ43" s="345"/>
      <c r="BR43" s="345"/>
      <c r="BS43" s="345"/>
      <c r="BT43" s="345"/>
      <c r="BU43" s="345"/>
      <c r="BV43" s="167"/>
      <c r="BW43" s="346" t="str">
        <f t="shared" si="2"/>
        <v/>
      </c>
      <c r="BX43" s="346"/>
      <c r="BY43" s="345" t="str">
        <f>IF('各会計、関係団体の財政状況及び健全化判断比率'!B77="","",'各会計、関係団体の財政状況及び健全化判断比率'!B77)</f>
        <v/>
      </c>
      <c r="BZ43" s="345"/>
      <c r="CA43" s="345"/>
      <c r="CB43" s="345"/>
      <c r="CC43" s="345"/>
      <c r="CD43" s="345"/>
      <c r="CE43" s="345"/>
      <c r="CF43" s="345"/>
      <c r="CG43" s="345"/>
      <c r="CH43" s="345"/>
      <c r="CI43" s="345"/>
      <c r="CJ43" s="345"/>
      <c r="CK43" s="345"/>
      <c r="CL43" s="345"/>
      <c r="CM43" s="345"/>
      <c r="CN43" s="167"/>
      <c r="CO43" s="346">
        <f t="shared" si="3"/>
        <v>31</v>
      </c>
      <c r="CP43" s="346"/>
      <c r="CQ43" s="345" t="str">
        <f>IF('各会計、関係団体の財政状況及び健全化判断比率'!BS16="","",'各会計、関係団体の財政状況及び健全化判断比率'!BS16)</f>
        <v>奥出雲電力</v>
      </c>
      <c r="CR43" s="345"/>
      <c r="CS43" s="345"/>
      <c r="CT43" s="345"/>
      <c r="CU43" s="345"/>
      <c r="CV43" s="345"/>
      <c r="CW43" s="345"/>
      <c r="CX43" s="345"/>
      <c r="CY43" s="345"/>
      <c r="CZ43" s="345"/>
      <c r="DA43" s="345"/>
      <c r="DB43" s="345"/>
      <c r="DC43" s="345"/>
      <c r="DD43" s="345"/>
      <c r="DE43" s="345"/>
      <c r="DF43" s="164"/>
      <c r="DG43" s="347" t="str">
        <f>IF('各会計、関係団体の財政状況及び健全化判断比率'!BR16="","",'各会計、関係団体の財政状況及び健全化判断比率'!BR16)</f>
        <v/>
      </c>
      <c r="DH43" s="347"/>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70" zoomScaleNormal="70" zoomScaleSheetLayoutView="100" workbookViewId="0">
      <selection activeCell="C34" sqref="C34:E3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2">
      <c r="A34" s="22"/>
      <c r="B34" s="31"/>
      <c r="C34" s="1157" t="s">
        <v>532</v>
      </c>
      <c r="D34" s="1157"/>
      <c r="E34" s="1158"/>
      <c r="F34" s="32">
        <v>4.6500000000000004</v>
      </c>
      <c r="G34" s="33">
        <v>4.4000000000000004</v>
      </c>
      <c r="H34" s="33">
        <v>4.9400000000000004</v>
      </c>
      <c r="I34" s="33">
        <v>4.1399999999999997</v>
      </c>
      <c r="J34" s="34">
        <v>3.42</v>
      </c>
      <c r="K34" s="22"/>
      <c r="L34" s="22"/>
      <c r="M34" s="22"/>
      <c r="N34" s="22"/>
      <c r="O34" s="22"/>
      <c r="P34" s="22"/>
    </row>
    <row r="35" spans="1:16" ht="39" customHeight="1" x14ac:dyDescent="0.2">
      <c r="A35" s="22"/>
      <c r="B35" s="35"/>
      <c r="C35" s="1151" t="s">
        <v>533</v>
      </c>
      <c r="D35" s="1152"/>
      <c r="E35" s="1153"/>
      <c r="F35" s="36">
        <v>2.0099999999999998</v>
      </c>
      <c r="G35" s="37">
        <v>2.89</v>
      </c>
      <c r="H35" s="37">
        <v>2.2200000000000002</v>
      </c>
      <c r="I35" s="37">
        <v>2.2000000000000002</v>
      </c>
      <c r="J35" s="38">
        <v>2.48</v>
      </c>
      <c r="K35" s="22"/>
      <c r="L35" s="22"/>
      <c r="M35" s="22"/>
      <c r="N35" s="22"/>
      <c r="O35" s="22"/>
      <c r="P35" s="22"/>
    </row>
    <row r="36" spans="1:16" ht="39" customHeight="1" x14ac:dyDescent="0.2">
      <c r="A36" s="22"/>
      <c r="B36" s="35"/>
      <c r="C36" s="1151" t="s">
        <v>534</v>
      </c>
      <c r="D36" s="1152"/>
      <c r="E36" s="1153"/>
      <c r="F36" s="36">
        <v>0.06</v>
      </c>
      <c r="G36" s="37">
        <v>0.02</v>
      </c>
      <c r="H36" s="37">
        <v>0.03</v>
      </c>
      <c r="I36" s="37">
        <v>0.16</v>
      </c>
      <c r="J36" s="38">
        <v>0.91</v>
      </c>
      <c r="K36" s="22"/>
      <c r="L36" s="22"/>
      <c r="M36" s="22"/>
      <c r="N36" s="22"/>
      <c r="O36" s="22"/>
      <c r="P36" s="22"/>
    </row>
    <row r="37" spans="1:16" ht="39" customHeight="1" x14ac:dyDescent="0.2">
      <c r="A37" s="22"/>
      <c r="B37" s="35"/>
      <c r="C37" s="1151" t="s">
        <v>535</v>
      </c>
      <c r="D37" s="1152"/>
      <c r="E37" s="1153"/>
      <c r="F37" s="36">
        <v>0.01</v>
      </c>
      <c r="G37" s="37">
        <v>0.2</v>
      </c>
      <c r="H37" s="37">
        <v>0.01</v>
      </c>
      <c r="I37" s="37">
        <v>0.02</v>
      </c>
      <c r="J37" s="38">
        <v>0.06</v>
      </c>
      <c r="K37" s="22"/>
      <c r="L37" s="22"/>
      <c r="M37" s="22"/>
      <c r="N37" s="22"/>
      <c r="O37" s="22"/>
      <c r="P37" s="22"/>
    </row>
    <row r="38" spans="1:16" ht="39" customHeight="1" x14ac:dyDescent="0.2">
      <c r="A38" s="22"/>
      <c r="B38" s="35"/>
      <c r="C38" s="1151" t="s">
        <v>536</v>
      </c>
      <c r="D38" s="1152"/>
      <c r="E38" s="1153"/>
      <c r="F38" s="36">
        <v>0.03</v>
      </c>
      <c r="G38" s="37">
        <v>0.03</v>
      </c>
      <c r="H38" s="37">
        <v>0.03</v>
      </c>
      <c r="I38" s="37">
        <v>0.04</v>
      </c>
      <c r="J38" s="38">
        <v>0.04</v>
      </c>
      <c r="K38" s="22"/>
      <c r="L38" s="22"/>
      <c r="M38" s="22"/>
      <c r="N38" s="22"/>
      <c r="O38" s="22"/>
      <c r="P38" s="22"/>
    </row>
    <row r="39" spans="1:16" ht="39" customHeight="1" x14ac:dyDescent="0.2">
      <c r="A39" s="22"/>
      <c r="B39" s="35"/>
      <c r="C39" s="1151" t="s">
        <v>537</v>
      </c>
      <c r="D39" s="1152"/>
      <c r="E39" s="1153"/>
      <c r="F39" s="36">
        <v>0</v>
      </c>
      <c r="G39" s="37">
        <v>0.01</v>
      </c>
      <c r="H39" s="37">
        <v>0.01</v>
      </c>
      <c r="I39" s="37">
        <v>0.01</v>
      </c>
      <c r="J39" s="38">
        <v>0.03</v>
      </c>
      <c r="K39" s="22"/>
      <c r="L39" s="22"/>
      <c r="M39" s="22"/>
      <c r="N39" s="22"/>
      <c r="O39" s="22"/>
      <c r="P39" s="22"/>
    </row>
    <row r="40" spans="1:16" ht="39" customHeight="1" x14ac:dyDescent="0.2">
      <c r="A40" s="22"/>
      <c r="B40" s="35"/>
      <c r="C40" s="1151" t="s">
        <v>538</v>
      </c>
      <c r="D40" s="1152"/>
      <c r="E40" s="1153"/>
      <c r="F40" s="36">
        <v>0.02</v>
      </c>
      <c r="G40" s="37">
        <v>0.01</v>
      </c>
      <c r="H40" s="37">
        <v>0</v>
      </c>
      <c r="I40" s="37">
        <v>0.03</v>
      </c>
      <c r="J40" s="38">
        <v>0.02</v>
      </c>
      <c r="K40" s="22"/>
      <c r="L40" s="22"/>
      <c r="M40" s="22"/>
      <c r="N40" s="22"/>
      <c r="O40" s="22"/>
      <c r="P40" s="22"/>
    </row>
    <row r="41" spans="1:16" ht="39" customHeight="1" x14ac:dyDescent="0.2">
      <c r="A41" s="22"/>
      <c r="B41" s="35"/>
      <c r="C41" s="1151" t="s">
        <v>539</v>
      </c>
      <c r="D41" s="1152"/>
      <c r="E41" s="1153"/>
      <c r="F41" s="36">
        <v>0</v>
      </c>
      <c r="G41" s="37">
        <v>0</v>
      </c>
      <c r="H41" s="37">
        <v>0</v>
      </c>
      <c r="I41" s="37">
        <v>0</v>
      </c>
      <c r="J41" s="38">
        <v>0.01</v>
      </c>
      <c r="K41" s="22"/>
      <c r="L41" s="22"/>
      <c r="M41" s="22"/>
      <c r="N41" s="22"/>
      <c r="O41" s="22"/>
      <c r="P41" s="22"/>
    </row>
    <row r="42" spans="1:16" ht="39" customHeight="1" x14ac:dyDescent="0.2">
      <c r="A42" s="22"/>
      <c r="B42" s="39"/>
      <c r="C42" s="1151" t="s">
        <v>540</v>
      </c>
      <c r="D42" s="1152"/>
      <c r="E42" s="1153"/>
      <c r="F42" s="36" t="s">
        <v>488</v>
      </c>
      <c r="G42" s="37" t="s">
        <v>488</v>
      </c>
      <c r="H42" s="37" t="s">
        <v>488</v>
      </c>
      <c r="I42" s="37" t="s">
        <v>488</v>
      </c>
      <c r="J42" s="38" t="s">
        <v>488</v>
      </c>
      <c r="K42" s="22"/>
      <c r="L42" s="22"/>
      <c r="M42" s="22"/>
      <c r="N42" s="22"/>
      <c r="O42" s="22"/>
      <c r="P42" s="22"/>
    </row>
    <row r="43" spans="1:16" ht="39" customHeight="1" thickBot="1" x14ac:dyDescent="0.25">
      <c r="A43" s="22"/>
      <c r="B43" s="40"/>
      <c r="C43" s="1154" t="s">
        <v>541</v>
      </c>
      <c r="D43" s="1155"/>
      <c r="E43" s="1156"/>
      <c r="F43" s="41">
        <v>0.01</v>
      </c>
      <c r="G43" s="42">
        <v>0.04</v>
      </c>
      <c r="H43" s="42">
        <v>0.04</v>
      </c>
      <c r="I43" s="42">
        <v>0.03</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0" zoomScaleNormal="70" zoomScaleSheetLayoutView="55" workbookViewId="0">
      <selection activeCell="E34" sqref="E34:S34"/>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2">
      <c r="A45" s="48"/>
      <c r="B45" s="1167" t="s">
        <v>11</v>
      </c>
      <c r="C45" s="1168"/>
      <c r="D45" s="58"/>
      <c r="E45" s="1173" t="s">
        <v>12</v>
      </c>
      <c r="F45" s="1173"/>
      <c r="G45" s="1173"/>
      <c r="H45" s="1173"/>
      <c r="I45" s="1173"/>
      <c r="J45" s="1174"/>
      <c r="K45" s="59">
        <v>2759</v>
      </c>
      <c r="L45" s="60">
        <v>2676</v>
      </c>
      <c r="M45" s="60">
        <v>2649</v>
      </c>
      <c r="N45" s="60">
        <v>2627</v>
      </c>
      <c r="O45" s="61">
        <v>2616</v>
      </c>
      <c r="P45" s="48"/>
      <c r="Q45" s="48"/>
      <c r="R45" s="48"/>
      <c r="S45" s="48"/>
      <c r="T45" s="48"/>
      <c r="U45" s="48"/>
    </row>
    <row r="46" spans="1:21" ht="30.75" customHeight="1" x14ac:dyDescent="0.2">
      <c r="A46" s="48"/>
      <c r="B46" s="1169"/>
      <c r="C46" s="1170"/>
      <c r="D46" s="62"/>
      <c r="E46" s="1161" t="s">
        <v>13</v>
      </c>
      <c r="F46" s="1161"/>
      <c r="G46" s="1161"/>
      <c r="H46" s="1161"/>
      <c r="I46" s="1161"/>
      <c r="J46" s="1162"/>
      <c r="K46" s="63" t="s">
        <v>488</v>
      </c>
      <c r="L46" s="64" t="s">
        <v>488</v>
      </c>
      <c r="M46" s="64" t="s">
        <v>488</v>
      </c>
      <c r="N46" s="64" t="s">
        <v>488</v>
      </c>
      <c r="O46" s="65" t="s">
        <v>488</v>
      </c>
      <c r="P46" s="48"/>
      <c r="Q46" s="48"/>
      <c r="R46" s="48"/>
      <c r="S46" s="48"/>
      <c r="T46" s="48"/>
      <c r="U46" s="48"/>
    </row>
    <row r="47" spans="1:21" ht="30.75" customHeight="1" x14ac:dyDescent="0.2">
      <c r="A47" s="48"/>
      <c r="B47" s="1169"/>
      <c r="C47" s="1170"/>
      <c r="D47" s="62"/>
      <c r="E47" s="1161" t="s">
        <v>14</v>
      </c>
      <c r="F47" s="1161"/>
      <c r="G47" s="1161"/>
      <c r="H47" s="1161"/>
      <c r="I47" s="1161"/>
      <c r="J47" s="1162"/>
      <c r="K47" s="63" t="s">
        <v>488</v>
      </c>
      <c r="L47" s="64" t="s">
        <v>488</v>
      </c>
      <c r="M47" s="64" t="s">
        <v>488</v>
      </c>
      <c r="N47" s="64" t="s">
        <v>488</v>
      </c>
      <c r="O47" s="65" t="s">
        <v>488</v>
      </c>
      <c r="P47" s="48"/>
      <c r="Q47" s="48"/>
      <c r="R47" s="48"/>
      <c r="S47" s="48"/>
      <c r="T47" s="48"/>
      <c r="U47" s="48"/>
    </row>
    <row r="48" spans="1:21" ht="30.75" customHeight="1" x14ac:dyDescent="0.2">
      <c r="A48" s="48"/>
      <c r="B48" s="1169"/>
      <c r="C48" s="1170"/>
      <c r="D48" s="62"/>
      <c r="E48" s="1161" t="s">
        <v>15</v>
      </c>
      <c r="F48" s="1161"/>
      <c r="G48" s="1161"/>
      <c r="H48" s="1161"/>
      <c r="I48" s="1161"/>
      <c r="J48" s="1162"/>
      <c r="K48" s="63">
        <v>995</v>
      </c>
      <c r="L48" s="64">
        <v>986</v>
      </c>
      <c r="M48" s="64">
        <v>983</v>
      </c>
      <c r="N48" s="64">
        <v>1037</v>
      </c>
      <c r="O48" s="65">
        <v>1043</v>
      </c>
      <c r="P48" s="48"/>
      <c r="Q48" s="48"/>
      <c r="R48" s="48"/>
      <c r="S48" s="48"/>
      <c r="T48" s="48"/>
      <c r="U48" s="48"/>
    </row>
    <row r="49" spans="1:21" ht="30.75" customHeight="1" x14ac:dyDescent="0.2">
      <c r="A49" s="48"/>
      <c r="B49" s="1169"/>
      <c r="C49" s="1170"/>
      <c r="D49" s="62"/>
      <c r="E49" s="1161" t="s">
        <v>16</v>
      </c>
      <c r="F49" s="1161"/>
      <c r="G49" s="1161"/>
      <c r="H49" s="1161"/>
      <c r="I49" s="1161"/>
      <c r="J49" s="1162"/>
      <c r="K49" s="63">
        <v>19</v>
      </c>
      <c r="L49" s="64">
        <v>19</v>
      </c>
      <c r="M49" s="64">
        <v>21</v>
      </c>
      <c r="N49" s="64">
        <v>31</v>
      </c>
      <c r="O49" s="65">
        <v>31</v>
      </c>
      <c r="P49" s="48"/>
      <c r="Q49" s="48"/>
      <c r="R49" s="48"/>
      <c r="S49" s="48"/>
      <c r="T49" s="48"/>
      <c r="U49" s="48"/>
    </row>
    <row r="50" spans="1:21" ht="30.75" customHeight="1" x14ac:dyDescent="0.2">
      <c r="A50" s="48"/>
      <c r="B50" s="1169"/>
      <c r="C50" s="1170"/>
      <c r="D50" s="62"/>
      <c r="E50" s="1161" t="s">
        <v>17</v>
      </c>
      <c r="F50" s="1161"/>
      <c r="G50" s="1161"/>
      <c r="H50" s="1161"/>
      <c r="I50" s="1161"/>
      <c r="J50" s="1162"/>
      <c r="K50" s="63">
        <v>77</v>
      </c>
      <c r="L50" s="64">
        <v>74</v>
      </c>
      <c r="M50" s="64">
        <v>25</v>
      </c>
      <c r="N50" s="64">
        <v>21</v>
      </c>
      <c r="O50" s="65">
        <v>18</v>
      </c>
      <c r="P50" s="48"/>
      <c r="Q50" s="48"/>
      <c r="R50" s="48"/>
      <c r="S50" s="48"/>
      <c r="T50" s="48"/>
      <c r="U50" s="48"/>
    </row>
    <row r="51" spans="1:21" ht="30.75" customHeight="1" x14ac:dyDescent="0.2">
      <c r="A51" s="48"/>
      <c r="B51" s="1171"/>
      <c r="C51" s="1172"/>
      <c r="D51" s="66"/>
      <c r="E51" s="1161" t="s">
        <v>18</v>
      </c>
      <c r="F51" s="1161"/>
      <c r="G51" s="1161"/>
      <c r="H51" s="1161"/>
      <c r="I51" s="1161"/>
      <c r="J51" s="1162"/>
      <c r="K51" s="63">
        <v>1</v>
      </c>
      <c r="L51" s="64">
        <v>0</v>
      </c>
      <c r="M51" s="64">
        <v>0</v>
      </c>
      <c r="N51" s="64">
        <v>0</v>
      </c>
      <c r="O51" s="65">
        <v>0</v>
      </c>
      <c r="P51" s="48"/>
      <c r="Q51" s="48"/>
      <c r="R51" s="48"/>
      <c r="S51" s="48"/>
      <c r="T51" s="48"/>
      <c r="U51" s="48"/>
    </row>
    <row r="52" spans="1:21" ht="30.75" customHeight="1" x14ac:dyDescent="0.2">
      <c r="A52" s="48"/>
      <c r="B52" s="1159" t="s">
        <v>19</v>
      </c>
      <c r="C52" s="1160"/>
      <c r="D52" s="66"/>
      <c r="E52" s="1161" t="s">
        <v>20</v>
      </c>
      <c r="F52" s="1161"/>
      <c r="G52" s="1161"/>
      <c r="H52" s="1161"/>
      <c r="I52" s="1161"/>
      <c r="J52" s="1162"/>
      <c r="K52" s="63">
        <v>2985</v>
      </c>
      <c r="L52" s="64">
        <v>2844</v>
      </c>
      <c r="M52" s="64">
        <v>2917</v>
      </c>
      <c r="N52" s="64">
        <v>2965</v>
      </c>
      <c r="O52" s="65">
        <v>2931</v>
      </c>
      <c r="P52" s="48"/>
      <c r="Q52" s="48"/>
      <c r="R52" s="48"/>
      <c r="S52" s="48"/>
      <c r="T52" s="48"/>
      <c r="U52" s="48"/>
    </row>
    <row r="53" spans="1:21" ht="30.75" customHeight="1" thickBot="1" x14ac:dyDescent="0.25">
      <c r="A53" s="48"/>
      <c r="B53" s="1163" t="s">
        <v>21</v>
      </c>
      <c r="C53" s="1164"/>
      <c r="D53" s="67"/>
      <c r="E53" s="1165" t="s">
        <v>22</v>
      </c>
      <c r="F53" s="1165"/>
      <c r="G53" s="1165"/>
      <c r="H53" s="1165"/>
      <c r="I53" s="1165"/>
      <c r="J53" s="1166"/>
      <c r="K53" s="68">
        <v>866</v>
      </c>
      <c r="L53" s="69">
        <v>911</v>
      </c>
      <c r="M53" s="69">
        <v>761</v>
      </c>
      <c r="N53" s="69">
        <v>751</v>
      </c>
      <c r="O53" s="70">
        <v>777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0" zoomScale="70" zoomScaleNormal="70" zoomScaleSheetLayoutView="100" workbookViewId="0">
      <selection activeCell="E34" sqref="E34:S34"/>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527</v>
      </c>
      <c r="J40" s="79" t="s">
        <v>528</v>
      </c>
      <c r="K40" s="79" t="s">
        <v>529</v>
      </c>
      <c r="L40" s="79" t="s">
        <v>530</v>
      </c>
      <c r="M40" s="80" t="s">
        <v>531</v>
      </c>
    </row>
    <row r="41" spans="2:13" ht="27.75" customHeight="1" x14ac:dyDescent="0.2">
      <c r="B41" s="1187" t="s">
        <v>24</v>
      </c>
      <c r="C41" s="1188"/>
      <c r="D41" s="81"/>
      <c r="E41" s="1189" t="s">
        <v>25</v>
      </c>
      <c r="F41" s="1189"/>
      <c r="G41" s="1189"/>
      <c r="H41" s="1190"/>
      <c r="I41" s="82">
        <v>24836</v>
      </c>
      <c r="J41" s="83">
        <v>24325</v>
      </c>
      <c r="K41" s="83">
        <v>23442</v>
      </c>
      <c r="L41" s="83">
        <v>22852</v>
      </c>
      <c r="M41" s="84">
        <v>22504</v>
      </c>
    </row>
    <row r="42" spans="2:13" ht="27.75" customHeight="1" x14ac:dyDescent="0.2">
      <c r="B42" s="1177"/>
      <c r="C42" s="1178"/>
      <c r="D42" s="85"/>
      <c r="E42" s="1181" t="s">
        <v>26</v>
      </c>
      <c r="F42" s="1181"/>
      <c r="G42" s="1181"/>
      <c r="H42" s="1182"/>
      <c r="I42" s="86">
        <v>824</v>
      </c>
      <c r="J42" s="87">
        <v>718</v>
      </c>
      <c r="K42" s="87">
        <v>595</v>
      </c>
      <c r="L42" s="87">
        <v>487</v>
      </c>
      <c r="M42" s="88">
        <v>382</v>
      </c>
    </row>
    <row r="43" spans="2:13" ht="27.75" customHeight="1" x14ac:dyDescent="0.2">
      <c r="B43" s="1177"/>
      <c r="C43" s="1178"/>
      <c r="D43" s="85"/>
      <c r="E43" s="1181" t="s">
        <v>27</v>
      </c>
      <c r="F43" s="1181"/>
      <c r="G43" s="1181"/>
      <c r="H43" s="1182"/>
      <c r="I43" s="86">
        <v>13363</v>
      </c>
      <c r="J43" s="87">
        <v>13192</v>
      </c>
      <c r="K43" s="87">
        <v>13003</v>
      </c>
      <c r="L43" s="87">
        <v>12633</v>
      </c>
      <c r="M43" s="88">
        <v>12283</v>
      </c>
    </row>
    <row r="44" spans="2:13" ht="27.75" customHeight="1" x14ac:dyDescent="0.2">
      <c r="B44" s="1177"/>
      <c r="C44" s="1178"/>
      <c r="D44" s="85"/>
      <c r="E44" s="1181" t="s">
        <v>28</v>
      </c>
      <c r="F44" s="1181"/>
      <c r="G44" s="1181"/>
      <c r="H44" s="1182"/>
      <c r="I44" s="86">
        <v>230</v>
      </c>
      <c r="J44" s="87">
        <v>231</v>
      </c>
      <c r="K44" s="87">
        <v>234</v>
      </c>
      <c r="L44" s="87">
        <v>236</v>
      </c>
      <c r="M44" s="88">
        <v>251</v>
      </c>
    </row>
    <row r="45" spans="2:13" ht="27.75" customHeight="1" x14ac:dyDescent="0.2">
      <c r="B45" s="1177"/>
      <c r="C45" s="1178"/>
      <c r="D45" s="85"/>
      <c r="E45" s="1181" t="s">
        <v>29</v>
      </c>
      <c r="F45" s="1181"/>
      <c r="G45" s="1181"/>
      <c r="H45" s="1182"/>
      <c r="I45" s="86">
        <v>1279</v>
      </c>
      <c r="J45" s="87">
        <v>1244</v>
      </c>
      <c r="K45" s="87">
        <v>1209</v>
      </c>
      <c r="L45" s="87">
        <v>1152</v>
      </c>
      <c r="M45" s="88">
        <v>1055</v>
      </c>
    </row>
    <row r="46" spans="2:13" ht="27.75" customHeight="1" x14ac:dyDescent="0.2">
      <c r="B46" s="1177"/>
      <c r="C46" s="1178"/>
      <c r="D46" s="89"/>
      <c r="E46" s="1181" t="s">
        <v>30</v>
      </c>
      <c r="F46" s="1181"/>
      <c r="G46" s="1181"/>
      <c r="H46" s="1182"/>
      <c r="I46" s="86">
        <v>328</v>
      </c>
      <c r="J46" s="87">
        <v>166</v>
      </c>
      <c r="K46" s="87">
        <v>64</v>
      </c>
      <c r="L46" s="87">
        <v>99</v>
      </c>
      <c r="M46" s="88">
        <v>77</v>
      </c>
    </row>
    <row r="47" spans="2:13" ht="27.75" customHeight="1" x14ac:dyDescent="0.2">
      <c r="B47" s="1177"/>
      <c r="C47" s="1178"/>
      <c r="D47" s="90"/>
      <c r="E47" s="1191" t="s">
        <v>31</v>
      </c>
      <c r="F47" s="1192"/>
      <c r="G47" s="1192"/>
      <c r="H47" s="1193"/>
      <c r="I47" s="86" t="s">
        <v>488</v>
      </c>
      <c r="J47" s="87" t="s">
        <v>488</v>
      </c>
      <c r="K47" s="87" t="s">
        <v>488</v>
      </c>
      <c r="L47" s="87" t="s">
        <v>488</v>
      </c>
      <c r="M47" s="88" t="s">
        <v>488</v>
      </c>
    </row>
    <row r="48" spans="2:13" ht="27.75" customHeight="1" x14ac:dyDescent="0.2">
      <c r="B48" s="1177"/>
      <c r="C48" s="1178"/>
      <c r="D48" s="85"/>
      <c r="E48" s="1181" t="s">
        <v>32</v>
      </c>
      <c r="F48" s="1181"/>
      <c r="G48" s="1181"/>
      <c r="H48" s="1182"/>
      <c r="I48" s="86" t="s">
        <v>488</v>
      </c>
      <c r="J48" s="87" t="s">
        <v>488</v>
      </c>
      <c r="K48" s="87" t="s">
        <v>488</v>
      </c>
      <c r="L48" s="87" t="s">
        <v>488</v>
      </c>
      <c r="M48" s="88" t="s">
        <v>488</v>
      </c>
    </row>
    <row r="49" spans="2:13" ht="27.75" customHeight="1" x14ac:dyDescent="0.2">
      <c r="B49" s="1179"/>
      <c r="C49" s="1180"/>
      <c r="D49" s="85"/>
      <c r="E49" s="1181" t="s">
        <v>33</v>
      </c>
      <c r="F49" s="1181"/>
      <c r="G49" s="1181"/>
      <c r="H49" s="1182"/>
      <c r="I49" s="86" t="s">
        <v>488</v>
      </c>
      <c r="J49" s="87" t="s">
        <v>488</v>
      </c>
      <c r="K49" s="87" t="s">
        <v>488</v>
      </c>
      <c r="L49" s="87" t="s">
        <v>488</v>
      </c>
      <c r="M49" s="88" t="s">
        <v>488</v>
      </c>
    </row>
    <row r="50" spans="2:13" ht="27.75" customHeight="1" x14ac:dyDescent="0.2">
      <c r="B50" s="1175" t="s">
        <v>34</v>
      </c>
      <c r="C50" s="1176"/>
      <c r="D50" s="91"/>
      <c r="E50" s="1181" t="s">
        <v>35</v>
      </c>
      <c r="F50" s="1181"/>
      <c r="G50" s="1181"/>
      <c r="H50" s="1182"/>
      <c r="I50" s="86">
        <v>2980</v>
      </c>
      <c r="J50" s="87">
        <v>3115</v>
      </c>
      <c r="K50" s="87">
        <v>3144</v>
      </c>
      <c r="L50" s="87">
        <v>3164</v>
      </c>
      <c r="M50" s="88">
        <v>2654</v>
      </c>
    </row>
    <row r="51" spans="2:13" ht="27.75" customHeight="1" x14ac:dyDescent="0.2">
      <c r="B51" s="1177"/>
      <c r="C51" s="1178"/>
      <c r="D51" s="85"/>
      <c r="E51" s="1181" t="s">
        <v>36</v>
      </c>
      <c r="F51" s="1181"/>
      <c r="G51" s="1181"/>
      <c r="H51" s="1182"/>
      <c r="I51" s="86">
        <v>1135</v>
      </c>
      <c r="J51" s="87">
        <v>1066</v>
      </c>
      <c r="K51" s="87">
        <v>911</v>
      </c>
      <c r="L51" s="87">
        <v>788</v>
      </c>
      <c r="M51" s="88">
        <v>786</v>
      </c>
    </row>
    <row r="52" spans="2:13" ht="27.75" customHeight="1" x14ac:dyDescent="0.2">
      <c r="B52" s="1179"/>
      <c r="C52" s="1180"/>
      <c r="D52" s="85"/>
      <c r="E52" s="1181" t="s">
        <v>37</v>
      </c>
      <c r="F52" s="1181"/>
      <c r="G52" s="1181"/>
      <c r="H52" s="1182"/>
      <c r="I52" s="86">
        <v>26538</v>
      </c>
      <c r="J52" s="87">
        <v>26081</v>
      </c>
      <c r="K52" s="87">
        <v>25301</v>
      </c>
      <c r="L52" s="87">
        <v>24649</v>
      </c>
      <c r="M52" s="88">
        <v>24304</v>
      </c>
    </row>
    <row r="53" spans="2:13" ht="27.75" customHeight="1" thickBot="1" x14ac:dyDescent="0.25">
      <c r="B53" s="1183" t="s">
        <v>21</v>
      </c>
      <c r="C53" s="1184"/>
      <c r="D53" s="92"/>
      <c r="E53" s="1185" t="s">
        <v>38</v>
      </c>
      <c r="F53" s="1185"/>
      <c r="G53" s="1185"/>
      <c r="H53" s="1186"/>
      <c r="I53" s="93">
        <v>10206</v>
      </c>
      <c r="J53" s="94">
        <v>9614</v>
      </c>
      <c r="K53" s="94">
        <v>9189</v>
      </c>
      <c r="L53" s="94">
        <v>8857</v>
      </c>
      <c r="M53" s="95">
        <v>8809</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22" zoomScale="70" zoomScaleNormal="70" zoomScaleSheetLayoutView="55" workbookViewId="0">
      <selection activeCell="G71" sqref="G71"/>
    </sheetView>
  </sheetViews>
  <sheetFormatPr defaultColWidth="0" defaultRowHeight="0" customHeight="1" zeroHeight="1" x14ac:dyDescent="0.2"/>
  <cols>
    <col min="1" max="1" width="6.33203125" style="244" customWidth="1"/>
    <col min="2" max="2" width="18.109375" style="244" customWidth="1"/>
    <col min="3" max="3" width="22.6640625" style="244" customWidth="1"/>
    <col min="4" max="9" width="18.109375" style="244" customWidth="1"/>
    <col min="10" max="10" width="22.77734375" style="244" customWidth="1"/>
    <col min="11" max="15" width="18.109375" style="244" customWidth="1"/>
    <col min="16" max="16" width="6.109375" style="251" customWidth="1"/>
    <col min="17" max="17" width="5.88671875" style="249" customWidth="1"/>
    <col min="18" max="18" width="19.109375" style="244" hidden="1"/>
    <col min="19" max="23" width="12.6640625" style="244" hidden="1"/>
    <col min="24" max="257" width="8.6640625" style="244" hidden="1"/>
    <col min="258" max="263" width="14.88671875" style="244" hidden="1"/>
    <col min="264" max="265" width="15.88671875" style="244" hidden="1"/>
    <col min="266" max="271" width="16.109375" style="244" hidden="1"/>
    <col min="272" max="272" width="6.109375" style="244" hidden="1"/>
    <col min="273" max="273" width="3" style="244" hidden="1"/>
    <col min="274" max="513" width="8.6640625" style="244" hidden="1"/>
    <col min="514" max="519" width="14.88671875" style="244" hidden="1"/>
    <col min="520" max="521" width="15.88671875" style="244" hidden="1"/>
    <col min="522" max="527" width="16.109375" style="244" hidden="1"/>
    <col min="528" max="528" width="6.109375" style="244" hidden="1"/>
    <col min="529" max="529" width="3" style="244" hidden="1"/>
    <col min="530" max="769" width="8.6640625" style="244" hidden="1"/>
    <col min="770" max="775" width="14.88671875" style="244" hidden="1"/>
    <col min="776" max="777" width="15.88671875" style="244" hidden="1"/>
    <col min="778" max="783" width="16.109375" style="244" hidden="1"/>
    <col min="784" max="784" width="6.109375" style="244" hidden="1"/>
    <col min="785" max="785" width="3" style="244" hidden="1"/>
    <col min="786" max="1025" width="8.6640625" style="244" hidden="1"/>
    <col min="1026" max="1031" width="14.88671875" style="244" hidden="1"/>
    <col min="1032" max="1033" width="15.88671875" style="244" hidden="1"/>
    <col min="1034" max="1039" width="16.109375" style="244" hidden="1"/>
    <col min="1040" max="1040" width="6.109375" style="244" hidden="1"/>
    <col min="1041" max="1041" width="3" style="244" hidden="1"/>
    <col min="1042" max="1281" width="8.6640625" style="244" hidden="1"/>
    <col min="1282" max="1287" width="14.88671875" style="244" hidden="1"/>
    <col min="1288" max="1289" width="15.88671875" style="244" hidden="1"/>
    <col min="1290" max="1295" width="16.109375" style="244" hidden="1"/>
    <col min="1296" max="1296" width="6.109375" style="244" hidden="1"/>
    <col min="1297" max="1297" width="3" style="244" hidden="1"/>
    <col min="1298" max="1537" width="8.6640625" style="244" hidden="1"/>
    <col min="1538" max="1543" width="14.88671875" style="244" hidden="1"/>
    <col min="1544" max="1545" width="15.88671875" style="244" hidden="1"/>
    <col min="1546" max="1551" width="16.109375" style="244" hidden="1"/>
    <col min="1552" max="1552" width="6.109375" style="244" hidden="1"/>
    <col min="1553" max="1553" width="3" style="244" hidden="1"/>
    <col min="1554" max="1793" width="8.6640625" style="244" hidden="1"/>
    <col min="1794" max="1799" width="14.88671875" style="244" hidden="1"/>
    <col min="1800" max="1801" width="15.88671875" style="244" hidden="1"/>
    <col min="1802" max="1807" width="16.109375" style="244" hidden="1"/>
    <col min="1808" max="1808" width="6.109375" style="244" hidden="1"/>
    <col min="1809" max="1809" width="3" style="244" hidden="1"/>
    <col min="1810" max="2049" width="8.6640625" style="244" hidden="1"/>
    <col min="2050" max="2055" width="14.88671875" style="244" hidden="1"/>
    <col min="2056" max="2057" width="15.88671875" style="244" hidden="1"/>
    <col min="2058" max="2063" width="16.109375" style="244" hidden="1"/>
    <col min="2064" max="2064" width="6.109375" style="244" hidden="1"/>
    <col min="2065" max="2065" width="3" style="244" hidden="1"/>
    <col min="2066" max="2305" width="8.6640625" style="244" hidden="1"/>
    <col min="2306" max="2311" width="14.88671875" style="244" hidden="1"/>
    <col min="2312" max="2313" width="15.88671875" style="244" hidden="1"/>
    <col min="2314" max="2319" width="16.109375" style="244" hidden="1"/>
    <col min="2320" max="2320" width="6.109375" style="244" hidden="1"/>
    <col min="2321" max="2321" width="3" style="244" hidden="1"/>
    <col min="2322" max="2561" width="8.6640625" style="244" hidden="1"/>
    <col min="2562" max="2567" width="14.88671875" style="244" hidden="1"/>
    <col min="2568" max="2569" width="15.88671875" style="244" hidden="1"/>
    <col min="2570" max="2575" width="16.109375" style="244" hidden="1"/>
    <col min="2576" max="2576" width="6.109375" style="244" hidden="1"/>
    <col min="2577" max="2577" width="3" style="244" hidden="1"/>
    <col min="2578" max="2817" width="8.6640625" style="244" hidden="1"/>
    <col min="2818" max="2823" width="14.88671875" style="244" hidden="1"/>
    <col min="2824" max="2825" width="15.88671875" style="244" hidden="1"/>
    <col min="2826" max="2831" width="16.109375" style="244" hidden="1"/>
    <col min="2832" max="2832" width="6.109375" style="244" hidden="1"/>
    <col min="2833" max="2833" width="3" style="244" hidden="1"/>
    <col min="2834" max="3073" width="8.6640625" style="244" hidden="1"/>
    <col min="3074" max="3079" width="14.88671875" style="244" hidden="1"/>
    <col min="3080" max="3081" width="15.88671875" style="244" hidden="1"/>
    <col min="3082" max="3087" width="16.109375" style="244" hidden="1"/>
    <col min="3088" max="3088" width="6.109375" style="244" hidden="1"/>
    <col min="3089" max="3089" width="3" style="244" hidden="1"/>
    <col min="3090" max="3329" width="8.6640625" style="244" hidden="1"/>
    <col min="3330" max="3335" width="14.88671875" style="244" hidden="1"/>
    <col min="3336" max="3337" width="15.88671875" style="244" hidden="1"/>
    <col min="3338" max="3343" width="16.109375" style="244" hidden="1"/>
    <col min="3344" max="3344" width="6.109375" style="244" hidden="1"/>
    <col min="3345" max="3345" width="3" style="244" hidden="1"/>
    <col min="3346" max="3585" width="8.6640625" style="244" hidden="1"/>
    <col min="3586" max="3591" width="14.88671875" style="244" hidden="1"/>
    <col min="3592" max="3593" width="15.88671875" style="244" hidden="1"/>
    <col min="3594" max="3599" width="16.109375" style="244" hidden="1"/>
    <col min="3600" max="3600" width="6.109375" style="244" hidden="1"/>
    <col min="3601" max="3601" width="3" style="244" hidden="1"/>
    <col min="3602" max="3841" width="8.6640625" style="244" hidden="1"/>
    <col min="3842" max="3847" width="14.88671875" style="244" hidden="1"/>
    <col min="3848" max="3849" width="15.88671875" style="244" hidden="1"/>
    <col min="3850" max="3855" width="16.109375" style="244" hidden="1"/>
    <col min="3856" max="3856" width="6.109375" style="244" hidden="1"/>
    <col min="3857" max="3857" width="3" style="244" hidden="1"/>
    <col min="3858" max="4097" width="8.6640625" style="244" hidden="1"/>
    <col min="4098" max="4103" width="14.88671875" style="244" hidden="1"/>
    <col min="4104" max="4105" width="15.88671875" style="244" hidden="1"/>
    <col min="4106" max="4111" width="16.109375" style="244" hidden="1"/>
    <col min="4112" max="4112" width="6.109375" style="244" hidden="1"/>
    <col min="4113" max="4113" width="3" style="244" hidden="1"/>
    <col min="4114" max="4353" width="8.6640625" style="244" hidden="1"/>
    <col min="4354" max="4359" width="14.88671875" style="244" hidden="1"/>
    <col min="4360" max="4361" width="15.88671875" style="244" hidden="1"/>
    <col min="4362" max="4367" width="16.109375" style="244" hidden="1"/>
    <col min="4368" max="4368" width="6.109375" style="244" hidden="1"/>
    <col min="4369" max="4369" width="3" style="244" hidden="1"/>
    <col min="4370" max="4609" width="8.6640625" style="244" hidden="1"/>
    <col min="4610" max="4615" width="14.88671875" style="244" hidden="1"/>
    <col min="4616" max="4617" width="15.88671875" style="244" hidden="1"/>
    <col min="4618" max="4623" width="16.109375" style="244" hidden="1"/>
    <col min="4624" max="4624" width="6.109375" style="244" hidden="1"/>
    <col min="4625" max="4625" width="3" style="244" hidden="1"/>
    <col min="4626" max="4865" width="8.6640625" style="244" hidden="1"/>
    <col min="4866" max="4871" width="14.88671875" style="244" hidden="1"/>
    <col min="4872" max="4873" width="15.88671875" style="244" hidden="1"/>
    <col min="4874" max="4879" width="16.109375" style="244" hidden="1"/>
    <col min="4880" max="4880" width="6.109375" style="244" hidden="1"/>
    <col min="4881" max="4881" width="3" style="244" hidden="1"/>
    <col min="4882" max="5121" width="8.6640625" style="244" hidden="1"/>
    <col min="5122" max="5127" width="14.88671875" style="244" hidden="1"/>
    <col min="5128" max="5129" width="15.88671875" style="244" hidden="1"/>
    <col min="5130" max="5135" width="16.109375" style="244" hidden="1"/>
    <col min="5136" max="5136" width="6.109375" style="244" hidden="1"/>
    <col min="5137" max="5137" width="3" style="244" hidden="1"/>
    <col min="5138" max="5377" width="8.6640625" style="244" hidden="1"/>
    <col min="5378" max="5383" width="14.88671875" style="244" hidden="1"/>
    <col min="5384" max="5385" width="15.88671875" style="244" hidden="1"/>
    <col min="5386" max="5391" width="16.109375" style="244" hidden="1"/>
    <col min="5392" max="5392" width="6.109375" style="244" hidden="1"/>
    <col min="5393" max="5393" width="3" style="244" hidden="1"/>
    <col min="5394" max="5633" width="8.6640625" style="244" hidden="1"/>
    <col min="5634" max="5639" width="14.88671875" style="244" hidden="1"/>
    <col min="5640" max="5641" width="15.88671875" style="244" hidden="1"/>
    <col min="5642" max="5647" width="16.109375" style="244" hidden="1"/>
    <col min="5648" max="5648" width="6.109375" style="244" hidden="1"/>
    <col min="5649" max="5649" width="3" style="244" hidden="1"/>
    <col min="5650" max="5889" width="8.6640625" style="244" hidden="1"/>
    <col min="5890" max="5895" width="14.88671875" style="244" hidden="1"/>
    <col min="5896" max="5897" width="15.88671875" style="244" hidden="1"/>
    <col min="5898" max="5903" width="16.109375" style="244" hidden="1"/>
    <col min="5904" max="5904" width="6.109375" style="244" hidden="1"/>
    <col min="5905" max="5905" width="3" style="244" hidden="1"/>
    <col min="5906" max="6145" width="8.6640625" style="244" hidden="1"/>
    <col min="6146" max="6151" width="14.88671875" style="244" hidden="1"/>
    <col min="6152" max="6153" width="15.88671875" style="244" hidden="1"/>
    <col min="6154" max="6159" width="16.109375" style="244" hidden="1"/>
    <col min="6160" max="6160" width="6.109375" style="244" hidden="1"/>
    <col min="6161" max="6161" width="3" style="244" hidden="1"/>
    <col min="6162" max="6401" width="8.6640625" style="244" hidden="1"/>
    <col min="6402" max="6407" width="14.88671875" style="244" hidden="1"/>
    <col min="6408" max="6409" width="15.88671875" style="244" hidden="1"/>
    <col min="6410" max="6415" width="16.109375" style="244" hidden="1"/>
    <col min="6416" max="6416" width="6.109375" style="244" hidden="1"/>
    <col min="6417" max="6417" width="3" style="244" hidden="1"/>
    <col min="6418" max="6657" width="8.6640625" style="244" hidden="1"/>
    <col min="6658" max="6663" width="14.88671875" style="244" hidden="1"/>
    <col min="6664" max="6665" width="15.88671875" style="244" hidden="1"/>
    <col min="6666" max="6671" width="16.109375" style="244" hidden="1"/>
    <col min="6672" max="6672" width="6.109375" style="244" hidden="1"/>
    <col min="6673" max="6673" width="3" style="244" hidden="1"/>
    <col min="6674" max="6913" width="8.6640625" style="244" hidden="1"/>
    <col min="6914" max="6919" width="14.88671875" style="244" hidden="1"/>
    <col min="6920" max="6921" width="15.88671875" style="244" hidden="1"/>
    <col min="6922" max="6927" width="16.109375" style="244" hidden="1"/>
    <col min="6928" max="6928" width="6.109375" style="244" hidden="1"/>
    <col min="6929" max="6929" width="3" style="244" hidden="1"/>
    <col min="6930" max="7169" width="8.6640625" style="244" hidden="1"/>
    <col min="7170" max="7175" width="14.88671875" style="244" hidden="1"/>
    <col min="7176" max="7177" width="15.88671875" style="244" hidden="1"/>
    <col min="7178" max="7183" width="16.109375" style="244" hidden="1"/>
    <col min="7184" max="7184" width="6.109375" style="244" hidden="1"/>
    <col min="7185" max="7185" width="3" style="244" hidden="1"/>
    <col min="7186" max="7425" width="8.6640625" style="244" hidden="1"/>
    <col min="7426" max="7431" width="14.88671875" style="244" hidden="1"/>
    <col min="7432" max="7433" width="15.88671875" style="244" hidden="1"/>
    <col min="7434" max="7439" width="16.109375" style="244" hidden="1"/>
    <col min="7440" max="7440" width="6.109375" style="244" hidden="1"/>
    <col min="7441" max="7441" width="3" style="244" hidden="1"/>
    <col min="7442" max="7681" width="8.6640625" style="244" hidden="1"/>
    <col min="7682" max="7687" width="14.88671875" style="244" hidden="1"/>
    <col min="7688" max="7689" width="15.88671875" style="244" hidden="1"/>
    <col min="7690" max="7695" width="16.109375" style="244" hidden="1"/>
    <col min="7696" max="7696" width="6.109375" style="244" hidden="1"/>
    <col min="7697" max="7697" width="3" style="244" hidden="1"/>
    <col min="7698" max="7937" width="8.6640625" style="244" hidden="1"/>
    <col min="7938" max="7943" width="14.88671875" style="244" hidden="1"/>
    <col min="7944" max="7945" width="15.88671875" style="244" hidden="1"/>
    <col min="7946" max="7951" width="16.109375" style="244" hidden="1"/>
    <col min="7952" max="7952" width="6.109375" style="244" hidden="1"/>
    <col min="7953" max="7953" width="3" style="244" hidden="1"/>
    <col min="7954" max="8193" width="8.6640625" style="244" hidden="1"/>
    <col min="8194" max="8199" width="14.88671875" style="244" hidden="1"/>
    <col min="8200" max="8201" width="15.88671875" style="244" hidden="1"/>
    <col min="8202" max="8207" width="16.109375" style="244" hidden="1"/>
    <col min="8208" max="8208" width="6.109375" style="244" hidden="1"/>
    <col min="8209" max="8209" width="3" style="244" hidden="1"/>
    <col min="8210" max="8449" width="8.6640625" style="244" hidden="1"/>
    <col min="8450" max="8455" width="14.88671875" style="244" hidden="1"/>
    <col min="8456" max="8457" width="15.88671875" style="244" hidden="1"/>
    <col min="8458" max="8463" width="16.109375" style="244" hidden="1"/>
    <col min="8464" max="8464" width="6.109375" style="244" hidden="1"/>
    <col min="8465" max="8465" width="3" style="244" hidden="1"/>
    <col min="8466" max="8705" width="8.6640625" style="244" hidden="1"/>
    <col min="8706" max="8711" width="14.88671875" style="244" hidden="1"/>
    <col min="8712" max="8713" width="15.88671875" style="244" hidden="1"/>
    <col min="8714" max="8719" width="16.109375" style="244" hidden="1"/>
    <col min="8720" max="8720" width="6.109375" style="244" hidden="1"/>
    <col min="8721" max="8721" width="3" style="244" hidden="1"/>
    <col min="8722" max="8961" width="8.6640625" style="244" hidden="1"/>
    <col min="8962" max="8967" width="14.88671875" style="244" hidden="1"/>
    <col min="8968" max="8969" width="15.88671875" style="244" hidden="1"/>
    <col min="8970" max="8975" width="16.109375" style="244" hidden="1"/>
    <col min="8976" max="8976" width="6.109375" style="244" hidden="1"/>
    <col min="8977" max="8977" width="3" style="244" hidden="1"/>
    <col min="8978" max="9217" width="8.6640625" style="244" hidden="1"/>
    <col min="9218" max="9223" width="14.88671875" style="244" hidden="1"/>
    <col min="9224" max="9225" width="15.88671875" style="244" hidden="1"/>
    <col min="9226" max="9231" width="16.109375" style="244" hidden="1"/>
    <col min="9232" max="9232" width="6.109375" style="244" hidden="1"/>
    <col min="9233" max="9233" width="3" style="244" hidden="1"/>
    <col min="9234" max="9473" width="8.6640625" style="244" hidden="1"/>
    <col min="9474" max="9479" width="14.88671875" style="244" hidden="1"/>
    <col min="9480" max="9481" width="15.88671875" style="244" hidden="1"/>
    <col min="9482" max="9487" width="16.109375" style="244" hidden="1"/>
    <col min="9488" max="9488" width="6.109375" style="244" hidden="1"/>
    <col min="9489" max="9489" width="3" style="244" hidden="1"/>
    <col min="9490" max="9729" width="8.6640625" style="244" hidden="1"/>
    <col min="9730" max="9735" width="14.88671875" style="244" hidden="1"/>
    <col min="9736" max="9737" width="15.88671875" style="244" hidden="1"/>
    <col min="9738" max="9743" width="16.109375" style="244" hidden="1"/>
    <col min="9744" max="9744" width="6.109375" style="244" hidden="1"/>
    <col min="9745" max="9745" width="3" style="244" hidden="1"/>
    <col min="9746" max="9985" width="8.6640625" style="244" hidden="1"/>
    <col min="9986" max="9991" width="14.88671875" style="244" hidden="1"/>
    <col min="9992" max="9993" width="15.88671875" style="244" hidden="1"/>
    <col min="9994" max="9999" width="16.109375" style="244" hidden="1"/>
    <col min="10000" max="10000" width="6.109375" style="244" hidden="1"/>
    <col min="10001" max="10001" width="3" style="244" hidden="1"/>
    <col min="10002" max="10241" width="8.6640625" style="244" hidden="1"/>
    <col min="10242" max="10247" width="14.88671875" style="244" hidden="1"/>
    <col min="10248" max="10249" width="15.88671875" style="244" hidden="1"/>
    <col min="10250" max="10255" width="16.109375" style="244" hidden="1"/>
    <col min="10256" max="10256" width="6.109375" style="244" hidden="1"/>
    <col min="10257" max="10257" width="3" style="244" hidden="1"/>
    <col min="10258" max="10497" width="8.6640625" style="244" hidden="1"/>
    <col min="10498" max="10503" width="14.88671875" style="244" hidden="1"/>
    <col min="10504" max="10505" width="15.88671875" style="244" hidden="1"/>
    <col min="10506" max="10511" width="16.109375" style="244" hidden="1"/>
    <col min="10512" max="10512" width="6.109375" style="244" hidden="1"/>
    <col min="10513" max="10513" width="3" style="244" hidden="1"/>
    <col min="10514" max="10753" width="8.6640625" style="244" hidden="1"/>
    <col min="10754" max="10759" width="14.88671875" style="244" hidden="1"/>
    <col min="10760" max="10761" width="15.88671875" style="244" hidden="1"/>
    <col min="10762" max="10767" width="16.109375" style="244" hidden="1"/>
    <col min="10768" max="10768" width="6.109375" style="244" hidden="1"/>
    <col min="10769" max="10769" width="3" style="244" hidden="1"/>
    <col min="10770" max="11009" width="8.6640625" style="244" hidden="1"/>
    <col min="11010" max="11015" width="14.88671875" style="244" hidden="1"/>
    <col min="11016" max="11017" width="15.88671875" style="244" hidden="1"/>
    <col min="11018" max="11023" width="16.109375" style="244" hidden="1"/>
    <col min="11024" max="11024" width="6.109375" style="244" hidden="1"/>
    <col min="11025" max="11025" width="3" style="244" hidden="1"/>
    <col min="11026" max="11265" width="8.6640625" style="244" hidden="1"/>
    <col min="11266" max="11271" width="14.88671875" style="244" hidden="1"/>
    <col min="11272" max="11273" width="15.88671875" style="244" hidden="1"/>
    <col min="11274" max="11279" width="16.109375" style="244" hidden="1"/>
    <col min="11280" max="11280" width="6.109375" style="244" hidden="1"/>
    <col min="11281" max="11281" width="3" style="244" hidden="1"/>
    <col min="11282" max="11521" width="8.6640625" style="244" hidden="1"/>
    <col min="11522" max="11527" width="14.88671875" style="244" hidden="1"/>
    <col min="11528" max="11529" width="15.88671875" style="244" hidden="1"/>
    <col min="11530" max="11535" width="16.109375" style="244" hidden="1"/>
    <col min="11536" max="11536" width="6.109375" style="244" hidden="1"/>
    <col min="11537" max="11537" width="3" style="244" hidden="1"/>
    <col min="11538" max="11777" width="8.6640625" style="244" hidden="1"/>
    <col min="11778" max="11783" width="14.88671875" style="244" hidden="1"/>
    <col min="11784" max="11785" width="15.88671875" style="244" hidden="1"/>
    <col min="11786" max="11791" width="16.109375" style="244" hidden="1"/>
    <col min="11792" max="11792" width="6.109375" style="244" hidden="1"/>
    <col min="11793" max="11793" width="3" style="244" hidden="1"/>
    <col min="11794" max="12033" width="8.6640625" style="244" hidden="1"/>
    <col min="12034" max="12039" width="14.88671875" style="244" hidden="1"/>
    <col min="12040" max="12041" width="15.88671875" style="244" hidden="1"/>
    <col min="12042" max="12047" width="16.109375" style="244" hidden="1"/>
    <col min="12048" max="12048" width="6.109375" style="244" hidden="1"/>
    <col min="12049" max="12049" width="3" style="244" hidden="1"/>
    <col min="12050" max="12289" width="8.6640625" style="244" hidden="1"/>
    <col min="12290" max="12295" width="14.88671875" style="244" hidden="1"/>
    <col min="12296" max="12297" width="15.88671875" style="244" hidden="1"/>
    <col min="12298" max="12303" width="16.109375" style="244" hidden="1"/>
    <col min="12304" max="12304" width="6.109375" style="244" hidden="1"/>
    <col min="12305" max="12305" width="3" style="244" hidden="1"/>
    <col min="12306" max="12545" width="8.6640625" style="244" hidden="1"/>
    <col min="12546" max="12551" width="14.88671875" style="244" hidden="1"/>
    <col min="12552" max="12553" width="15.88671875" style="244" hidden="1"/>
    <col min="12554" max="12559" width="16.109375" style="244" hidden="1"/>
    <col min="12560" max="12560" width="6.109375" style="244" hidden="1"/>
    <col min="12561" max="12561" width="3" style="244" hidden="1"/>
    <col min="12562" max="12801" width="8.6640625" style="244" hidden="1"/>
    <col min="12802" max="12807" width="14.88671875" style="244" hidden="1"/>
    <col min="12808" max="12809" width="15.88671875" style="244" hidden="1"/>
    <col min="12810" max="12815" width="16.109375" style="244" hidden="1"/>
    <col min="12816" max="12816" width="6.109375" style="244" hidden="1"/>
    <col min="12817" max="12817" width="3" style="244" hidden="1"/>
    <col min="12818" max="13057" width="8.6640625" style="244" hidden="1"/>
    <col min="13058" max="13063" width="14.88671875" style="244" hidden="1"/>
    <col min="13064" max="13065" width="15.88671875" style="244" hidden="1"/>
    <col min="13066" max="13071" width="16.109375" style="244" hidden="1"/>
    <col min="13072" max="13072" width="6.109375" style="244" hidden="1"/>
    <col min="13073" max="13073" width="3" style="244" hidden="1"/>
    <col min="13074" max="13313" width="8.6640625" style="244" hidden="1"/>
    <col min="13314" max="13319" width="14.88671875" style="244" hidden="1"/>
    <col min="13320" max="13321" width="15.88671875" style="244" hidden="1"/>
    <col min="13322" max="13327" width="16.109375" style="244" hidden="1"/>
    <col min="13328" max="13328" width="6.109375" style="244" hidden="1"/>
    <col min="13329" max="13329" width="3" style="244" hidden="1"/>
    <col min="13330" max="13569" width="8.6640625" style="244" hidden="1"/>
    <col min="13570" max="13575" width="14.88671875" style="244" hidden="1"/>
    <col min="13576" max="13577" width="15.88671875" style="244" hidden="1"/>
    <col min="13578" max="13583" width="16.109375" style="244" hidden="1"/>
    <col min="13584" max="13584" width="6.109375" style="244" hidden="1"/>
    <col min="13585" max="13585" width="3" style="244" hidden="1"/>
    <col min="13586" max="13825" width="8.6640625" style="244" hidden="1"/>
    <col min="13826" max="13831" width="14.88671875" style="244" hidden="1"/>
    <col min="13832" max="13833" width="15.88671875" style="244" hidden="1"/>
    <col min="13834" max="13839" width="16.109375" style="244" hidden="1"/>
    <col min="13840" max="13840" width="6.109375" style="244" hidden="1"/>
    <col min="13841" max="13841" width="3" style="244" hidden="1"/>
    <col min="13842" max="14081" width="8.6640625" style="244" hidden="1"/>
    <col min="14082" max="14087" width="14.88671875" style="244" hidden="1"/>
    <col min="14088" max="14089" width="15.88671875" style="244" hidden="1"/>
    <col min="14090" max="14095" width="16.109375" style="244" hidden="1"/>
    <col min="14096" max="14096" width="6.109375" style="244" hidden="1"/>
    <col min="14097" max="14097" width="3" style="244" hidden="1"/>
    <col min="14098" max="14337" width="8.6640625" style="244" hidden="1"/>
    <col min="14338" max="14343" width="14.88671875" style="244" hidden="1"/>
    <col min="14344" max="14345" width="15.88671875" style="244" hidden="1"/>
    <col min="14346" max="14351" width="16.109375" style="244" hidden="1"/>
    <col min="14352" max="14352" width="6.109375" style="244" hidden="1"/>
    <col min="14353" max="14353" width="3" style="244" hidden="1"/>
    <col min="14354" max="14593" width="8.6640625" style="244" hidden="1"/>
    <col min="14594" max="14599" width="14.88671875" style="244" hidden="1"/>
    <col min="14600" max="14601" width="15.88671875" style="244" hidden="1"/>
    <col min="14602" max="14607" width="16.109375" style="244" hidden="1"/>
    <col min="14608" max="14608" width="6.109375" style="244" hidden="1"/>
    <col min="14609" max="14609" width="3" style="244" hidden="1"/>
    <col min="14610" max="14849" width="8.6640625" style="244" hidden="1"/>
    <col min="14850" max="14855" width="14.88671875" style="244" hidden="1"/>
    <col min="14856" max="14857" width="15.88671875" style="244" hidden="1"/>
    <col min="14858" max="14863" width="16.109375" style="244" hidden="1"/>
    <col min="14864" max="14864" width="6.109375" style="244" hidden="1"/>
    <col min="14865" max="14865" width="3" style="244" hidden="1"/>
    <col min="14866" max="15105" width="8.6640625" style="244" hidden="1"/>
    <col min="15106" max="15111" width="14.88671875" style="244" hidden="1"/>
    <col min="15112" max="15113" width="15.88671875" style="244" hidden="1"/>
    <col min="15114" max="15119" width="16.109375" style="244" hidden="1"/>
    <col min="15120" max="15120" width="6.109375" style="244" hidden="1"/>
    <col min="15121" max="15121" width="3" style="244" hidden="1"/>
    <col min="15122" max="15361" width="8.6640625" style="244" hidden="1"/>
    <col min="15362" max="15367" width="14.88671875" style="244" hidden="1"/>
    <col min="15368" max="15369" width="15.88671875" style="244" hidden="1"/>
    <col min="15370" max="15375" width="16.109375" style="244" hidden="1"/>
    <col min="15376" max="15376" width="6.109375" style="244" hidden="1"/>
    <col min="15377" max="15377" width="3" style="244" hidden="1"/>
    <col min="15378" max="15617" width="8.6640625" style="244" hidden="1"/>
    <col min="15618" max="15623" width="14.88671875" style="244" hidden="1"/>
    <col min="15624" max="15625" width="15.88671875" style="244" hidden="1"/>
    <col min="15626" max="15631" width="16.109375" style="244" hidden="1"/>
    <col min="15632" max="15632" width="6.109375" style="244" hidden="1"/>
    <col min="15633" max="15633" width="3" style="244" hidden="1"/>
    <col min="15634" max="15873" width="8.6640625" style="244" hidden="1"/>
    <col min="15874" max="15879" width="14.88671875" style="244" hidden="1"/>
    <col min="15880" max="15881" width="15.88671875" style="244" hidden="1"/>
    <col min="15882" max="15887" width="16.109375" style="244" hidden="1"/>
    <col min="15888" max="15888" width="6.109375" style="244" hidden="1"/>
    <col min="15889" max="15889" width="3" style="244" hidden="1"/>
    <col min="15890" max="16129" width="8.6640625" style="244" hidden="1"/>
    <col min="16130" max="16135" width="14.88671875" style="244" hidden="1"/>
    <col min="16136" max="16137" width="15.88671875" style="244" hidden="1"/>
    <col min="16138" max="16143" width="16.109375" style="244" hidden="1"/>
    <col min="16144" max="16144" width="6.109375" style="244" hidden="1"/>
    <col min="16145" max="16145" width="3" style="244" hidden="1"/>
    <col min="16146" max="16384" width="8.6640625" style="244" hidden="1"/>
  </cols>
  <sheetData>
    <row r="1" spans="1:51" ht="42.75" customHeight="1" x14ac:dyDescent="0.2">
      <c r="A1" s="1257"/>
      <c r="B1" s="1259"/>
      <c r="P1" s="245"/>
      <c r="Q1" s="245"/>
    </row>
    <row r="2" spans="1:51" ht="25.8" x14ac:dyDescent="0.3">
      <c r="A2" s="1257"/>
      <c r="C2" s="1258"/>
      <c r="P2" s="245"/>
      <c r="Q2" s="245"/>
    </row>
    <row r="3" spans="1:51" ht="25.8" x14ac:dyDescent="0.3">
      <c r="A3" s="1257"/>
      <c r="C3" s="1258"/>
      <c r="P3" s="245"/>
      <c r="Q3" s="245"/>
    </row>
    <row r="4" spans="1:51" s="1256" customFormat="1" ht="13.2" x14ac:dyDescent="0.2">
      <c r="A4" s="1257"/>
      <c r="B4" s="1257"/>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c r="AE4" s="1257"/>
      <c r="AF4" s="1257"/>
      <c r="AG4" s="1257"/>
      <c r="AH4" s="1257"/>
      <c r="AI4" s="1257"/>
    </row>
    <row r="5" spans="1:51" s="1256" customFormat="1" ht="13.2" x14ac:dyDescent="0.2">
      <c r="A5" s="1257"/>
      <c r="B5" s="1257"/>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row>
    <row r="6" spans="1:51" s="1256" customFormat="1" ht="13.2" x14ac:dyDescent="0.2">
      <c r="A6" s="1257"/>
      <c r="B6" s="1257"/>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57"/>
      <c r="AF6" s="1257"/>
      <c r="AG6" s="1257"/>
      <c r="AH6" s="1257"/>
      <c r="AI6" s="1257"/>
    </row>
    <row r="7" spans="1:51" s="1256" customFormat="1" ht="13.2" x14ac:dyDescent="0.2">
      <c r="A7" s="1257"/>
      <c r="B7" s="1257"/>
      <c r="C7" s="1257"/>
      <c r="D7" s="1257"/>
      <c r="E7" s="1257"/>
      <c r="F7" s="1257"/>
      <c r="G7" s="1257"/>
      <c r="H7" s="1257"/>
      <c r="I7" s="1257"/>
      <c r="J7" s="1257"/>
      <c r="K7" s="1257"/>
      <c r="L7" s="1257"/>
      <c r="M7" s="1257"/>
      <c r="N7" s="1257"/>
      <c r="O7" s="1257"/>
      <c r="P7" s="1257"/>
      <c r="Q7" s="1257"/>
      <c r="R7" s="1257"/>
      <c r="S7" s="1257"/>
      <c r="T7" s="1257"/>
      <c r="U7" s="1257"/>
      <c r="V7" s="1257"/>
      <c r="W7" s="1257"/>
      <c r="X7" s="1257"/>
      <c r="Y7" s="1257"/>
      <c r="Z7" s="1257"/>
      <c r="AA7" s="1257"/>
      <c r="AB7" s="1257"/>
      <c r="AC7" s="1257"/>
      <c r="AD7" s="1257"/>
      <c r="AE7" s="1257"/>
      <c r="AF7" s="1257"/>
      <c r="AG7" s="1257"/>
      <c r="AH7" s="1257"/>
      <c r="AI7" s="1257"/>
    </row>
    <row r="8" spans="1:51" s="1256" customFormat="1" ht="13.2" x14ac:dyDescent="0.2">
      <c r="A8" s="1257"/>
      <c r="B8" s="1257"/>
      <c r="C8" s="1257"/>
      <c r="D8" s="1257"/>
      <c r="E8" s="1257"/>
      <c r="F8" s="1257"/>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57"/>
    </row>
    <row r="9" spans="1:51" s="1256" customFormat="1" ht="13.2" x14ac:dyDescent="0.2">
      <c r="A9" s="1257"/>
      <c r="B9" s="1257"/>
      <c r="C9" s="1257"/>
      <c r="D9" s="1257"/>
      <c r="E9" s="1257"/>
      <c r="F9" s="1257"/>
      <c r="G9" s="1257"/>
      <c r="H9" s="1257"/>
      <c r="I9" s="1257"/>
      <c r="J9" s="1257"/>
      <c r="K9" s="1257"/>
      <c r="L9" s="1257"/>
      <c r="M9" s="1257"/>
      <c r="N9" s="1257"/>
      <c r="O9" s="1257"/>
      <c r="P9" s="1257"/>
      <c r="Q9" s="1257"/>
      <c r="R9" s="1257"/>
      <c r="S9" s="1257"/>
      <c r="T9" s="1257"/>
      <c r="U9" s="1257"/>
      <c r="V9" s="1257"/>
      <c r="W9" s="1257"/>
      <c r="X9" s="1257"/>
      <c r="Y9" s="1257"/>
      <c r="Z9" s="1257"/>
      <c r="AA9" s="1257"/>
      <c r="AB9" s="1257"/>
      <c r="AC9" s="1257"/>
      <c r="AD9" s="1257"/>
      <c r="AE9" s="1257"/>
      <c r="AF9" s="1257"/>
      <c r="AG9" s="1257"/>
      <c r="AH9" s="1257"/>
      <c r="AI9" s="1257"/>
    </row>
    <row r="10" spans="1:51" s="1256" customFormat="1" ht="13.2" x14ac:dyDescent="0.2">
      <c r="A10" s="1257"/>
      <c r="B10" s="1257"/>
      <c r="C10" s="1257"/>
      <c r="D10" s="1257"/>
      <c r="E10" s="1257"/>
      <c r="F10" s="1257"/>
      <c r="G10" s="1257"/>
      <c r="H10" s="1257"/>
      <c r="I10" s="1257"/>
      <c r="J10" s="1257"/>
      <c r="K10" s="1257"/>
      <c r="L10" s="1257"/>
      <c r="M10" s="1257"/>
      <c r="N10" s="1257"/>
      <c r="O10" s="1257"/>
      <c r="P10" s="1257"/>
      <c r="Q10" s="1257"/>
      <c r="R10" s="1257"/>
      <c r="S10" s="1257"/>
      <c r="T10" s="1257"/>
      <c r="U10" s="1257"/>
      <c r="V10" s="1257"/>
      <c r="W10" s="1257"/>
      <c r="X10" s="1257"/>
      <c r="Y10" s="1257"/>
      <c r="Z10" s="1257"/>
      <c r="AA10" s="1257"/>
      <c r="AB10" s="1257"/>
      <c r="AC10" s="1257"/>
      <c r="AD10" s="1257"/>
      <c r="AE10" s="1257"/>
      <c r="AF10" s="1257"/>
      <c r="AG10" s="1257"/>
      <c r="AH10" s="1257"/>
      <c r="AI10" s="1257"/>
      <c r="AY10" s="1256" t="s">
        <v>579</v>
      </c>
    </row>
    <row r="11" spans="1:51" s="1256" customFormat="1" ht="13.2" x14ac:dyDescent="0.2">
      <c r="A11" s="1257"/>
      <c r="B11" s="1257"/>
      <c r="C11" s="1257"/>
      <c r="D11" s="1257"/>
      <c r="E11" s="1257"/>
      <c r="F11" s="1257"/>
      <c r="G11" s="1257"/>
      <c r="H11" s="1257"/>
      <c r="I11" s="1257"/>
      <c r="J11" s="1257"/>
      <c r="K11" s="1257"/>
      <c r="L11" s="1257"/>
      <c r="M11" s="1257"/>
      <c r="N11" s="1257"/>
      <c r="O11" s="1257"/>
      <c r="P11" s="1257"/>
      <c r="Q11" s="1257"/>
      <c r="R11" s="1257"/>
      <c r="S11" s="1257"/>
      <c r="T11" s="1257"/>
      <c r="U11" s="1257"/>
      <c r="V11" s="1257"/>
      <c r="W11" s="1257"/>
      <c r="X11" s="1257"/>
      <c r="Y11" s="1257"/>
      <c r="Z11" s="1257"/>
      <c r="AA11" s="1257"/>
      <c r="AB11" s="1257"/>
      <c r="AC11" s="1257"/>
      <c r="AD11" s="1257"/>
      <c r="AE11" s="1257"/>
      <c r="AF11" s="1257"/>
      <c r="AG11" s="1257"/>
      <c r="AH11" s="1257"/>
      <c r="AI11" s="1257"/>
    </row>
    <row r="12" spans="1:51" s="1256" customFormat="1" ht="13.2" x14ac:dyDescent="0.2">
      <c r="A12" s="1257"/>
      <c r="B12" s="1257"/>
      <c r="C12" s="1257"/>
      <c r="D12" s="1257"/>
      <c r="E12" s="1257"/>
      <c r="F12" s="1257"/>
      <c r="G12" s="1257"/>
      <c r="H12" s="1257"/>
      <c r="I12" s="1257"/>
      <c r="J12" s="1257"/>
      <c r="K12" s="1257"/>
      <c r="L12" s="1257"/>
      <c r="M12" s="1257"/>
      <c r="N12" s="1257"/>
      <c r="O12" s="1257"/>
      <c r="P12" s="1257"/>
      <c r="Q12" s="1257"/>
      <c r="R12" s="1257"/>
      <c r="S12" s="1257"/>
      <c r="T12" s="1257"/>
      <c r="U12" s="1257"/>
      <c r="V12" s="1257"/>
      <c r="W12" s="1257"/>
      <c r="X12" s="1257"/>
      <c r="Y12" s="1257"/>
      <c r="Z12" s="1257"/>
      <c r="AA12" s="1257"/>
      <c r="AB12" s="1257"/>
      <c r="AC12" s="1257"/>
      <c r="AD12" s="1257"/>
      <c r="AE12" s="1257"/>
      <c r="AF12" s="1257"/>
      <c r="AG12" s="1257"/>
      <c r="AH12" s="1257"/>
      <c r="AI12" s="1257"/>
      <c r="AY12" s="1256" t="s">
        <v>579</v>
      </c>
    </row>
    <row r="13" spans="1:51" s="1256" customFormat="1" ht="13.2" x14ac:dyDescent="0.2">
      <c r="A13" s="1257"/>
      <c r="B13" s="1257"/>
      <c r="C13" s="1257"/>
      <c r="D13" s="1257"/>
      <c r="E13" s="1257"/>
      <c r="F13" s="1257"/>
      <c r="G13" s="1257"/>
      <c r="H13" s="1257"/>
      <c r="I13" s="1257"/>
      <c r="J13" s="1257"/>
      <c r="K13" s="1257"/>
      <c r="L13" s="1257"/>
      <c r="M13" s="1257"/>
      <c r="N13" s="1257"/>
      <c r="O13" s="1257"/>
      <c r="P13" s="1257"/>
      <c r="Q13" s="1257"/>
      <c r="R13" s="1257"/>
      <c r="S13" s="1257"/>
      <c r="T13" s="1257"/>
      <c r="U13" s="1257"/>
      <c r="V13" s="1257"/>
      <c r="W13" s="1257"/>
      <c r="X13" s="1257"/>
      <c r="Y13" s="1257"/>
      <c r="Z13" s="1257"/>
      <c r="AA13" s="1257"/>
      <c r="AB13" s="1257"/>
      <c r="AC13" s="1257"/>
      <c r="AD13" s="1257"/>
      <c r="AE13" s="1257"/>
      <c r="AF13" s="1257"/>
      <c r="AG13" s="1257"/>
      <c r="AH13" s="1257"/>
      <c r="AI13" s="1257"/>
    </row>
    <row r="14" spans="1:51" s="1256" customFormat="1" ht="14.25" customHeight="1" x14ac:dyDescent="0.2">
      <c r="A14" s="1257"/>
      <c r="B14" s="1257"/>
      <c r="C14" s="1257"/>
      <c r="D14" s="1257"/>
      <c r="E14" s="1257"/>
      <c r="F14" s="1257"/>
      <c r="G14" s="1257"/>
      <c r="H14" s="1257"/>
      <c r="I14" s="1257"/>
      <c r="J14" s="1257"/>
      <c r="K14" s="1257"/>
      <c r="L14" s="1257"/>
      <c r="M14" s="1257"/>
      <c r="N14" s="1257"/>
      <c r="O14" s="1257"/>
      <c r="P14" s="1257"/>
      <c r="Q14" s="1257"/>
      <c r="R14" s="1257"/>
      <c r="S14" s="1257"/>
      <c r="T14" s="1257"/>
      <c r="U14" s="1257"/>
      <c r="V14" s="1257"/>
      <c r="W14" s="1257"/>
      <c r="X14" s="1257"/>
      <c r="Y14" s="1257"/>
      <c r="Z14" s="1257"/>
      <c r="AA14" s="1257"/>
      <c r="AB14" s="1257"/>
      <c r="AC14" s="1257"/>
      <c r="AD14" s="1257"/>
      <c r="AE14" s="1257"/>
      <c r="AF14" s="1257"/>
      <c r="AG14" s="1257"/>
      <c r="AH14" s="1257"/>
      <c r="AI14" s="1257"/>
    </row>
    <row r="15" spans="1:51" s="1256" customFormat="1" ht="13.2" x14ac:dyDescent="0.2">
      <c r="A15" s="244"/>
      <c r="B15" s="1257"/>
      <c r="C15" s="1257"/>
      <c r="D15" s="1257"/>
      <c r="E15" s="1257"/>
      <c r="F15" s="1257"/>
      <c r="G15" s="1257"/>
      <c r="H15" s="1257"/>
      <c r="I15" s="1257"/>
      <c r="J15" s="1257"/>
      <c r="K15" s="1257"/>
      <c r="L15" s="1257"/>
      <c r="M15" s="1257"/>
      <c r="N15" s="1257"/>
      <c r="O15" s="1257"/>
      <c r="P15" s="1257"/>
      <c r="Q15" s="1257"/>
      <c r="R15" s="1257"/>
      <c r="S15" s="1257"/>
      <c r="T15" s="1257"/>
      <c r="U15" s="1257"/>
      <c r="V15" s="1257"/>
      <c r="W15" s="1257"/>
      <c r="X15" s="1257"/>
      <c r="Y15" s="1257"/>
      <c r="Z15" s="1257"/>
      <c r="AA15" s="1257"/>
      <c r="AB15" s="1257"/>
      <c r="AC15" s="1257"/>
      <c r="AD15" s="1257"/>
      <c r="AE15" s="1257"/>
      <c r="AF15" s="1257"/>
      <c r="AG15" s="1257"/>
      <c r="AH15" s="1257"/>
      <c r="AI15" s="1257"/>
    </row>
    <row r="16" spans="1:51" s="1256" customFormat="1" ht="13.2" x14ac:dyDescent="0.2">
      <c r="A16" s="244"/>
      <c r="B16" s="1257"/>
      <c r="C16" s="1257"/>
      <c r="D16" s="1257"/>
      <c r="E16" s="1257"/>
      <c r="F16" s="1257"/>
      <c r="G16" s="1257"/>
      <c r="H16" s="1257"/>
      <c r="I16" s="1257"/>
      <c r="J16" s="1257"/>
      <c r="K16" s="1257"/>
      <c r="L16" s="1257"/>
      <c r="M16" s="1257"/>
      <c r="N16" s="1257"/>
      <c r="O16" s="1257"/>
      <c r="P16" s="1257"/>
      <c r="Q16" s="1257"/>
      <c r="R16" s="1257"/>
      <c r="S16" s="1257"/>
      <c r="T16" s="1257"/>
      <c r="U16" s="1257"/>
      <c r="V16" s="1257"/>
      <c r="W16" s="1257"/>
      <c r="X16" s="1257"/>
      <c r="Y16" s="1257"/>
      <c r="Z16" s="1257"/>
      <c r="AA16" s="1257"/>
      <c r="AB16" s="1257"/>
      <c r="AC16" s="1257"/>
      <c r="AD16" s="1257"/>
      <c r="AE16" s="1257"/>
      <c r="AF16" s="1257"/>
      <c r="AG16" s="1257"/>
      <c r="AH16" s="1257"/>
      <c r="AI16" s="1257"/>
    </row>
    <row r="17" spans="1:259" s="1256" customFormat="1" ht="13.2" x14ac:dyDescent="0.2">
      <c r="A17" s="244"/>
      <c r="B17" s="1257"/>
      <c r="C17" s="1257"/>
      <c r="D17" s="1257"/>
      <c r="E17" s="1257"/>
      <c r="F17" s="1257"/>
      <c r="G17" s="1257"/>
      <c r="H17" s="1257"/>
      <c r="I17" s="1257"/>
      <c r="J17" s="1257"/>
      <c r="K17" s="1257"/>
      <c r="L17" s="1257"/>
      <c r="M17" s="1257"/>
      <c r="N17" s="1257"/>
      <c r="O17" s="1257"/>
      <c r="P17" s="1257"/>
      <c r="Q17" s="1257"/>
      <c r="R17" s="1257"/>
      <c r="S17" s="1257"/>
      <c r="T17" s="1257"/>
      <c r="U17" s="1257"/>
      <c r="V17" s="1257"/>
      <c r="W17" s="1257"/>
      <c r="X17" s="1257"/>
      <c r="Y17" s="1257"/>
      <c r="Z17" s="1257"/>
      <c r="AA17" s="1257"/>
      <c r="AB17" s="1257"/>
      <c r="AC17" s="1257"/>
      <c r="AD17" s="1257"/>
      <c r="AE17" s="1257"/>
      <c r="AF17" s="1257"/>
      <c r="AG17" s="1257"/>
      <c r="AH17" s="1257"/>
      <c r="AI17" s="1257"/>
    </row>
    <row r="18" spans="1:259" s="1256" customFormat="1" ht="13.2" x14ac:dyDescent="0.2">
      <c r="A18" s="244"/>
      <c r="B18" s="1257"/>
      <c r="C18" s="1257"/>
      <c r="D18" s="1257"/>
      <c r="E18" s="1257"/>
      <c r="F18" s="1257"/>
      <c r="G18" s="1257"/>
      <c r="H18" s="1257"/>
      <c r="I18" s="1257"/>
      <c r="J18" s="1257"/>
      <c r="K18" s="1257"/>
      <c r="L18" s="1257"/>
      <c r="M18" s="1257"/>
      <c r="N18" s="1257"/>
      <c r="O18" s="1257"/>
      <c r="P18" s="1257"/>
      <c r="Q18" s="1257"/>
      <c r="R18" s="1257"/>
      <c r="S18" s="1257"/>
      <c r="T18" s="1257"/>
      <c r="U18" s="1257"/>
      <c r="V18" s="1257"/>
      <c r="W18" s="1257"/>
      <c r="X18" s="1257"/>
      <c r="Y18" s="1257"/>
      <c r="Z18" s="1257"/>
      <c r="AA18" s="1257"/>
      <c r="AB18" s="1257"/>
      <c r="AC18" s="1257"/>
      <c r="AD18" s="1257"/>
      <c r="AE18" s="1257"/>
      <c r="AF18" s="1257"/>
      <c r="AG18" s="1257"/>
      <c r="AH18" s="1257"/>
      <c r="AI18" s="1257"/>
    </row>
    <row r="19" spans="1:259" ht="13.2" x14ac:dyDescent="0.2">
      <c r="P19" s="245"/>
      <c r="Q19" s="245"/>
    </row>
    <row r="20" spans="1:259" ht="13.2" x14ac:dyDescent="0.2">
      <c r="P20" s="245"/>
      <c r="Q20" s="245"/>
    </row>
    <row r="21" spans="1:259" ht="16.2" x14ac:dyDescent="0.2">
      <c r="B21" s="1255"/>
      <c r="C21" s="247"/>
      <c r="D21" s="247"/>
      <c r="E21" s="247"/>
      <c r="F21" s="247"/>
      <c r="G21" s="247"/>
      <c r="H21" s="247"/>
      <c r="I21" s="247"/>
      <c r="J21" s="247"/>
      <c r="K21" s="247"/>
      <c r="L21" s="247"/>
      <c r="M21" s="247"/>
      <c r="N21" s="1254"/>
      <c r="O21" s="247"/>
      <c r="P21" s="248"/>
      <c r="Q21" s="245"/>
      <c r="IY21" s="1253"/>
    </row>
    <row r="22" spans="1:259" ht="16.2" x14ac:dyDescent="0.2">
      <c r="B22" s="249"/>
      <c r="IY22" s="1252"/>
    </row>
    <row r="23" spans="1:259" ht="13.2" x14ac:dyDescent="0.2">
      <c r="B23" s="249"/>
    </row>
    <row r="24" spans="1:259" ht="13.2" x14ac:dyDescent="0.2">
      <c r="B24" s="249"/>
    </row>
    <row r="25" spans="1:259" ht="13.2" x14ac:dyDescent="0.2">
      <c r="B25" s="249"/>
    </row>
    <row r="26" spans="1:259" ht="13.2" x14ac:dyDescent="0.2">
      <c r="B26" s="249"/>
    </row>
    <row r="27" spans="1:259" ht="13.2" x14ac:dyDescent="0.2">
      <c r="B27" s="249"/>
    </row>
    <row r="28" spans="1:259" ht="13.2" x14ac:dyDescent="0.2">
      <c r="B28" s="249"/>
    </row>
    <row r="29" spans="1:259" ht="13.2" x14ac:dyDescent="0.2">
      <c r="B29" s="249"/>
    </row>
    <row r="30" spans="1:259" ht="13.2" x14ac:dyDescent="0.2">
      <c r="B30" s="249"/>
    </row>
    <row r="31" spans="1:259" ht="13.2" x14ac:dyDescent="0.2">
      <c r="B31" s="249"/>
    </row>
    <row r="32" spans="1:259" ht="13.2" x14ac:dyDescent="0.2">
      <c r="B32" s="249"/>
    </row>
    <row r="33" spans="2:17" ht="13.2" x14ac:dyDescent="0.2">
      <c r="B33" s="249"/>
    </row>
    <row r="34" spans="2:17" ht="13.2" x14ac:dyDescent="0.2">
      <c r="B34" s="249"/>
    </row>
    <row r="35" spans="2:17" ht="13.2" x14ac:dyDescent="0.2">
      <c r="B35" s="249"/>
    </row>
    <row r="36" spans="2:17" ht="13.2" x14ac:dyDescent="0.2">
      <c r="B36" s="249"/>
    </row>
    <row r="37" spans="2:17" ht="13.2" x14ac:dyDescent="0.2">
      <c r="B37" s="249"/>
    </row>
    <row r="38" spans="2:17" ht="13.2" x14ac:dyDescent="0.2">
      <c r="B38" s="249"/>
    </row>
    <row r="39" spans="2:17" ht="13.2" x14ac:dyDescent="0.2">
      <c r="B39" s="341"/>
      <c r="C39" s="307"/>
      <c r="D39" s="307"/>
      <c r="E39" s="307"/>
      <c r="F39" s="307"/>
      <c r="G39" s="307"/>
      <c r="H39" s="307"/>
      <c r="I39" s="307"/>
      <c r="J39" s="307"/>
      <c r="K39" s="307"/>
      <c r="L39" s="307"/>
      <c r="M39" s="307"/>
      <c r="N39" s="307"/>
      <c r="O39" s="307"/>
      <c r="P39" s="342"/>
    </row>
    <row r="40" spans="2:17" ht="13.2" x14ac:dyDescent="0.2">
      <c r="B40" s="1240"/>
      <c r="C40" s="245"/>
      <c r="D40" s="245"/>
      <c r="E40" s="245"/>
      <c r="F40" s="245"/>
      <c r="G40" s="245"/>
      <c r="H40" s="245"/>
      <c r="I40" s="245"/>
      <c r="J40" s="245"/>
      <c r="K40" s="245"/>
      <c r="L40" s="245"/>
      <c r="M40" s="245"/>
      <c r="N40" s="245"/>
      <c r="O40" s="245"/>
      <c r="P40" s="1240"/>
      <c r="Q40" s="245"/>
    </row>
    <row r="41" spans="2:17" ht="16.2" x14ac:dyDescent="0.2">
      <c r="B41" s="246" t="s">
        <v>578</v>
      </c>
      <c r="C41" s="247"/>
      <c r="D41" s="247"/>
      <c r="E41" s="247"/>
      <c r="F41" s="247"/>
      <c r="G41" s="247"/>
      <c r="H41" s="247"/>
      <c r="I41" s="247"/>
      <c r="J41" s="247"/>
      <c r="K41" s="247"/>
      <c r="L41" s="247"/>
      <c r="M41" s="247"/>
      <c r="N41" s="247"/>
      <c r="O41" s="247"/>
      <c r="P41" s="248"/>
    </row>
    <row r="42" spans="2:17" ht="13.2" x14ac:dyDescent="0.2">
      <c r="B42" s="249"/>
      <c r="C42" s="245"/>
      <c r="D42" s="245"/>
      <c r="E42" s="245"/>
      <c r="F42" s="245"/>
      <c r="G42" s="1239" t="s">
        <v>572</v>
      </c>
      <c r="I42" s="1238"/>
      <c r="J42" s="1238"/>
      <c r="K42" s="1238"/>
      <c r="L42" s="245"/>
      <c r="M42" s="245"/>
      <c r="N42" s="245"/>
      <c r="O42" s="245"/>
    </row>
    <row r="43" spans="2:17" ht="13.2" x14ac:dyDescent="0.2">
      <c r="B43" s="249"/>
      <c r="C43" s="245"/>
      <c r="D43" s="245"/>
      <c r="E43" s="245"/>
      <c r="F43" s="245"/>
      <c r="G43" s="1237" t="s">
        <v>577</v>
      </c>
      <c r="H43" s="1236"/>
      <c r="I43" s="1236"/>
      <c r="J43" s="1236"/>
      <c r="K43" s="1236"/>
      <c r="L43" s="1236"/>
      <c r="M43" s="1236"/>
      <c r="N43" s="1236"/>
      <c r="O43" s="1235"/>
    </row>
    <row r="44" spans="2:17" ht="13.2" x14ac:dyDescent="0.2">
      <c r="B44" s="249"/>
      <c r="C44" s="245"/>
      <c r="D44" s="245"/>
      <c r="E44" s="245"/>
      <c r="F44" s="245"/>
      <c r="G44" s="1234"/>
      <c r="H44" s="1233"/>
      <c r="I44" s="1233"/>
      <c r="J44" s="1233"/>
      <c r="K44" s="1233"/>
      <c r="L44" s="1233"/>
      <c r="M44" s="1233"/>
      <c r="N44" s="1233"/>
      <c r="O44" s="1232"/>
    </row>
    <row r="45" spans="2:17" ht="13.2" x14ac:dyDescent="0.2">
      <c r="B45" s="249"/>
      <c r="C45" s="245"/>
      <c r="D45" s="245"/>
      <c r="E45" s="245"/>
      <c r="F45" s="245"/>
      <c r="G45" s="1234"/>
      <c r="H45" s="1233"/>
      <c r="I45" s="1233"/>
      <c r="J45" s="1233"/>
      <c r="K45" s="1233"/>
      <c r="L45" s="1233"/>
      <c r="M45" s="1233"/>
      <c r="N45" s="1233"/>
      <c r="O45" s="1232"/>
    </row>
    <row r="46" spans="2:17" ht="13.2" x14ac:dyDescent="0.2">
      <c r="B46" s="249"/>
      <c r="C46" s="245"/>
      <c r="D46" s="245"/>
      <c r="E46" s="245"/>
      <c r="F46" s="245"/>
      <c r="G46" s="1234"/>
      <c r="H46" s="1233"/>
      <c r="I46" s="1233"/>
      <c r="J46" s="1233"/>
      <c r="K46" s="1233"/>
      <c r="L46" s="1233"/>
      <c r="M46" s="1233"/>
      <c r="N46" s="1233"/>
      <c r="O46" s="1232"/>
    </row>
    <row r="47" spans="2:17" ht="13.2" x14ac:dyDescent="0.2">
      <c r="B47" s="249"/>
      <c r="C47" s="245"/>
      <c r="D47" s="245"/>
      <c r="E47" s="245"/>
      <c r="F47" s="245"/>
      <c r="G47" s="1231"/>
      <c r="H47" s="1230"/>
      <c r="I47" s="1230"/>
      <c r="J47" s="1230"/>
      <c r="K47" s="1230"/>
      <c r="L47" s="1230"/>
      <c r="M47" s="1230"/>
      <c r="N47" s="1230"/>
      <c r="O47" s="1229"/>
    </row>
    <row r="48" spans="2:17" ht="13.2" x14ac:dyDescent="0.2">
      <c r="B48" s="249"/>
      <c r="C48" s="245"/>
      <c r="D48" s="245"/>
      <c r="E48" s="245"/>
      <c r="F48" s="245"/>
      <c r="G48" s="245"/>
      <c r="H48" s="1251"/>
      <c r="I48" s="1251"/>
      <c r="J48" s="1251"/>
    </row>
    <row r="49" spans="1:17" ht="13.2" x14ac:dyDescent="0.2">
      <c r="B49" s="249"/>
      <c r="C49" s="245"/>
      <c r="D49" s="245"/>
      <c r="E49" s="245"/>
      <c r="F49" s="245"/>
      <c r="G49" s="244" t="s">
        <v>576</v>
      </c>
    </row>
    <row r="50" spans="1:17" ht="13.2" x14ac:dyDescent="0.2">
      <c r="B50" s="249"/>
      <c r="C50" s="245"/>
      <c r="D50" s="245"/>
      <c r="E50" s="245"/>
      <c r="F50" s="245"/>
      <c r="G50" s="1222"/>
      <c r="H50" s="1221"/>
      <c r="I50" s="1221"/>
      <c r="J50" s="1220"/>
      <c r="K50" s="1219" t="s">
        <v>527</v>
      </c>
      <c r="L50" s="1219" t="s">
        <v>528</v>
      </c>
      <c r="M50" s="1219" t="s">
        <v>529</v>
      </c>
      <c r="N50" s="1219" t="s">
        <v>530</v>
      </c>
      <c r="O50" s="1219" t="s">
        <v>531</v>
      </c>
    </row>
    <row r="51" spans="1:17" ht="13.2" x14ac:dyDescent="0.2">
      <c r="B51" s="249"/>
      <c r="C51" s="245"/>
      <c r="D51" s="245"/>
      <c r="E51" s="245"/>
      <c r="F51" s="245"/>
      <c r="G51" s="1218" t="s">
        <v>569</v>
      </c>
      <c r="H51" s="1217"/>
      <c r="I51" s="1216" t="s">
        <v>567</v>
      </c>
      <c r="J51" s="1216"/>
      <c r="K51" s="1250"/>
      <c r="L51" s="1250"/>
      <c r="M51" s="1250"/>
      <c r="N51" s="1204">
        <v>165.9</v>
      </c>
      <c r="O51" s="1250"/>
    </row>
    <row r="52" spans="1:17" ht="13.2" x14ac:dyDescent="0.2">
      <c r="B52" s="249"/>
      <c r="C52" s="245"/>
      <c r="D52" s="245"/>
      <c r="E52" s="245"/>
      <c r="F52" s="245"/>
      <c r="G52" s="1214"/>
      <c r="H52" s="1213"/>
      <c r="I52" s="1215"/>
      <c r="J52" s="1215"/>
      <c r="K52" s="1204"/>
      <c r="L52" s="1204"/>
      <c r="M52" s="1204"/>
      <c r="N52" s="1204"/>
      <c r="O52" s="1204"/>
    </row>
    <row r="53" spans="1:17" ht="13.2" x14ac:dyDescent="0.2">
      <c r="A53" s="1241"/>
      <c r="B53" s="249"/>
      <c r="C53" s="245"/>
      <c r="D53" s="245"/>
      <c r="E53" s="245"/>
      <c r="F53" s="245"/>
      <c r="G53" s="1214"/>
      <c r="H53" s="1213"/>
      <c r="I53" s="1206" t="s">
        <v>575</v>
      </c>
      <c r="J53" s="1206"/>
      <c r="K53" s="1249"/>
      <c r="L53" s="1249"/>
      <c r="M53" s="1249"/>
      <c r="N53" s="1212">
        <v>51</v>
      </c>
      <c r="O53" s="1249"/>
    </row>
    <row r="54" spans="1:17" ht="13.2" x14ac:dyDescent="0.2">
      <c r="A54" s="1241"/>
      <c r="B54" s="249"/>
      <c r="C54" s="245"/>
      <c r="D54" s="245"/>
      <c r="E54" s="245"/>
      <c r="F54" s="245"/>
      <c r="G54" s="1211"/>
      <c r="H54" s="1210"/>
      <c r="I54" s="1206"/>
      <c r="J54" s="1206"/>
      <c r="K54" s="1209"/>
      <c r="L54" s="1209"/>
      <c r="M54" s="1209"/>
      <c r="N54" s="1209"/>
      <c r="O54" s="1209"/>
    </row>
    <row r="55" spans="1:17" ht="13.2" x14ac:dyDescent="0.2">
      <c r="A55" s="1241"/>
      <c r="B55" s="249"/>
      <c r="C55" s="245"/>
      <c r="D55" s="245"/>
      <c r="E55" s="245"/>
      <c r="F55" s="245"/>
      <c r="G55" s="1208" t="s">
        <v>568</v>
      </c>
      <c r="H55" s="1207"/>
      <c r="I55" s="1206" t="s">
        <v>567</v>
      </c>
      <c r="J55" s="1206"/>
      <c r="K55" s="1250"/>
      <c r="L55" s="1250"/>
      <c r="M55" s="1250"/>
      <c r="N55" s="1204">
        <v>58.9</v>
      </c>
      <c r="O55" s="1250"/>
    </row>
    <row r="56" spans="1:17" ht="13.2" x14ac:dyDescent="0.2">
      <c r="A56" s="1241"/>
      <c r="B56" s="249"/>
      <c r="C56" s="245"/>
      <c r="D56" s="245"/>
      <c r="E56" s="245"/>
      <c r="F56" s="245"/>
      <c r="G56" s="1203"/>
      <c r="H56" s="1202"/>
      <c r="I56" s="1206"/>
      <c r="J56" s="1206"/>
      <c r="K56" s="1204"/>
      <c r="L56" s="1204"/>
      <c r="M56" s="1204"/>
      <c r="N56" s="1204"/>
      <c r="O56" s="1204"/>
    </row>
    <row r="57" spans="1:17" s="1241" customFormat="1" ht="13.2" x14ac:dyDescent="0.2">
      <c r="B57" s="1242"/>
      <c r="C57" s="1238"/>
      <c r="D57" s="1238"/>
      <c r="E57" s="1238"/>
      <c r="F57" s="1238"/>
      <c r="G57" s="1203"/>
      <c r="H57" s="1202"/>
      <c r="I57" s="1198" t="s">
        <v>574</v>
      </c>
      <c r="J57" s="1198"/>
      <c r="K57" s="1249"/>
      <c r="L57" s="1249"/>
      <c r="M57" s="1249"/>
      <c r="N57" s="1212">
        <v>55.6</v>
      </c>
      <c r="O57" s="1249"/>
      <c r="P57" s="1247"/>
      <c r="Q57" s="1242"/>
    </row>
    <row r="58" spans="1:17" s="1241" customFormat="1" ht="13.2" x14ac:dyDescent="0.2">
      <c r="A58" s="244"/>
      <c r="B58" s="1242"/>
      <c r="C58" s="1238"/>
      <c r="D58" s="1238"/>
      <c r="E58" s="1238"/>
      <c r="F58" s="1238"/>
      <c r="G58" s="1200"/>
      <c r="H58" s="1199"/>
      <c r="I58" s="1198"/>
      <c r="J58" s="1198"/>
      <c r="K58" s="1209"/>
      <c r="L58" s="1209"/>
      <c r="M58" s="1209"/>
      <c r="N58" s="1209"/>
      <c r="O58" s="1209"/>
      <c r="P58" s="1247"/>
      <c r="Q58" s="1242"/>
    </row>
    <row r="59" spans="1:17" s="1241" customFormat="1" ht="13.2" x14ac:dyDescent="0.2">
      <c r="A59" s="244"/>
      <c r="B59" s="1242"/>
      <c r="C59" s="1238"/>
      <c r="D59" s="1238"/>
      <c r="E59" s="1238"/>
      <c r="F59" s="1238"/>
      <c r="G59" s="1238"/>
      <c r="H59" s="1238"/>
      <c r="I59" s="1238"/>
      <c r="J59" s="1238"/>
      <c r="K59" s="1248"/>
      <c r="L59" s="1248"/>
      <c r="M59" s="1248"/>
      <c r="N59" s="1248"/>
      <c r="O59" s="1248"/>
      <c r="P59" s="1247"/>
      <c r="Q59" s="1242"/>
    </row>
    <row r="60" spans="1:17" s="1241" customFormat="1" ht="13.2" x14ac:dyDescent="0.2">
      <c r="A60" s="244"/>
      <c r="B60" s="1242"/>
      <c r="C60" s="1238"/>
      <c r="D60" s="1238"/>
      <c r="E60" s="1238"/>
      <c r="F60" s="1238"/>
      <c r="G60" s="1238"/>
      <c r="H60" s="1238"/>
      <c r="I60" s="1238"/>
      <c r="J60" s="1238"/>
      <c r="K60" s="1248"/>
      <c r="L60" s="1248"/>
      <c r="M60" s="1248"/>
      <c r="N60" s="1248"/>
      <c r="O60" s="1248"/>
      <c r="P60" s="1247"/>
      <c r="Q60" s="1242"/>
    </row>
    <row r="61" spans="1:17" s="1241" customFormat="1" ht="13.2" x14ac:dyDescent="0.2">
      <c r="A61" s="244"/>
      <c r="B61" s="1246"/>
      <c r="C61" s="1245"/>
      <c r="D61" s="1245"/>
      <c r="E61" s="1245"/>
      <c r="F61" s="1245"/>
      <c r="G61" s="1245"/>
      <c r="H61" s="1245"/>
      <c r="I61" s="1245"/>
      <c r="J61" s="1245"/>
      <c r="K61" s="1245"/>
      <c r="L61" s="1245"/>
      <c r="M61" s="1244"/>
      <c r="N61" s="1244"/>
      <c r="O61" s="1244"/>
      <c r="P61" s="1243"/>
      <c r="Q61" s="1242"/>
    </row>
    <row r="62" spans="1:17" ht="13.2" x14ac:dyDescent="0.2">
      <c r="B62" s="1240"/>
      <c r="C62" s="1240"/>
      <c r="D62" s="1240"/>
      <c r="E62" s="1240"/>
      <c r="F62" s="1240"/>
      <c r="G62" s="1240"/>
      <c r="H62" s="1240"/>
      <c r="I62" s="1240"/>
      <c r="J62" s="1240"/>
      <c r="K62" s="1240"/>
      <c r="L62" s="1240"/>
      <c r="M62" s="1240"/>
      <c r="N62" s="1240"/>
      <c r="O62" s="1240"/>
      <c r="P62" s="1240"/>
      <c r="Q62" s="245"/>
    </row>
    <row r="63" spans="1:17" ht="16.2" x14ac:dyDescent="0.2">
      <c r="B63" s="308" t="s">
        <v>573</v>
      </c>
      <c r="C63" s="245"/>
      <c r="D63" s="245"/>
      <c r="E63" s="245"/>
      <c r="F63" s="245"/>
      <c r="G63" s="245"/>
      <c r="H63" s="245"/>
      <c r="I63" s="245"/>
      <c r="J63" s="245"/>
      <c r="K63" s="245"/>
      <c r="L63" s="245"/>
      <c r="M63" s="245"/>
      <c r="N63" s="245"/>
      <c r="O63" s="245"/>
    </row>
    <row r="64" spans="1:17" ht="13.2" x14ac:dyDescent="0.2">
      <c r="B64" s="249"/>
      <c r="C64" s="245"/>
      <c r="D64" s="245"/>
      <c r="E64" s="245"/>
      <c r="F64" s="245"/>
      <c r="G64" s="1239" t="s">
        <v>572</v>
      </c>
      <c r="I64" s="1238"/>
      <c r="J64" s="1238"/>
      <c r="K64" s="1238"/>
      <c r="L64" s="245"/>
      <c r="M64" s="245"/>
      <c r="N64" s="245"/>
      <c r="O64" s="245"/>
    </row>
    <row r="65" spans="2:30" ht="13.2" x14ac:dyDescent="0.2">
      <c r="B65" s="249"/>
      <c r="C65" s="245"/>
      <c r="D65" s="245"/>
      <c r="E65" s="245"/>
      <c r="F65" s="245"/>
      <c r="G65" s="1237" t="s">
        <v>571</v>
      </c>
      <c r="H65" s="1236"/>
      <c r="I65" s="1236"/>
      <c r="J65" s="1236"/>
      <c r="K65" s="1236"/>
      <c r="L65" s="1236"/>
      <c r="M65" s="1236"/>
      <c r="N65" s="1236"/>
      <c r="O65" s="1235"/>
    </row>
    <row r="66" spans="2:30" ht="13.2" x14ac:dyDescent="0.2">
      <c r="B66" s="249"/>
      <c r="C66" s="245"/>
      <c r="D66" s="245"/>
      <c r="E66" s="245"/>
      <c r="F66" s="245"/>
      <c r="G66" s="1234"/>
      <c r="H66" s="1233"/>
      <c r="I66" s="1233"/>
      <c r="J66" s="1233"/>
      <c r="K66" s="1233"/>
      <c r="L66" s="1233"/>
      <c r="M66" s="1233"/>
      <c r="N66" s="1233"/>
      <c r="O66" s="1232"/>
    </row>
    <row r="67" spans="2:30" ht="13.2" x14ac:dyDescent="0.2">
      <c r="B67" s="249"/>
      <c r="C67" s="245"/>
      <c r="D67" s="245"/>
      <c r="E67" s="245"/>
      <c r="F67" s="245"/>
      <c r="G67" s="1234"/>
      <c r="H67" s="1233"/>
      <c r="I67" s="1233"/>
      <c r="J67" s="1233"/>
      <c r="K67" s="1233"/>
      <c r="L67" s="1233"/>
      <c r="M67" s="1233"/>
      <c r="N67" s="1233"/>
      <c r="O67" s="1232"/>
    </row>
    <row r="68" spans="2:30" ht="13.2" x14ac:dyDescent="0.2">
      <c r="B68" s="249"/>
      <c r="C68" s="245"/>
      <c r="D68" s="245"/>
      <c r="E68" s="245"/>
      <c r="F68" s="245"/>
      <c r="G68" s="1234"/>
      <c r="H68" s="1233"/>
      <c r="I68" s="1233"/>
      <c r="J68" s="1233"/>
      <c r="K68" s="1233"/>
      <c r="L68" s="1233"/>
      <c r="M68" s="1233"/>
      <c r="N68" s="1233"/>
      <c r="O68" s="1232"/>
    </row>
    <row r="69" spans="2:30" ht="13.2" x14ac:dyDescent="0.2">
      <c r="B69" s="249"/>
      <c r="C69" s="245"/>
      <c r="D69" s="245"/>
      <c r="E69" s="245"/>
      <c r="F69" s="245"/>
      <c r="G69" s="1231"/>
      <c r="H69" s="1230"/>
      <c r="I69" s="1230"/>
      <c r="J69" s="1230"/>
      <c r="K69" s="1230"/>
      <c r="L69" s="1230"/>
      <c r="M69" s="1230"/>
      <c r="N69" s="1230"/>
      <c r="O69" s="1229"/>
    </row>
    <row r="70" spans="2:30" ht="13.2" x14ac:dyDescent="0.2">
      <c r="B70" s="249"/>
      <c r="C70" s="245"/>
      <c r="D70" s="245"/>
      <c r="E70" s="245"/>
      <c r="F70" s="245"/>
      <c r="G70" s="245"/>
      <c r="H70" s="1228"/>
      <c r="I70" s="1228"/>
      <c r="J70" s="1225"/>
      <c r="K70" s="1225"/>
      <c r="L70" s="1224"/>
      <c r="M70" s="1225"/>
      <c r="N70" s="1224"/>
      <c r="O70" s="1223"/>
    </row>
    <row r="71" spans="2:30" ht="13.2" x14ac:dyDescent="0.2">
      <c r="B71" s="249"/>
      <c r="C71" s="245"/>
      <c r="D71" s="245"/>
      <c r="E71" s="245"/>
      <c r="F71" s="245"/>
      <c r="G71" s="1227" t="s">
        <v>570</v>
      </c>
      <c r="I71" s="1226"/>
      <c r="J71" s="1225"/>
      <c r="K71" s="1225"/>
      <c r="L71" s="1224"/>
      <c r="M71" s="1225"/>
      <c r="N71" s="1224"/>
      <c r="O71" s="1223"/>
    </row>
    <row r="72" spans="2:30" ht="13.2" x14ac:dyDescent="0.2">
      <c r="B72" s="249"/>
      <c r="C72" s="245"/>
      <c r="D72" s="245"/>
      <c r="E72" s="245"/>
      <c r="F72" s="245"/>
      <c r="G72" s="1222"/>
      <c r="H72" s="1221"/>
      <c r="I72" s="1221"/>
      <c r="J72" s="1220"/>
      <c r="K72" s="1219" t="s">
        <v>527</v>
      </c>
      <c r="L72" s="1219" t="s">
        <v>528</v>
      </c>
      <c r="M72" s="1219" t="s">
        <v>529</v>
      </c>
      <c r="N72" s="1219" t="s">
        <v>530</v>
      </c>
      <c r="O72" s="1219" t="s">
        <v>531</v>
      </c>
    </row>
    <row r="73" spans="2:30" ht="13.2" x14ac:dyDescent="0.2">
      <c r="B73" s="249"/>
      <c r="C73" s="245"/>
      <c r="D73" s="245"/>
      <c r="E73" s="245"/>
      <c r="F73" s="245"/>
      <c r="G73" s="1218" t="s">
        <v>569</v>
      </c>
      <c r="H73" s="1217"/>
      <c r="I73" s="1216" t="s">
        <v>567</v>
      </c>
      <c r="J73" s="1216"/>
      <c r="K73" s="1205">
        <v>190.2</v>
      </c>
      <c r="L73" s="1205">
        <v>178</v>
      </c>
      <c r="M73" s="1204">
        <v>173.4</v>
      </c>
      <c r="N73" s="1204">
        <v>165.9</v>
      </c>
      <c r="O73" s="1204">
        <v>169.7</v>
      </c>
      <c r="S73" s="244">
        <v>9.9</v>
      </c>
    </row>
    <row r="74" spans="2:30" ht="13.2" x14ac:dyDescent="0.2">
      <c r="B74" s="249"/>
      <c r="C74" s="245"/>
      <c r="D74" s="245"/>
      <c r="E74" s="245"/>
      <c r="F74" s="245"/>
      <c r="G74" s="1214"/>
      <c r="H74" s="1213"/>
      <c r="I74" s="1215"/>
      <c r="J74" s="1215"/>
      <c r="K74" s="1205"/>
      <c r="L74" s="1205"/>
      <c r="M74" s="1204"/>
      <c r="N74" s="1204"/>
      <c r="O74" s="1204"/>
    </row>
    <row r="75" spans="2:30" ht="13.2" x14ac:dyDescent="0.2">
      <c r="B75" s="249"/>
      <c r="C75" s="245"/>
      <c r="D75" s="245"/>
      <c r="E75" s="245"/>
      <c r="F75" s="245"/>
      <c r="G75" s="1214"/>
      <c r="H75" s="1213"/>
      <c r="I75" s="1206" t="s">
        <v>566</v>
      </c>
      <c r="J75" s="1206"/>
      <c r="K75" s="1212">
        <v>18.600000000000001</v>
      </c>
      <c r="L75" s="1212">
        <v>17.3</v>
      </c>
      <c r="M75" s="1212">
        <v>15.7</v>
      </c>
      <c r="N75" s="1212">
        <v>15</v>
      </c>
      <c r="O75" s="1212">
        <v>14.4</v>
      </c>
      <c r="U75" s="244">
        <v>81.2</v>
      </c>
      <c r="W75" s="244">
        <v>87.2</v>
      </c>
      <c r="Y75" s="244">
        <v>99.8</v>
      </c>
      <c r="AA75" s="244">
        <v>109.5</v>
      </c>
      <c r="AC75" s="244">
        <v>115.2</v>
      </c>
    </row>
    <row r="76" spans="2:30" ht="13.2" x14ac:dyDescent="0.2">
      <c r="B76" s="249"/>
      <c r="C76" s="245"/>
      <c r="D76" s="245"/>
      <c r="E76" s="245"/>
      <c r="F76" s="245"/>
      <c r="G76" s="1211"/>
      <c r="H76" s="1210"/>
      <c r="I76" s="1206"/>
      <c r="J76" s="1206"/>
      <c r="K76" s="1209"/>
      <c r="L76" s="1209"/>
      <c r="M76" s="1209"/>
      <c r="N76" s="1209"/>
      <c r="O76" s="1209"/>
    </row>
    <row r="77" spans="2:30" ht="13.2" x14ac:dyDescent="0.2">
      <c r="B77" s="249"/>
      <c r="C77" s="245"/>
      <c r="D77" s="245"/>
      <c r="E77" s="245"/>
      <c r="F77" s="245"/>
      <c r="G77" s="1208" t="s">
        <v>568</v>
      </c>
      <c r="H77" s="1207"/>
      <c r="I77" s="1206" t="s">
        <v>567</v>
      </c>
      <c r="J77" s="1206"/>
      <c r="K77" s="1205">
        <v>64.7</v>
      </c>
      <c r="L77" s="1205">
        <v>55.2</v>
      </c>
      <c r="M77" s="1204">
        <v>54</v>
      </c>
      <c r="N77" s="1204">
        <v>58.9</v>
      </c>
      <c r="O77" s="1204">
        <v>51.4</v>
      </c>
      <c r="R77" s="244">
        <v>12.3</v>
      </c>
      <c r="T77" s="244">
        <v>11.1</v>
      </c>
    </row>
    <row r="78" spans="2:30" ht="13.2" x14ac:dyDescent="0.2">
      <c r="B78" s="249"/>
      <c r="C78" s="245"/>
      <c r="D78" s="245"/>
      <c r="E78" s="245"/>
      <c r="F78" s="245"/>
      <c r="G78" s="1203"/>
      <c r="H78" s="1202"/>
      <c r="I78" s="1206"/>
      <c r="J78" s="1206"/>
      <c r="K78" s="1205"/>
      <c r="L78" s="1205"/>
      <c r="M78" s="1204"/>
      <c r="N78" s="1204"/>
      <c r="O78" s="1204"/>
    </row>
    <row r="79" spans="2:30" ht="13.2" x14ac:dyDescent="0.2">
      <c r="B79" s="249"/>
      <c r="C79" s="245"/>
      <c r="D79" s="245"/>
      <c r="E79" s="245"/>
      <c r="F79" s="245"/>
      <c r="G79" s="1203"/>
      <c r="H79" s="1202"/>
      <c r="I79" s="1201" t="s">
        <v>566</v>
      </c>
      <c r="J79" s="1198"/>
      <c r="K79" s="1197">
        <v>13.3</v>
      </c>
      <c r="L79" s="1197">
        <v>12.5</v>
      </c>
      <c r="M79" s="1197">
        <v>11.5</v>
      </c>
      <c r="N79" s="1197">
        <v>10.8</v>
      </c>
      <c r="O79" s="1197">
        <v>10.199999999999999</v>
      </c>
      <c r="V79" s="244">
        <v>53.5</v>
      </c>
      <c r="X79" s="244">
        <v>48.2</v>
      </c>
      <c r="Z79" s="244">
        <v>34.200000000000003</v>
      </c>
      <c r="AB79" s="244">
        <v>30.3</v>
      </c>
      <c r="AD79" s="244">
        <v>28.9</v>
      </c>
    </row>
    <row r="80" spans="2:30" ht="13.2" x14ac:dyDescent="0.2">
      <c r="B80" s="249"/>
      <c r="C80" s="245"/>
      <c r="D80" s="245"/>
      <c r="E80" s="245"/>
      <c r="F80" s="245"/>
      <c r="G80" s="1200"/>
      <c r="H80" s="1199"/>
      <c r="I80" s="1198"/>
      <c r="J80" s="1198"/>
      <c r="K80" s="1197"/>
      <c r="L80" s="1197"/>
      <c r="M80" s="1197"/>
      <c r="N80" s="1197"/>
      <c r="O80" s="1197"/>
    </row>
    <row r="81" spans="2:17" ht="13.2" x14ac:dyDescent="0.2">
      <c r="B81" s="249"/>
      <c r="C81" s="245"/>
      <c r="D81" s="245"/>
      <c r="E81" s="245"/>
      <c r="F81" s="245"/>
      <c r="G81" s="245"/>
      <c r="H81" s="245"/>
      <c r="I81" s="245"/>
      <c r="J81" s="245"/>
      <c r="K81" s="1196"/>
      <c r="L81" s="245"/>
      <c r="M81" s="245"/>
      <c r="N81" s="245"/>
      <c r="O81" s="245"/>
    </row>
    <row r="82" spans="2:17" ht="16.2" x14ac:dyDescent="0.2">
      <c r="B82" s="249"/>
      <c r="C82" s="245"/>
      <c r="D82" s="245"/>
      <c r="E82" s="245"/>
      <c r="F82" s="245"/>
      <c r="G82" s="245"/>
      <c r="H82" s="245"/>
      <c r="I82" s="245"/>
      <c r="J82" s="245"/>
      <c r="K82" s="1195"/>
      <c r="L82" s="1195"/>
      <c r="M82" s="1195"/>
      <c r="N82" s="1195"/>
      <c r="O82" s="1195"/>
    </row>
    <row r="83" spans="2:17" ht="13.2" x14ac:dyDescent="0.2">
      <c r="B83" s="341"/>
      <c r="C83" s="307"/>
      <c r="D83" s="307"/>
      <c r="E83" s="307"/>
      <c r="F83" s="307"/>
      <c r="G83" s="307"/>
      <c r="H83" s="307"/>
      <c r="I83" s="307"/>
      <c r="J83" s="307"/>
      <c r="K83" s="307"/>
      <c r="L83" s="307"/>
      <c r="M83" s="307"/>
      <c r="N83" s="307"/>
      <c r="O83" s="307"/>
      <c r="P83" s="342"/>
    </row>
    <row r="84" spans="2:17" ht="13.2" x14ac:dyDescent="0.2">
      <c r="H84" s="245"/>
      <c r="I84" s="245"/>
      <c r="J84" s="245"/>
      <c r="K84" s="245"/>
      <c r="L84" s="245"/>
      <c r="M84" s="245"/>
      <c r="N84" s="245"/>
      <c r="O84" s="245"/>
      <c r="P84" s="245"/>
      <c r="Q84" s="245"/>
    </row>
    <row r="85" spans="2:17" ht="13.2" x14ac:dyDescent="0.2">
      <c r="B85" s="245"/>
      <c r="C85" s="245"/>
      <c r="D85" s="245"/>
      <c r="E85" s="245"/>
      <c r="F85" s="245"/>
      <c r="G85" s="245"/>
      <c r="H85" s="245"/>
      <c r="I85" s="245"/>
      <c r="J85" s="245"/>
      <c r="K85" s="245"/>
      <c r="L85" s="245"/>
      <c r="M85" s="245"/>
      <c r="N85" s="245"/>
      <c r="O85" s="245"/>
      <c r="P85" s="245"/>
      <c r="Q85" s="245"/>
    </row>
    <row r="86" spans="2:17" ht="13.2" hidden="1" x14ac:dyDescent="0.2">
      <c r="B86" s="245"/>
      <c r="C86" s="245"/>
      <c r="D86" s="245"/>
      <c r="E86" s="245"/>
      <c r="F86" s="245"/>
      <c r="G86" s="245"/>
      <c r="H86" s="245"/>
      <c r="I86" s="245"/>
      <c r="J86" s="245"/>
      <c r="K86" s="245"/>
      <c r="L86" s="245"/>
      <c r="M86" s="245"/>
      <c r="N86" s="245"/>
      <c r="O86" s="245"/>
      <c r="P86" s="245"/>
      <c r="Q86" s="245"/>
    </row>
    <row r="87" spans="2:17" ht="13.2" hidden="1" x14ac:dyDescent="0.2">
      <c r="B87" s="245"/>
      <c r="C87" s="245"/>
      <c r="D87" s="245"/>
      <c r="E87" s="245"/>
      <c r="F87" s="245"/>
      <c r="G87" s="245"/>
      <c r="H87" s="245"/>
      <c r="I87" s="245"/>
      <c r="J87" s="245"/>
      <c r="K87" s="1194"/>
      <c r="L87" s="245"/>
      <c r="M87" s="245"/>
      <c r="N87" s="245"/>
      <c r="O87" s="245"/>
      <c r="P87" s="245"/>
      <c r="Q87" s="245"/>
    </row>
    <row r="88" spans="2:17" ht="13.2" hidden="1" x14ac:dyDescent="0.2">
      <c r="B88" s="245"/>
      <c r="C88" s="245"/>
      <c r="D88" s="245"/>
      <c r="E88" s="245"/>
      <c r="F88" s="245"/>
      <c r="G88" s="245"/>
      <c r="H88" s="245"/>
      <c r="I88" s="245"/>
      <c r="J88" s="245"/>
      <c r="K88" s="245"/>
      <c r="L88" s="245"/>
      <c r="M88" s="245"/>
      <c r="N88" s="245"/>
      <c r="O88" s="245"/>
      <c r="P88" s="245"/>
      <c r="Q88" s="245"/>
    </row>
    <row r="89" spans="2:17" ht="13.2" hidden="1" x14ac:dyDescent="0.2">
      <c r="B89" s="245"/>
      <c r="C89" s="245"/>
      <c r="D89" s="245"/>
      <c r="E89" s="245"/>
      <c r="F89" s="245"/>
      <c r="G89" s="245"/>
      <c r="H89" s="245"/>
      <c r="I89" s="245"/>
      <c r="J89" s="245"/>
      <c r="K89" s="245"/>
      <c r="L89" s="245"/>
      <c r="M89" s="245"/>
      <c r="N89" s="245"/>
      <c r="O89" s="245"/>
      <c r="P89" s="245"/>
      <c r="Q89" s="245"/>
    </row>
    <row r="90" spans="2:17" ht="13.2" hidden="1" x14ac:dyDescent="0.2">
      <c r="B90" s="245"/>
      <c r="C90" s="245"/>
      <c r="D90" s="245"/>
      <c r="E90" s="245"/>
      <c r="F90" s="245"/>
      <c r="G90" s="245"/>
      <c r="H90" s="245"/>
      <c r="I90" s="245"/>
      <c r="J90" s="245"/>
      <c r="K90" s="245"/>
      <c r="L90" s="245"/>
      <c r="M90" s="245"/>
      <c r="N90" s="245"/>
      <c r="O90" s="245"/>
      <c r="P90" s="245"/>
      <c r="Q90" s="245"/>
    </row>
    <row r="91" spans="2:17" ht="13.2" hidden="1" x14ac:dyDescent="0.2">
      <c r="B91" s="245"/>
      <c r="C91" s="245"/>
      <c r="D91" s="245"/>
      <c r="E91" s="245"/>
      <c r="F91" s="245"/>
      <c r="G91" s="245"/>
      <c r="H91" s="245"/>
      <c r="I91" s="245"/>
      <c r="J91" s="245"/>
      <c r="K91" s="245"/>
      <c r="L91" s="245"/>
      <c r="M91" s="245"/>
      <c r="N91" s="245"/>
      <c r="O91" s="245"/>
      <c r="P91" s="245"/>
      <c r="Q91" s="245"/>
    </row>
    <row r="92" spans="2:17" ht="13.5" hidden="1" customHeight="1" x14ac:dyDescent="0.2">
      <c r="B92" s="245"/>
      <c r="C92" s="245"/>
      <c r="D92" s="245"/>
      <c r="E92" s="245"/>
      <c r="F92" s="245"/>
      <c r="G92" s="245"/>
      <c r="H92" s="245"/>
      <c r="I92" s="245"/>
      <c r="J92" s="245"/>
      <c r="K92" s="245"/>
      <c r="L92" s="245"/>
      <c r="M92" s="245"/>
      <c r="N92" s="245"/>
      <c r="O92" s="245"/>
      <c r="P92" s="245"/>
      <c r="Q92" s="245"/>
    </row>
    <row r="93" spans="2:17" ht="13.5" hidden="1" customHeight="1" x14ac:dyDescent="0.2">
      <c r="B93" s="245"/>
      <c r="C93" s="245"/>
      <c r="D93" s="245"/>
      <c r="E93" s="245"/>
      <c r="F93" s="245"/>
      <c r="G93" s="245"/>
      <c r="H93" s="245"/>
      <c r="I93" s="245"/>
      <c r="J93" s="245"/>
      <c r="K93" s="245"/>
      <c r="L93" s="245"/>
      <c r="M93" s="245"/>
      <c r="N93" s="245"/>
      <c r="O93" s="245"/>
      <c r="P93" s="245"/>
      <c r="Q93" s="245"/>
    </row>
    <row r="94" spans="2:17" ht="13.5" hidden="1" customHeight="1" x14ac:dyDescent="0.2">
      <c r="B94" s="245"/>
      <c r="C94" s="245"/>
      <c r="D94" s="245"/>
      <c r="E94" s="245"/>
      <c r="F94" s="245"/>
      <c r="G94" s="245"/>
      <c r="H94" s="245"/>
      <c r="I94" s="245"/>
      <c r="J94" s="245"/>
      <c r="K94" s="245"/>
      <c r="L94" s="245"/>
      <c r="M94" s="245"/>
      <c r="N94" s="245"/>
      <c r="O94" s="245"/>
      <c r="P94" s="245"/>
      <c r="Q94" s="245"/>
    </row>
    <row r="95" spans="2:17" ht="13.5" hidden="1" customHeight="1" x14ac:dyDescent="0.2">
      <c r="B95" s="245"/>
      <c r="C95" s="245"/>
      <c r="D95" s="245"/>
      <c r="E95" s="245"/>
      <c r="F95" s="245"/>
      <c r="G95" s="245"/>
      <c r="H95" s="245"/>
      <c r="I95" s="245"/>
      <c r="J95" s="245"/>
      <c r="K95" s="245"/>
      <c r="L95" s="245"/>
      <c r="M95" s="245"/>
      <c r="N95" s="245"/>
      <c r="O95" s="245"/>
      <c r="P95" s="245"/>
      <c r="Q95" s="245"/>
    </row>
    <row r="96" spans="2:17" ht="13.5" hidden="1" customHeight="1" x14ac:dyDescent="0.2">
      <c r="B96" s="245"/>
      <c r="C96" s="245"/>
      <c r="D96" s="245"/>
      <c r="E96" s="245"/>
      <c r="F96" s="245"/>
      <c r="G96" s="245"/>
      <c r="H96" s="245"/>
      <c r="I96" s="245"/>
      <c r="J96" s="245"/>
      <c r="K96" s="245"/>
      <c r="L96" s="245"/>
      <c r="M96" s="245"/>
      <c r="N96" s="245"/>
      <c r="O96" s="245"/>
      <c r="P96" s="245"/>
      <c r="Q96" s="245"/>
    </row>
    <row r="97" spans="2:17" ht="13.5" hidden="1" customHeight="1" x14ac:dyDescent="0.2">
      <c r="B97" s="245"/>
      <c r="C97" s="245"/>
      <c r="D97" s="245"/>
      <c r="E97" s="245"/>
      <c r="F97" s="245"/>
      <c r="G97" s="245"/>
      <c r="H97" s="245"/>
      <c r="I97" s="245"/>
      <c r="J97" s="245"/>
      <c r="K97" s="245"/>
      <c r="L97" s="245"/>
      <c r="M97" s="245"/>
      <c r="N97" s="245"/>
      <c r="O97" s="245"/>
      <c r="P97" s="245"/>
      <c r="Q97" s="245"/>
    </row>
    <row r="98" spans="2:17" ht="13.5" hidden="1" customHeight="1" x14ac:dyDescent="0.2">
      <c r="B98" s="245"/>
      <c r="C98" s="245"/>
      <c r="D98" s="245"/>
      <c r="E98" s="245"/>
      <c r="F98" s="245"/>
      <c r="G98" s="245"/>
      <c r="H98" s="245"/>
      <c r="I98" s="245"/>
      <c r="J98" s="245"/>
      <c r="K98" s="245"/>
      <c r="L98" s="245"/>
      <c r="M98" s="245"/>
      <c r="N98" s="245"/>
      <c r="O98" s="245"/>
      <c r="P98" s="245"/>
      <c r="Q98" s="245"/>
    </row>
    <row r="99" spans="2:17" ht="13.5" hidden="1" customHeight="1" x14ac:dyDescent="0.2">
      <c r="B99" s="245"/>
      <c r="C99" s="245"/>
      <c r="D99" s="245"/>
      <c r="E99" s="245"/>
      <c r="F99" s="245"/>
      <c r="G99" s="245"/>
      <c r="H99" s="245"/>
      <c r="I99" s="245"/>
      <c r="J99" s="245"/>
      <c r="K99" s="245"/>
      <c r="L99" s="245"/>
      <c r="M99" s="245"/>
      <c r="N99" s="245"/>
      <c r="O99" s="245"/>
      <c r="P99" s="245"/>
      <c r="Q99" s="245"/>
    </row>
    <row r="100" spans="2:17" ht="13.5" hidden="1" customHeight="1" x14ac:dyDescent="0.2">
      <c r="B100" s="245"/>
      <c r="C100" s="245"/>
      <c r="D100" s="245"/>
      <c r="E100" s="245"/>
      <c r="F100" s="245"/>
      <c r="G100" s="245"/>
      <c r="H100" s="245"/>
      <c r="I100" s="245"/>
      <c r="J100" s="245"/>
      <c r="K100" s="245"/>
      <c r="L100" s="245"/>
      <c r="M100" s="245"/>
      <c r="N100" s="245"/>
      <c r="O100" s="245"/>
      <c r="P100" s="245"/>
      <c r="Q100" s="245"/>
    </row>
    <row r="101" spans="2:17" ht="13.5" hidden="1" customHeight="1" x14ac:dyDescent="0.2">
      <c r="B101" s="245"/>
      <c r="C101" s="245"/>
      <c r="D101" s="245"/>
      <c r="E101" s="245"/>
      <c r="F101" s="245"/>
      <c r="G101" s="245"/>
      <c r="H101" s="245"/>
      <c r="I101" s="245"/>
      <c r="J101" s="245"/>
      <c r="K101" s="245"/>
      <c r="L101" s="245"/>
      <c r="M101" s="245"/>
      <c r="N101" s="245"/>
      <c r="O101" s="245"/>
      <c r="P101" s="245"/>
      <c r="Q101" s="245"/>
    </row>
    <row r="102" spans="2:17" ht="13.5" hidden="1" customHeight="1" x14ac:dyDescent="0.2">
      <c r="B102" s="245"/>
      <c r="C102" s="245"/>
      <c r="D102" s="245"/>
      <c r="E102" s="245"/>
      <c r="F102" s="245"/>
      <c r="G102" s="245"/>
      <c r="H102" s="245"/>
      <c r="I102" s="245"/>
      <c r="J102" s="245"/>
      <c r="K102" s="245"/>
      <c r="L102" s="245"/>
      <c r="M102" s="245"/>
      <c r="N102" s="245"/>
      <c r="O102" s="245"/>
      <c r="P102" s="245"/>
      <c r="Q102" s="245"/>
    </row>
    <row r="103" spans="2:17" ht="13.5" hidden="1" customHeight="1" x14ac:dyDescent="0.2">
      <c r="B103" s="245"/>
      <c r="C103" s="245"/>
      <c r="D103" s="245"/>
      <c r="E103" s="245"/>
      <c r="F103" s="245"/>
      <c r="G103" s="245"/>
      <c r="H103" s="245"/>
      <c r="I103" s="245"/>
      <c r="J103" s="245"/>
      <c r="K103" s="245"/>
      <c r="L103" s="245"/>
      <c r="M103" s="245"/>
      <c r="N103" s="245"/>
      <c r="O103" s="245"/>
      <c r="P103" s="245"/>
      <c r="Q103" s="245"/>
    </row>
    <row r="104" spans="2:17" ht="13.5" hidden="1" customHeight="1" x14ac:dyDescent="0.2">
      <c r="B104" s="245"/>
      <c r="C104" s="245"/>
      <c r="D104" s="245"/>
      <c r="E104" s="245"/>
      <c r="F104" s="245"/>
      <c r="G104" s="245"/>
      <c r="H104" s="245"/>
      <c r="I104" s="245"/>
      <c r="J104" s="245"/>
      <c r="K104" s="245"/>
      <c r="L104" s="245"/>
      <c r="M104" s="245"/>
      <c r="N104" s="245"/>
      <c r="O104" s="245"/>
      <c r="P104" s="245"/>
      <c r="Q104" s="245"/>
    </row>
    <row r="105" spans="2:17" ht="13.5" hidden="1" customHeight="1" x14ac:dyDescent="0.2">
      <c r="B105" s="245"/>
      <c r="C105" s="245"/>
      <c r="D105" s="245"/>
      <c r="E105" s="245"/>
      <c r="F105" s="245"/>
      <c r="G105" s="245"/>
      <c r="H105" s="245"/>
      <c r="I105" s="245"/>
      <c r="J105" s="245"/>
      <c r="K105" s="245"/>
      <c r="L105" s="245"/>
      <c r="M105" s="245"/>
      <c r="N105" s="245"/>
      <c r="O105" s="245"/>
      <c r="P105" s="245"/>
      <c r="Q105" s="245"/>
    </row>
    <row r="106" spans="2:17" ht="13.5" hidden="1" customHeight="1" x14ac:dyDescent="0.2">
      <c r="B106" s="245"/>
      <c r="C106" s="245"/>
      <c r="D106" s="245"/>
      <c r="E106" s="245"/>
      <c r="F106" s="245"/>
      <c r="G106" s="245"/>
      <c r="H106" s="245"/>
      <c r="I106" s="245"/>
      <c r="J106" s="245"/>
      <c r="K106" s="245"/>
      <c r="L106" s="245"/>
      <c r="M106" s="245"/>
      <c r="N106" s="245"/>
      <c r="O106" s="245"/>
      <c r="P106" s="245"/>
      <c r="Q106" s="245"/>
    </row>
    <row r="107" spans="2:17" ht="13.5" hidden="1" customHeight="1" x14ac:dyDescent="0.2">
      <c r="B107" s="245"/>
      <c r="C107" s="245"/>
      <c r="D107" s="245"/>
      <c r="E107" s="245"/>
      <c r="F107" s="245"/>
      <c r="G107" s="245"/>
      <c r="H107" s="245"/>
      <c r="I107" s="245"/>
      <c r="J107" s="245"/>
      <c r="K107" s="245"/>
      <c r="L107" s="245"/>
      <c r="M107" s="245"/>
      <c r="N107" s="245"/>
      <c r="O107" s="245"/>
      <c r="P107" s="245"/>
      <c r="Q107" s="245"/>
    </row>
    <row r="108" spans="2:17" ht="13.5" hidden="1" customHeight="1" x14ac:dyDescent="0.2">
      <c r="B108" s="245"/>
      <c r="C108" s="245"/>
      <c r="D108" s="245"/>
      <c r="E108" s="245"/>
      <c r="F108" s="245"/>
      <c r="G108" s="245"/>
      <c r="H108" s="245"/>
      <c r="I108" s="245"/>
      <c r="J108" s="245"/>
      <c r="K108" s="245"/>
      <c r="L108" s="245"/>
      <c r="M108" s="245"/>
      <c r="N108" s="245"/>
      <c r="O108" s="245"/>
      <c r="P108" s="245"/>
      <c r="Q108" s="245"/>
    </row>
    <row r="109" spans="2:17" ht="13.5" hidden="1" customHeight="1" x14ac:dyDescent="0.2">
      <c r="B109" s="245"/>
      <c r="C109" s="245"/>
      <c r="D109" s="245"/>
      <c r="E109" s="245"/>
      <c r="F109" s="245"/>
      <c r="G109" s="245"/>
      <c r="H109" s="245"/>
      <c r="I109" s="245"/>
      <c r="J109" s="245"/>
      <c r="K109" s="245"/>
      <c r="L109" s="245"/>
      <c r="M109" s="245"/>
      <c r="N109" s="245"/>
      <c r="O109" s="245"/>
      <c r="P109" s="245"/>
      <c r="Q109" s="245"/>
    </row>
    <row r="110" spans="2:17" ht="13.5" hidden="1" customHeight="1" x14ac:dyDescent="0.2">
      <c r="B110" s="245"/>
      <c r="C110" s="245"/>
      <c r="D110" s="245"/>
      <c r="E110" s="245"/>
      <c r="F110" s="245"/>
      <c r="G110" s="245"/>
      <c r="H110" s="245"/>
      <c r="I110" s="245"/>
      <c r="J110" s="245"/>
      <c r="K110" s="245"/>
      <c r="L110" s="245"/>
      <c r="M110" s="245"/>
      <c r="N110" s="245"/>
      <c r="O110" s="245"/>
      <c r="P110" s="245"/>
      <c r="Q110" s="245"/>
    </row>
    <row r="111" spans="2:17" ht="13.5" hidden="1" customHeight="1" x14ac:dyDescent="0.2">
      <c r="B111" s="245"/>
      <c r="C111" s="245"/>
      <c r="D111" s="245"/>
      <c r="E111" s="245"/>
      <c r="F111" s="245"/>
      <c r="G111" s="245"/>
      <c r="H111" s="245"/>
      <c r="I111" s="245"/>
      <c r="J111" s="245"/>
      <c r="K111" s="245"/>
      <c r="L111" s="245"/>
      <c r="M111" s="245"/>
      <c r="N111" s="245"/>
      <c r="O111" s="245"/>
      <c r="P111" s="245"/>
      <c r="Q111" s="245"/>
    </row>
    <row r="112" spans="2:17" ht="13.5" hidden="1" customHeight="1" x14ac:dyDescent="0.2">
      <c r="B112" s="245"/>
      <c r="C112" s="245"/>
      <c r="D112" s="245"/>
      <c r="E112" s="245"/>
      <c r="F112" s="245"/>
      <c r="G112" s="245"/>
      <c r="H112" s="245"/>
      <c r="I112" s="245"/>
      <c r="J112" s="245"/>
      <c r="K112" s="245"/>
      <c r="L112" s="245"/>
      <c r="M112" s="245"/>
      <c r="N112" s="245"/>
      <c r="O112" s="245"/>
      <c r="P112" s="245"/>
      <c r="Q112" s="245"/>
    </row>
    <row r="113" spans="2:17" ht="13.5" hidden="1" customHeight="1" x14ac:dyDescent="0.2">
      <c r="B113" s="245"/>
      <c r="C113" s="245"/>
      <c r="D113" s="245"/>
      <c r="E113" s="245"/>
      <c r="F113" s="245"/>
      <c r="G113" s="245"/>
      <c r="H113" s="245"/>
      <c r="I113" s="245"/>
      <c r="J113" s="245"/>
      <c r="K113" s="245"/>
      <c r="L113" s="245"/>
      <c r="M113" s="245"/>
      <c r="N113" s="245"/>
      <c r="O113" s="245"/>
      <c r="P113" s="245"/>
      <c r="Q113" s="245"/>
    </row>
    <row r="114" spans="2:17" ht="13.5" hidden="1" customHeight="1" x14ac:dyDescent="0.2">
      <c r="B114" s="245"/>
      <c r="C114" s="245"/>
      <c r="D114" s="245"/>
      <c r="E114" s="245"/>
      <c r="F114" s="245"/>
      <c r="G114" s="245"/>
      <c r="H114" s="245"/>
      <c r="I114" s="245"/>
      <c r="J114" s="245"/>
      <c r="K114" s="245"/>
      <c r="L114" s="245"/>
      <c r="M114" s="245"/>
      <c r="N114" s="245"/>
      <c r="O114" s="245"/>
      <c r="P114" s="245"/>
      <c r="Q114" s="245"/>
    </row>
    <row r="115" spans="2:17" ht="13.5" hidden="1" customHeight="1" x14ac:dyDescent="0.2">
      <c r="B115" s="245"/>
      <c r="C115" s="245"/>
      <c r="D115" s="245"/>
      <c r="E115" s="245"/>
      <c r="F115" s="245"/>
      <c r="G115" s="245"/>
      <c r="H115" s="245"/>
      <c r="I115" s="245"/>
      <c r="J115" s="245"/>
      <c r="K115" s="245"/>
      <c r="L115" s="245"/>
      <c r="M115" s="245"/>
      <c r="N115" s="245"/>
      <c r="O115" s="245"/>
      <c r="P115" s="245"/>
      <c r="Q115" s="245"/>
    </row>
    <row r="116" spans="2:17" ht="13.5" hidden="1" customHeight="1" x14ac:dyDescent="0.2">
      <c r="B116" s="245"/>
      <c r="C116" s="245"/>
      <c r="D116" s="245"/>
      <c r="E116" s="245"/>
      <c r="F116" s="245"/>
      <c r="G116" s="245"/>
      <c r="H116" s="245"/>
      <c r="I116" s="245"/>
      <c r="J116" s="245"/>
      <c r="K116" s="245"/>
      <c r="L116" s="245"/>
      <c r="M116" s="245"/>
      <c r="N116" s="245"/>
      <c r="O116" s="245"/>
      <c r="P116" s="245"/>
      <c r="Q116" s="245"/>
    </row>
    <row r="117" spans="2:17" ht="13.5" hidden="1" customHeight="1" x14ac:dyDescent="0.2">
      <c r="B117" s="245"/>
      <c r="C117" s="245"/>
      <c r="D117" s="245"/>
      <c r="E117" s="245"/>
      <c r="F117" s="245"/>
      <c r="G117" s="245"/>
      <c r="H117" s="245"/>
      <c r="I117" s="245"/>
      <c r="J117" s="245"/>
      <c r="K117" s="245"/>
      <c r="L117" s="245"/>
      <c r="M117" s="245"/>
      <c r="N117" s="245"/>
      <c r="O117" s="245"/>
      <c r="P117" s="245"/>
      <c r="Q117" s="245"/>
    </row>
    <row r="118" spans="2:17" ht="13.5" hidden="1" customHeight="1" x14ac:dyDescent="0.2">
      <c r="B118" s="245"/>
      <c r="C118" s="245"/>
      <c r="D118" s="245"/>
      <c r="E118" s="245"/>
      <c r="F118" s="245"/>
      <c r="G118" s="245"/>
      <c r="H118" s="245"/>
      <c r="I118" s="245"/>
      <c r="J118" s="245"/>
      <c r="K118" s="245"/>
      <c r="L118" s="245"/>
      <c r="M118" s="245"/>
      <c r="N118" s="245"/>
      <c r="O118" s="245"/>
      <c r="P118" s="245"/>
      <c r="Q118" s="245"/>
    </row>
    <row r="119" spans="2:17" ht="13.5" hidden="1" customHeight="1" x14ac:dyDescent="0.2">
      <c r="B119" s="245"/>
      <c r="C119" s="245"/>
      <c r="D119" s="245"/>
      <c r="E119" s="245"/>
      <c r="F119" s="245"/>
      <c r="G119" s="245"/>
      <c r="H119" s="245"/>
      <c r="I119" s="245"/>
      <c r="J119" s="245"/>
      <c r="K119" s="245"/>
      <c r="L119" s="245"/>
      <c r="M119" s="245"/>
      <c r="N119" s="245"/>
      <c r="O119" s="245"/>
      <c r="P119" s="245"/>
      <c r="Q119" s="245"/>
    </row>
    <row r="120" spans="2:17" ht="13.5" hidden="1" customHeight="1" x14ac:dyDescent="0.2">
      <c r="B120" s="245"/>
      <c r="C120" s="245"/>
      <c r="D120" s="245"/>
      <c r="E120" s="245"/>
      <c r="F120" s="245"/>
      <c r="G120" s="245"/>
      <c r="H120" s="245"/>
      <c r="I120" s="245"/>
      <c r="J120" s="245"/>
      <c r="K120" s="245"/>
      <c r="L120" s="245"/>
      <c r="M120" s="245"/>
      <c r="N120" s="245"/>
      <c r="O120" s="245"/>
      <c r="P120" s="245"/>
      <c r="Q120" s="245"/>
    </row>
    <row r="121" spans="2:17" ht="13.5" hidden="1" customHeight="1" x14ac:dyDescent="0.2">
      <c r="B121" s="245"/>
      <c r="C121" s="245"/>
      <c r="D121" s="245"/>
      <c r="E121" s="245"/>
      <c r="F121" s="245"/>
      <c r="G121" s="245"/>
      <c r="H121" s="245"/>
      <c r="I121" s="245"/>
      <c r="J121" s="245"/>
      <c r="K121" s="245"/>
      <c r="L121" s="245"/>
      <c r="M121" s="245"/>
      <c r="N121" s="245"/>
      <c r="O121" s="245"/>
      <c r="P121" s="245"/>
      <c r="Q121" s="245"/>
    </row>
    <row r="122" spans="2:17" ht="13.5" hidden="1" customHeight="1" x14ac:dyDescent="0.2">
      <c r="B122" s="245"/>
      <c r="C122" s="245"/>
      <c r="D122" s="245"/>
      <c r="E122" s="245"/>
      <c r="F122" s="245"/>
      <c r="G122" s="245"/>
      <c r="H122" s="245"/>
      <c r="I122" s="245"/>
      <c r="J122" s="245"/>
      <c r="K122" s="245"/>
      <c r="L122" s="245"/>
      <c r="M122" s="245"/>
      <c r="N122" s="245"/>
      <c r="O122" s="245"/>
      <c r="P122" s="245"/>
      <c r="Q122" s="245"/>
    </row>
    <row r="123" spans="2:17" ht="13.5" hidden="1" customHeight="1" x14ac:dyDescent="0.2">
      <c r="B123" s="245"/>
      <c r="C123" s="245"/>
      <c r="D123" s="245"/>
      <c r="E123" s="245"/>
      <c r="F123" s="245"/>
      <c r="G123" s="245"/>
      <c r="H123" s="245"/>
      <c r="I123" s="245"/>
      <c r="J123" s="245"/>
      <c r="K123" s="245"/>
      <c r="L123" s="245"/>
      <c r="M123" s="245"/>
      <c r="N123" s="245"/>
      <c r="O123" s="245"/>
      <c r="P123" s="245"/>
      <c r="Q123" s="245"/>
    </row>
    <row r="124" spans="2:17" ht="13.5" hidden="1" customHeight="1" x14ac:dyDescent="0.2">
      <c r="B124" s="245"/>
      <c r="C124" s="245"/>
      <c r="D124" s="245"/>
      <c r="E124" s="245"/>
      <c r="F124" s="245"/>
      <c r="G124" s="245"/>
      <c r="H124" s="245"/>
      <c r="I124" s="245"/>
      <c r="J124" s="245"/>
      <c r="K124" s="245"/>
      <c r="L124" s="245"/>
      <c r="M124" s="245"/>
      <c r="N124" s="245"/>
      <c r="O124" s="245"/>
      <c r="P124" s="245"/>
      <c r="Q124" s="245"/>
    </row>
    <row r="125" spans="2:17" ht="13.5" hidden="1" customHeight="1" x14ac:dyDescent="0.2">
      <c r="B125" s="245"/>
      <c r="C125" s="245"/>
      <c r="D125" s="245"/>
      <c r="E125" s="245"/>
      <c r="F125" s="245"/>
      <c r="G125" s="245"/>
      <c r="H125" s="245"/>
      <c r="I125" s="245"/>
      <c r="J125" s="245"/>
      <c r="K125" s="245"/>
      <c r="L125" s="245"/>
      <c r="M125" s="245"/>
      <c r="N125" s="245"/>
      <c r="O125" s="245"/>
      <c r="P125" s="245"/>
      <c r="Q125" s="245"/>
    </row>
    <row r="126" spans="2:17" ht="13.5" hidden="1" customHeight="1" x14ac:dyDescent="0.2">
      <c r="B126" s="245"/>
      <c r="C126" s="245"/>
      <c r="D126" s="245"/>
      <c r="E126" s="245"/>
      <c r="F126" s="245"/>
      <c r="G126" s="245"/>
      <c r="H126" s="245"/>
      <c r="I126" s="245"/>
      <c r="J126" s="245"/>
      <c r="K126" s="245"/>
      <c r="L126" s="245"/>
      <c r="M126" s="245"/>
      <c r="N126" s="245"/>
      <c r="O126" s="245"/>
      <c r="P126" s="245"/>
      <c r="Q126" s="245"/>
    </row>
    <row r="127" spans="2:17" ht="13.5" hidden="1" customHeight="1" x14ac:dyDescent="0.2">
      <c r="B127" s="245"/>
      <c r="C127" s="245"/>
      <c r="D127" s="245"/>
      <c r="E127" s="245"/>
      <c r="F127" s="245"/>
      <c r="G127" s="245"/>
      <c r="H127" s="245"/>
      <c r="I127" s="245"/>
      <c r="J127" s="245"/>
      <c r="K127" s="245"/>
      <c r="L127" s="245"/>
      <c r="M127" s="245"/>
      <c r="N127" s="245"/>
      <c r="O127" s="245"/>
      <c r="P127" s="245"/>
      <c r="Q127" s="245"/>
    </row>
    <row r="128" spans="2:17" ht="13.5" hidden="1" customHeight="1" x14ac:dyDescent="0.2">
      <c r="B128" s="245"/>
      <c r="C128" s="245"/>
      <c r="D128" s="245"/>
      <c r="E128" s="245"/>
      <c r="F128" s="245"/>
      <c r="G128" s="245"/>
      <c r="H128" s="245"/>
      <c r="I128" s="245"/>
      <c r="J128" s="245"/>
      <c r="K128" s="245"/>
      <c r="L128" s="245"/>
      <c r="M128" s="245"/>
      <c r="N128" s="245"/>
      <c r="O128" s="245"/>
      <c r="P128" s="245"/>
      <c r="Q128" s="245"/>
    </row>
    <row r="129" spans="2:17" ht="13.5" hidden="1" customHeight="1" x14ac:dyDescent="0.2">
      <c r="B129" s="245"/>
      <c r="C129" s="245"/>
      <c r="D129" s="245"/>
      <c r="E129" s="245"/>
      <c r="F129" s="245"/>
      <c r="G129" s="245"/>
      <c r="H129" s="245"/>
      <c r="I129" s="245"/>
      <c r="J129" s="245"/>
      <c r="K129" s="245"/>
      <c r="L129" s="245"/>
      <c r="M129" s="245"/>
      <c r="N129" s="245"/>
      <c r="O129" s="245"/>
      <c r="P129" s="245"/>
      <c r="Q129" s="245"/>
    </row>
    <row r="130" spans="2:17" ht="13.5" hidden="1" customHeight="1" x14ac:dyDescent="0.2">
      <c r="B130" s="245"/>
      <c r="C130" s="245"/>
      <c r="D130" s="245"/>
      <c r="E130" s="245"/>
      <c r="F130" s="245"/>
      <c r="G130" s="245"/>
      <c r="H130" s="245"/>
      <c r="I130" s="245"/>
      <c r="J130" s="245"/>
      <c r="K130" s="245"/>
      <c r="L130" s="245"/>
      <c r="M130" s="245"/>
      <c r="N130" s="245"/>
      <c r="O130" s="245"/>
      <c r="P130" s="245"/>
      <c r="Q130" s="245"/>
    </row>
    <row r="131" spans="2:17" ht="13.5" hidden="1" customHeight="1" x14ac:dyDescent="0.2">
      <c r="B131" s="245"/>
      <c r="C131" s="245"/>
      <c r="D131" s="245"/>
      <c r="E131" s="245"/>
      <c r="F131" s="245"/>
      <c r="G131" s="245"/>
      <c r="H131" s="245"/>
      <c r="I131" s="245"/>
      <c r="J131" s="245"/>
      <c r="K131" s="245"/>
      <c r="L131" s="245"/>
      <c r="M131" s="245"/>
      <c r="N131" s="245"/>
      <c r="O131" s="245"/>
      <c r="P131" s="245"/>
      <c r="Q131" s="245"/>
    </row>
    <row r="132" spans="2:17" ht="13.5" hidden="1" customHeight="1" x14ac:dyDescent="0.2">
      <c r="B132" s="245"/>
      <c r="C132" s="245"/>
      <c r="D132" s="245"/>
      <c r="E132" s="245"/>
      <c r="F132" s="245"/>
      <c r="G132" s="245"/>
      <c r="H132" s="245"/>
      <c r="I132" s="245"/>
      <c r="J132" s="245"/>
      <c r="K132" s="245"/>
      <c r="L132" s="245"/>
      <c r="M132" s="245"/>
      <c r="N132" s="245"/>
      <c r="O132" s="245"/>
      <c r="P132" s="245"/>
      <c r="Q132" s="245"/>
    </row>
    <row r="133" spans="2:17" ht="13.5" hidden="1" customHeight="1" x14ac:dyDescent="0.2">
      <c r="B133" s="245"/>
      <c r="C133" s="245"/>
      <c r="D133" s="245"/>
      <c r="E133" s="245"/>
      <c r="F133" s="245"/>
      <c r="G133" s="245"/>
      <c r="H133" s="245"/>
      <c r="I133" s="245"/>
      <c r="J133" s="245"/>
      <c r="K133" s="245"/>
      <c r="L133" s="245"/>
      <c r="M133" s="245"/>
      <c r="N133" s="245"/>
      <c r="O133" s="245"/>
      <c r="P133" s="245"/>
      <c r="Q133" s="245"/>
    </row>
    <row r="134" spans="2:17" ht="13.5" hidden="1" customHeight="1" x14ac:dyDescent="0.2">
      <c r="B134" s="245"/>
      <c r="C134" s="245"/>
      <c r="D134" s="245"/>
      <c r="E134" s="245"/>
      <c r="F134" s="245"/>
      <c r="G134" s="245"/>
      <c r="H134" s="245"/>
      <c r="I134" s="245"/>
      <c r="J134" s="245"/>
      <c r="K134" s="245"/>
      <c r="L134" s="245"/>
      <c r="M134" s="245"/>
      <c r="N134" s="245"/>
      <c r="O134" s="245"/>
      <c r="P134" s="245"/>
      <c r="Q134" s="245"/>
    </row>
    <row r="135" spans="2:17" ht="13.5" hidden="1" customHeight="1" x14ac:dyDescent="0.2">
      <c r="B135" s="245"/>
      <c r="C135" s="245"/>
      <c r="D135" s="245"/>
      <c r="E135" s="245"/>
      <c r="F135" s="245"/>
      <c r="G135" s="245"/>
      <c r="H135" s="245"/>
      <c r="I135" s="245"/>
      <c r="J135" s="245"/>
      <c r="K135" s="245"/>
      <c r="L135" s="245"/>
      <c r="M135" s="245"/>
      <c r="N135" s="245"/>
      <c r="O135" s="245"/>
      <c r="P135" s="245"/>
      <c r="Q135" s="245"/>
    </row>
    <row r="136" spans="2:17" ht="13.5" hidden="1" customHeight="1" x14ac:dyDescent="0.2">
      <c r="B136" s="245"/>
      <c r="C136" s="245"/>
      <c r="D136" s="245"/>
      <c r="E136" s="245"/>
      <c r="F136" s="245"/>
      <c r="G136" s="245"/>
      <c r="H136" s="245"/>
      <c r="I136" s="245"/>
      <c r="J136" s="245"/>
      <c r="K136" s="245"/>
      <c r="L136" s="245"/>
      <c r="M136" s="245"/>
      <c r="N136" s="245"/>
      <c r="O136" s="245"/>
      <c r="P136" s="245"/>
      <c r="Q136" s="245"/>
    </row>
    <row r="137" spans="2:17" ht="13.5" hidden="1" customHeight="1" x14ac:dyDescent="0.2">
      <c r="B137" s="245"/>
      <c r="C137" s="245"/>
      <c r="D137" s="245"/>
      <c r="E137" s="245"/>
      <c r="F137" s="245"/>
      <c r="G137" s="245"/>
      <c r="H137" s="245"/>
      <c r="I137" s="245"/>
      <c r="J137" s="245"/>
      <c r="K137" s="245"/>
      <c r="L137" s="245"/>
      <c r="M137" s="245"/>
      <c r="N137" s="245"/>
      <c r="O137" s="245"/>
      <c r="P137" s="245"/>
      <c r="Q137" s="245"/>
    </row>
    <row r="138" spans="2:17" ht="13.5" hidden="1" customHeight="1" x14ac:dyDescent="0.2">
      <c r="B138" s="245"/>
      <c r="C138" s="245"/>
      <c r="D138" s="245"/>
      <c r="E138" s="245"/>
      <c r="F138" s="245"/>
      <c r="G138" s="245"/>
      <c r="H138" s="245"/>
      <c r="I138" s="245"/>
      <c r="J138" s="245"/>
      <c r="K138" s="245"/>
      <c r="L138" s="245"/>
      <c r="M138" s="245"/>
      <c r="N138" s="245"/>
      <c r="O138" s="245"/>
      <c r="P138" s="245"/>
      <c r="Q138" s="245"/>
    </row>
    <row r="139" spans="2:17" ht="13.5" hidden="1" customHeight="1" x14ac:dyDescent="0.2">
      <c r="B139" s="245"/>
      <c r="C139" s="245"/>
      <c r="D139" s="245"/>
      <c r="E139" s="245"/>
      <c r="F139" s="245"/>
      <c r="G139" s="245"/>
      <c r="H139" s="245"/>
      <c r="I139" s="245"/>
      <c r="J139" s="245"/>
      <c r="K139" s="245"/>
      <c r="L139" s="245"/>
      <c r="M139" s="245"/>
      <c r="N139" s="245"/>
      <c r="O139" s="245"/>
      <c r="P139" s="245"/>
      <c r="Q139" s="245"/>
    </row>
    <row r="140" spans="2:17" ht="13.5" hidden="1" customHeight="1" x14ac:dyDescent="0.2">
      <c r="B140" s="245"/>
      <c r="C140" s="245"/>
      <c r="D140" s="245"/>
      <c r="E140" s="245"/>
      <c r="F140" s="245"/>
      <c r="G140" s="245"/>
      <c r="H140" s="245"/>
      <c r="I140" s="245"/>
      <c r="J140" s="245"/>
      <c r="K140" s="245"/>
      <c r="L140" s="245"/>
      <c r="M140" s="245"/>
      <c r="N140" s="245"/>
      <c r="O140" s="245"/>
      <c r="P140" s="245"/>
      <c r="Q140" s="245"/>
    </row>
    <row r="141" spans="2:17" ht="13.5" hidden="1" customHeight="1" x14ac:dyDescent="0.2">
      <c r="B141" s="245"/>
      <c r="C141" s="245"/>
      <c r="D141" s="245"/>
      <c r="E141" s="245"/>
      <c r="F141" s="245"/>
      <c r="G141" s="245"/>
      <c r="H141" s="245"/>
      <c r="I141" s="245"/>
      <c r="J141" s="245"/>
      <c r="K141" s="245"/>
      <c r="L141" s="245"/>
      <c r="M141" s="245"/>
      <c r="N141" s="245"/>
      <c r="O141" s="245"/>
      <c r="P141" s="245"/>
      <c r="Q141" s="245"/>
    </row>
    <row r="142" spans="2:17" ht="13.5" hidden="1" customHeight="1" x14ac:dyDescent="0.2">
      <c r="B142" s="245"/>
      <c r="C142" s="245"/>
      <c r="D142" s="245"/>
      <c r="E142" s="245"/>
      <c r="F142" s="245"/>
      <c r="G142" s="245"/>
      <c r="H142" s="245"/>
      <c r="I142" s="245"/>
      <c r="J142" s="245"/>
      <c r="K142" s="245"/>
      <c r="L142" s="245"/>
      <c r="M142" s="245"/>
      <c r="N142" s="245"/>
      <c r="O142" s="245"/>
      <c r="P142" s="245"/>
      <c r="Q142" s="245"/>
    </row>
    <row r="143" spans="2:17" ht="13.5" hidden="1" customHeight="1" x14ac:dyDescent="0.2">
      <c r="B143" s="245"/>
      <c r="C143" s="245"/>
      <c r="D143" s="245"/>
      <c r="E143" s="245"/>
      <c r="F143" s="245"/>
      <c r="G143" s="245"/>
      <c r="H143" s="245"/>
      <c r="I143" s="245"/>
      <c r="J143" s="245"/>
      <c r="K143" s="245"/>
      <c r="L143" s="245"/>
      <c r="M143" s="245"/>
      <c r="N143" s="245"/>
      <c r="O143" s="245"/>
      <c r="P143" s="245"/>
      <c r="Q143" s="245"/>
    </row>
    <row r="144" spans="2:17" ht="13.5" hidden="1" customHeight="1" x14ac:dyDescent="0.2">
      <c r="B144" s="245"/>
      <c r="C144" s="245"/>
      <c r="D144" s="245"/>
      <c r="E144" s="245"/>
      <c r="F144" s="245"/>
      <c r="G144" s="245"/>
      <c r="H144" s="245"/>
      <c r="I144" s="245"/>
      <c r="J144" s="245"/>
      <c r="K144" s="245"/>
      <c r="L144" s="245"/>
      <c r="M144" s="245"/>
      <c r="N144" s="245"/>
      <c r="O144" s="245"/>
      <c r="P144" s="245"/>
      <c r="Q144" s="245"/>
    </row>
    <row r="145" spans="2:17" ht="13.5" hidden="1" customHeight="1" x14ac:dyDescent="0.2">
      <c r="B145" s="245"/>
      <c r="C145" s="245"/>
      <c r="D145" s="245"/>
      <c r="E145" s="245"/>
      <c r="F145" s="245"/>
      <c r="G145" s="245"/>
      <c r="H145" s="245"/>
      <c r="I145" s="245"/>
      <c r="J145" s="245"/>
      <c r="K145" s="245"/>
      <c r="L145" s="245"/>
      <c r="M145" s="245"/>
      <c r="N145" s="245"/>
      <c r="O145" s="245"/>
      <c r="P145" s="245"/>
      <c r="Q145" s="245"/>
    </row>
    <row r="146" spans="2:17" ht="13.5" hidden="1" customHeight="1" x14ac:dyDescent="0.2">
      <c r="B146" s="245"/>
      <c r="C146" s="245"/>
      <c r="D146" s="245"/>
      <c r="E146" s="245"/>
      <c r="F146" s="245"/>
      <c r="G146" s="245"/>
      <c r="H146" s="245"/>
      <c r="I146" s="245"/>
      <c r="J146" s="245"/>
      <c r="K146" s="245"/>
      <c r="L146" s="245"/>
      <c r="M146" s="245"/>
      <c r="N146" s="245"/>
      <c r="O146" s="245"/>
      <c r="P146" s="245"/>
      <c r="Q146" s="245"/>
    </row>
    <row r="147" spans="2:17" ht="13.5" hidden="1" customHeight="1" x14ac:dyDescent="0.2">
      <c r="B147" s="245"/>
      <c r="C147" s="245"/>
      <c r="D147" s="245"/>
      <c r="E147" s="245"/>
      <c r="F147" s="245"/>
      <c r="G147" s="245"/>
      <c r="H147" s="245"/>
      <c r="I147" s="245"/>
      <c r="J147" s="245"/>
      <c r="K147" s="245"/>
      <c r="L147" s="245"/>
      <c r="M147" s="245"/>
      <c r="N147" s="245"/>
      <c r="O147" s="245"/>
      <c r="P147" s="245"/>
      <c r="Q147" s="245"/>
    </row>
    <row r="148" spans="2:17" ht="13.5" hidden="1" customHeight="1" x14ac:dyDescent="0.2">
      <c r="B148" s="245"/>
      <c r="C148" s="245"/>
      <c r="D148" s="245"/>
      <c r="E148" s="245"/>
      <c r="F148" s="245"/>
      <c r="G148" s="245"/>
      <c r="H148" s="245"/>
      <c r="I148" s="245"/>
      <c r="J148" s="245"/>
      <c r="K148" s="245"/>
      <c r="L148" s="245"/>
      <c r="M148" s="245"/>
      <c r="N148" s="245"/>
      <c r="O148" s="245"/>
      <c r="P148" s="245"/>
      <c r="Q148" s="245"/>
    </row>
    <row r="149" spans="2:17" ht="13.5" hidden="1" customHeight="1" x14ac:dyDescent="0.2">
      <c r="B149" s="245"/>
      <c r="C149" s="245"/>
      <c r="D149" s="245"/>
      <c r="E149" s="245"/>
      <c r="F149" s="245"/>
      <c r="G149" s="245"/>
      <c r="H149" s="245"/>
      <c r="I149" s="245"/>
      <c r="J149" s="245"/>
      <c r="K149" s="245"/>
      <c r="L149" s="245"/>
      <c r="M149" s="245"/>
      <c r="N149" s="245"/>
      <c r="O149" s="245"/>
      <c r="P149" s="245"/>
      <c r="Q149" s="245"/>
    </row>
    <row r="150" spans="2:17" ht="13.5" hidden="1" customHeight="1" x14ac:dyDescent="0.2">
      <c r="B150" s="245"/>
      <c r="C150" s="245"/>
      <c r="D150" s="245"/>
      <c r="E150" s="245"/>
      <c r="F150" s="245"/>
      <c r="G150" s="245"/>
      <c r="H150" s="245"/>
      <c r="I150" s="245"/>
      <c r="J150" s="245"/>
      <c r="K150" s="245"/>
      <c r="L150" s="245"/>
      <c r="M150" s="245"/>
      <c r="N150" s="245"/>
      <c r="O150" s="245"/>
      <c r="P150" s="245"/>
      <c r="Q150" s="245"/>
    </row>
    <row r="151" spans="2:17" ht="13.5" hidden="1" customHeight="1" x14ac:dyDescent="0.2">
      <c r="B151" s="245"/>
      <c r="C151" s="245"/>
      <c r="D151" s="245"/>
      <c r="E151" s="245"/>
      <c r="F151" s="245"/>
      <c r="G151" s="245"/>
      <c r="H151" s="245"/>
      <c r="I151" s="245"/>
      <c r="J151" s="245"/>
      <c r="K151" s="245"/>
      <c r="L151" s="245"/>
      <c r="M151" s="245"/>
      <c r="N151" s="245"/>
      <c r="O151" s="245"/>
      <c r="P151" s="245"/>
      <c r="Q151" s="245"/>
    </row>
    <row r="152" spans="2:17" ht="13.5" hidden="1" customHeight="1" x14ac:dyDescent="0.2">
      <c r="B152" s="245"/>
      <c r="C152" s="245"/>
      <c r="D152" s="245"/>
      <c r="E152" s="245"/>
      <c r="F152" s="245"/>
      <c r="G152" s="245"/>
      <c r="H152" s="245"/>
      <c r="I152" s="245"/>
      <c r="J152" s="245"/>
      <c r="K152" s="245"/>
      <c r="L152" s="245"/>
      <c r="M152" s="245"/>
      <c r="N152" s="245"/>
      <c r="O152" s="245"/>
      <c r="P152" s="245"/>
      <c r="Q152" s="245"/>
    </row>
    <row r="153" spans="2:17" ht="13.5" hidden="1" customHeight="1" x14ac:dyDescent="0.2">
      <c r="B153" s="245"/>
      <c r="C153" s="245"/>
      <c r="D153" s="245"/>
      <c r="E153" s="245"/>
      <c r="F153" s="245"/>
      <c r="G153" s="245"/>
      <c r="H153" s="245"/>
      <c r="I153" s="245"/>
      <c r="J153" s="245"/>
      <c r="K153" s="245"/>
      <c r="L153" s="245"/>
      <c r="M153" s="245"/>
      <c r="N153" s="245"/>
      <c r="O153" s="245"/>
      <c r="P153" s="245"/>
      <c r="Q153" s="245"/>
    </row>
    <row r="154" spans="2:17" ht="13.5" hidden="1" customHeight="1" x14ac:dyDescent="0.2">
      <c r="B154" s="245"/>
      <c r="C154" s="245"/>
      <c r="D154" s="245"/>
      <c r="E154" s="245"/>
      <c r="F154" s="245"/>
      <c r="G154" s="245"/>
      <c r="H154" s="245"/>
      <c r="I154" s="245"/>
      <c r="J154" s="245"/>
      <c r="K154" s="245"/>
      <c r="L154" s="245"/>
      <c r="M154" s="245"/>
      <c r="N154" s="245"/>
      <c r="O154" s="245"/>
      <c r="P154" s="245"/>
      <c r="Q154" s="245"/>
    </row>
    <row r="155" spans="2:17" ht="13.5" hidden="1" customHeight="1" x14ac:dyDescent="0.2">
      <c r="B155" s="245"/>
      <c r="C155" s="245"/>
      <c r="D155" s="245"/>
      <c r="E155" s="245"/>
      <c r="F155" s="245"/>
      <c r="G155" s="245"/>
      <c r="H155" s="245"/>
      <c r="I155" s="245"/>
      <c r="J155" s="245"/>
      <c r="K155" s="245"/>
      <c r="L155" s="245"/>
      <c r="M155" s="245"/>
      <c r="N155" s="245"/>
      <c r="O155" s="245"/>
      <c r="P155" s="245"/>
      <c r="Q155" s="245"/>
    </row>
    <row r="156" spans="2:17" ht="13.5" hidden="1" customHeight="1" x14ac:dyDescent="0.2">
      <c r="B156" s="245"/>
      <c r="C156" s="245"/>
      <c r="D156" s="245"/>
      <c r="E156" s="245"/>
      <c r="F156" s="245"/>
      <c r="G156" s="245"/>
      <c r="H156" s="245"/>
      <c r="I156" s="245"/>
      <c r="J156" s="245"/>
      <c r="K156" s="245"/>
      <c r="L156" s="245"/>
      <c r="M156" s="245"/>
      <c r="N156" s="245"/>
      <c r="O156" s="245"/>
      <c r="P156" s="245"/>
      <c r="Q156" s="245"/>
    </row>
    <row r="157" spans="2:17" ht="13.5" hidden="1" customHeight="1" x14ac:dyDescent="0.2">
      <c r="B157" s="245"/>
      <c r="C157" s="245"/>
      <c r="D157" s="245"/>
      <c r="E157" s="245"/>
      <c r="F157" s="245"/>
      <c r="G157" s="245"/>
      <c r="H157" s="245"/>
      <c r="I157" s="245"/>
      <c r="J157" s="245"/>
      <c r="K157" s="245"/>
      <c r="L157" s="245"/>
      <c r="M157" s="245"/>
      <c r="N157" s="245"/>
      <c r="O157" s="245"/>
      <c r="P157" s="245"/>
      <c r="Q157" s="245"/>
    </row>
    <row r="158" spans="2:17" ht="13.5" hidden="1" customHeight="1" x14ac:dyDescent="0.2">
      <c r="B158" s="245"/>
      <c r="C158" s="245"/>
      <c r="D158" s="245"/>
      <c r="E158" s="245"/>
      <c r="F158" s="245"/>
      <c r="G158" s="245"/>
      <c r="H158" s="245"/>
      <c r="I158" s="245"/>
      <c r="J158" s="245"/>
      <c r="K158" s="245"/>
      <c r="L158" s="245"/>
      <c r="M158" s="245"/>
      <c r="N158" s="245"/>
      <c r="O158" s="245"/>
      <c r="P158" s="245"/>
      <c r="Q158" s="245"/>
    </row>
    <row r="159" spans="2:17" ht="13.5" hidden="1" customHeight="1" x14ac:dyDescent="0.2">
      <c r="B159" s="245"/>
      <c r="C159" s="245"/>
      <c r="D159" s="245"/>
      <c r="E159" s="245"/>
      <c r="F159" s="245"/>
      <c r="G159" s="245"/>
      <c r="H159" s="245"/>
      <c r="I159" s="245"/>
      <c r="J159" s="245"/>
      <c r="K159" s="245"/>
      <c r="L159" s="245"/>
      <c r="M159" s="245"/>
      <c r="N159" s="245"/>
      <c r="O159" s="245"/>
      <c r="P159" s="245"/>
      <c r="Q159" s="245"/>
    </row>
    <row r="160" spans="2:17" ht="13.5" hidden="1" customHeight="1" x14ac:dyDescent="0.2">
      <c r="B160" s="245"/>
      <c r="C160" s="245"/>
      <c r="D160" s="245"/>
      <c r="E160" s="245"/>
      <c r="F160" s="245"/>
      <c r="G160" s="245"/>
      <c r="H160" s="245"/>
      <c r="I160" s="245"/>
      <c r="J160" s="245"/>
      <c r="K160" s="245"/>
      <c r="L160" s="245"/>
      <c r="M160" s="245"/>
      <c r="N160" s="245"/>
      <c r="O160" s="245"/>
      <c r="P160" s="245"/>
      <c r="Q160" s="24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55" zoomScale="55" zoomScaleNormal="55" zoomScaleSheetLayoutView="70" workbookViewId="0">
      <selection activeCell="G71" sqref="G71"/>
    </sheetView>
  </sheetViews>
  <sheetFormatPr defaultColWidth="0" defaultRowHeight="13.5" customHeight="1" zeroHeight="1" x14ac:dyDescent="0.2"/>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x14ac:dyDescent="0.2">
      <c r="S2" s="242"/>
      <c r="AH2" s="242"/>
    </row>
    <row r="3" spans="2:34"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x14ac:dyDescent="0.2"/>
    <row r="5" spans="2:34" ht="13.2" x14ac:dyDescent="0.2"/>
    <row r="6" spans="2:34" ht="13.2" x14ac:dyDescent="0.2"/>
    <row r="7" spans="2:34" ht="13.2" x14ac:dyDescent="0.2"/>
    <row r="8" spans="2:34" ht="13.2" x14ac:dyDescent="0.2"/>
    <row r="9" spans="2:34" ht="13.2" x14ac:dyDescent="0.2">
      <c r="AH9" s="2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2"/>
    </row>
    <row r="18" spans="12:34" ht="13.2" x14ac:dyDescent="0.2"/>
    <row r="19" spans="12:34" ht="13.2" x14ac:dyDescent="0.2"/>
    <row r="20" spans="12:34" ht="13.2" x14ac:dyDescent="0.2">
      <c r="AH20" s="242"/>
    </row>
    <row r="21" spans="12:34" ht="13.2" x14ac:dyDescent="0.2">
      <c r="AH21" s="242"/>
    </row>
    <row r="22" spans="12:34" ht="13.2" x14ac:dyDescent="0.2"/>
    <row r="23" spans="12:34" ht="13.2" x14ac:dyDescent="0.2"/>
    <row r="24" spans="12:34" ht="13.2" x14ac:dyDescent="0.2">
      <c r="Q24" s="242"/>
    </row>
    <row r="25" spans="12:34" ht="13.2" x14ac:dyDescent="0.2"/>
    <row r="26" spans="12:34" ht="13.2" x14ac:dyDescent="0.2"/>
    <row r="27" spans="12:34" ht="13.2" x14ac:dyDescent="0.2"/>
    <row r="28" spans="12:34" ht="13.2" x14ac:dyDescent="0.2">
      <c r="O28" s="242"/>
      <c r="T28" s="242"/>
      <c r="AH28" s="242"/>
    </row>
    <row r="29" spans="12:34" ht="13.2" x14ac:dyDescent="0.2"/>
    <row r="30" spans="12:34" ht="13.2" x14ac:dyDescent="0.2"/>
    <row r="31" spans="12:34" ht="13.2" x14ac:dyDescent="0.2">
      <c r="Q31" s="242"/>
    </row>
    <row r="32" spans="12:34" ht="13.2" x14ac:dyDescent="0.2">
      <c r="L32" s="242"/>
    </row>
    <row r="33" spans="2:34" ht="13.2" x14ac:dyDescent="0.2">
      <c r="C33" s="242"/>
      <c r="E33" s="242"/>
      <c r="G33" s="242"/>
      <c r="I33" s="242"/>
      <c r="X33" s="242"/>
    </row>
    <row r="34" spans="2:34" ht="13.2" x14ac:dyDescent="0.2">
      <c r="B34" s="242"/>
      <c r="P34" s="242"/>
      <c r="R34" s="242"/>
      <c r="T34" s="242"/>
    </row>
    <row r="35" spans="2:34" ht="13.2" x14ac:dyDescent="0.2">
      <c r="D35" s="242"/>
      <c r="W35" s="242"/>
      <c r="AC35" s="242"/>
      <c r="AD35" s="242"/>
      <c r="AE35" s="242"/>
      <c r="AF35" s="242"/>
      <c r="AG35" s="242"/>
      <c r="AH35" s="242"/>
    </row>
    <row r="36" spans="2:34" ht="13.2" x14ac:dyDescent="0.2">
      <c r="H36" s="242"/>
      <c r="J36" s="242"/>
      <c r="K36" s="242"/>
      <c r="M36" s="242"/>
      <c r="Y36" s="242"/>
      <c r="Z36" s="242"/>
      <c r="AA36" s="242"/>
      <c r="AB36" s="242"/>
      <c r="AC36" s="242"/>
      <c r="AD36" s="242"/>
      <c r="AE36" s="242"/>
      <c r="AF36" s="242"/>
      <c r="AG36" s="242"/>
      <c r="AH36" s="242"/>
    </row>
    <row r="37" spans="2:34" ht="13.2" x14ac:dyDescent="0.2">
      <c r="AH37" s="242"/>
    </row>
    <row r="38" spans="2:34" ht="13.2" x14ac:dyDescent="0.2">
      <c r="AG38" s="242"/>
      <c r="AH38" s="242"/>
    </row>
    <row r="39" spans="2:34" ht="13.2" x14ac:dyDescent="0.2"/>
    <row r="40" spans="2:34" ht="13.2" x14ac:dyDescent="0.2">
      <c r="X40" s="242"/>
    </row>
    <row r="41" spans="2:34" ht="13.2" x14ac:dyDescent="0.2">
      <c r="R41" s="242"/>
    </row>
    <row r="42" spans="2:34" ht="13.2" x14ac:dyDescent="0.2">
      <c r="W42" s="242"/>
    </row>
    <row r="43" spans="2:34" ht="13.2" x14ac:dyDescent="0.2">
      <c r="Y43" s="242"/>
      <c r="Z43" s="242"/>
      <c r="AA43" s="242"/>
      <c r="AB43" s="242"/>
      <c r="AC43" s="242"/>
      <c r="AD43" s="242"/>
      <c r="AE43" s="242"/>
      <c r="AF43" s="242"/>
      <c r="AG43" s="242"/>
      <c r="AH43" s="242"/>
    </row>
    <row r="44" spans="2:34" ht="13.2" x14ac:dyDescent="0.2">
      <c r="AH44" s="242"/>
    </row>
    <row r="45" spans="2:34" ht="13.2" x14ac:dyDescent="0.2">
      <c r="X45" s="242"/>
    </row>
    <row r="46" spans="2:34" ht="13.2" x14ac:dyDescent="0.2"/>
    <row r="47" spans="2:34" ht="13.2" x14ac:dyDescent="0.2"/>
    <row r="48" spans="2:34" ht="13.2" x14ac:dyDescent="0.2">
      <c r="W48" s="242"/>
      <c r="Y48" s="242"/>
      <c r="Z48" s="242"/>
      <c r="AA48" s="242"/>
      <c r="AB48" s="242"/>
      <c r="AC48" s="242"/>
      <c r="AD48" s="242"/>
      <c r="AE48" s="242"/>
      <c r="AF48" s="242"/>
      <c r="AG48" s="242"/>
      <c r="AH48" s="242"/>
    </row>
    <row r="49" spans="28:34" ht="13.2" x14ac:dyDescent="0.2"/>
    <row r="50" spans="28:34" ht="13.2" x14ac:dyDescent="0.2">
      <c r="AE50" s="242"/>
      <c r="AF50" s="242"/>
      <c r="AG50" s="242"/>
      <c r="AH50" s="242"/>
    </row>
    <row r="51" spans="28:34" ht="13.2" x14ac:dyDescent="0.2">
      <c r="AC51" s="242"/>
      <c r="AD51" s="242"/>
      <c r="AE51" s="242"/>
      <c r="AF51" s="242"/>
      <c r="AG51" s="242"/>
      <c r="AH51" s="242"/>
    </row>
    <row r="52" spans="28:34" ht="13.2" x14ac:dyDescent="0.2"/>
    <row r="53" spans="28:34" ht="13.2" x14ac:dyDescent="0.2">
      <c r="AF53" s="242"/>
      <c r="AG53" s="242"/>
      <c r="AH53" s="242"/>
    </row>
    <row r="54" spans="28:34" ht="13.2" x14ac:dyDescent="0.2">
      <c r="AH54" s="242"/>
    </row>
    <row r="55" spans="28:34" ht="13.2" x14ac:dyDescent="0.2"/>
    <row r="56" spans="28:34" ht="13.2" x14ac:dyDescent="0.2">
      <c r="AB56" s="242"/>
      <c r="AC56" s="242"/>
      <c r="AD56" s="242"/>
      <c r="AE56" s="242"/>
      <c r="AF56" s="242"/>
      <c r="AG56" s="242"/>
      <c r="AH56" s="242"/>
    </row>
    <row r="57" spans="28:34" ht="13.2" x14ac:dyDescent="0.2">
      <c r="AH57" s="242"/>
    </row>
    <row r="58" spans="28:34" ht="13.2" x14ac:dyDescent="0.2">
      <c r="AH58" s="242"/>
    </row>
    <row r="59" spans="28:34" ht="13.2" x14ac:dyDescent="0.2"/>
    <row r="60" spans="28:34" ht="13.2" x14ac:dyDescent="0.2"/>
    <row r="61" spans="28:34" ht="13.2" x14ac:dyDescent="0.2"/>
    <row r="62" spans="28:34" ht="13.2" x14ac:dyDescent="0.2"/>
    <row r="63" spans="28:34" ht="13.2" x14ac:dyDescent="0.2">
      <c r="AH63" s="242"/>
    </row>
    <row r="64" spans="28:34" ht="13.2" x14ac:dyDescent="0.2">
      <c r="AG64" s="242"/>
      <c r="AH64" s="242"/>
    </row>
    <row r="65" spans="28:34" ht="13.2" x14ac:dyDescent="0.2"/>
    <row r="66" spans="28:34" ht="13.2" x14ac:dyDescent="0.2"/>
    <row r="67" spans="28:34" ht="13.2" x14ac:dyDescent="0.2"/>
    <row r="68" spans="28:34" ht="13.2" x14ac:dyDescent="0.2">
      <c r="AB68" s="242"/>
      <c r="AC68" s="242"/>
      <c r="AD68" s="242"/>
      <c r="AE68" s="242"/>
      <c r="AF68" s="242"/>
      <c r="AG68" s="242"/>
      <c r="AH68" s="242"/>
    </row>
    <row r="69" spans="28:34" ht="13.2" x14ac:dyDescent="0.2">
      <c r="AF69" s="242"/>
      <c r="AG69" s="242"/>
      <c r="AH69" s="242"/>
    </row>
    <row r="70" spans="28:34" ht="13.2" x14ac:dyDescent="0.2"/>
    <row r="71" spans="28:34" ht="13.2" x14ac:dyDescent="0.2"/>
    <row r="72" spans="28:34" ht="13.2" x14ac:dyDescent="0.2"/>
    <row r="73" spans="28:34" ht="13.2" x14ac:dyDescent="0.2"/>
    <row r="74" spans="28:34" ht="13.2" x14ac:dyDescent="0.2"/>
    <row r="75" spans="28:34" ht="13.2" x14ac:dyDescent="0.2">
      <c r="AH75" s="242"/>
    </row>
    <row r="76" spans="28:34" ht="13.2" x14ac:dyDescent="0.2">
      <c r="AF76" s="242"/>
      <c r="AG76" s="242"/>
      <c r="AH76" s="242"/>
    </row>
    <row r="77" spans="28:34" ht="13.2" x14ac:dyDescent="0.2">
      <c r="AG77" s="242"/>
      <c r="AH77" s="242"/>
    </row>
    <row r="78" spans="28:34" ht="13.2" x14ac:dyDescent="0.2"/>
    <row r="79" spans="28:34" ht="13.2" x14ac:dyDescent="0.2"/>
    <row r="80" spans="28:34" ht="13.2" x14ac:dyDescent="0.2"/>
    <row r="81" spans="25:34" ht="13.2" x14ac:dyDescent="0.2"/>
    <row r="82" spans="25:34" ht="13.2" x14ac:dyDescent="0.2">
      <c r="Y82" s="242"/>
    </row>
    <row r="83" spans="25:34" ht="13.2" x14ac:dyDescent="0.2">
      <c r="Y83" s="242"/>
      <c r="Z83" s="242"/>
      <c r="AA83" s="242"/>
      <c r="AB83" s="242"/>
      <c r="AC83" s="242"/>
      <c r="AD83" s="242"/>
      <c r="AE83" s="242"/>
      <c r="AF83" s="242"/>
      <c r="AG83" s="242"/>
      <c r="AH83" s="242"/>
    </row>
    <row r="84" spans="25:34" ht="13.2" x14ac:dyDescent="0.2"/>
    <row r="85" spans="25:34" ht="13.2" x14ac:dyDescent="0.2"/>
    <row r="86" spans="25:34" ht="13.2" x14ac:dyDescent="0.2"/>
    <row r="87" spans="25:34" ht="13.2" x14ac:dyDescent="0.2"/>
    <row r="88" spans="25:34" ht="13.2" x14ac:dyDescent="0.2">
      <c r="AH88" s="2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2"/>
      <c r="AG94" s="242"/>
      <c r="AH94" s="242"/>
    </row>
    <row r="95" spans="25:34" ht="13.5" customHeight="1" x14ac:dyDescent="0.2">
      <c r="AH95" s="2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2"/>
    </row>
    <row r="102" spans="33:34" ht="13.5" customHeight="1" x14ac:dyDescent="0.2"/>
    <row r="103" spans="33:34" ht="13.5" customHeight="1" x14ac:dyDescent="0.2"/>
    <row r="104" spans="33:34" ht="13.5" customHeight="1" x14ac:dyDescent="0.2">
      <c r="AG104" s="242"/>
      <c r="AH104" s="2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2"/>
    </row>
    <row r="117" spans="34:34" ht="13.5" customHeight="1" x14ac:dyDescent="0.2"/>
    <row r="118" spans="34:34" ht="13.5" customHeight="1" x14ac:dyDescent="0.2"/>
    <row r="119" spans="34:34" ht="13.5" customHeight="1" x14ac:dyDescent="0.2"/>
    <row r="120" spans="34:34" ht="13.5" customHeight="1" x14ac:dyDescent="0.2">
      <c r="AH120" s="242"/>
    </row>
    <row r="121" spans="34:34" ht="13.5" customHeight="1" x14ac:dyDescent="0.2">
      <c r="AH121" s="2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6" zoomScale="55" zoomScaleNormal="55" zoomScaleSheetLayoutView="55" workbookViewId="0">
      <selection activeCell="G71" sqref="G71"/>
    </sheetView>
  </sheetViews>
  <sheetFormatPr defaultColWidth="0" defaultRowHeight="13.5" customHeight="1" zeroHeight="1" x14ac:dyDescent="0.2"/>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x14ac:dyDescent="0.2">
      <c r="S2" s="242"/>
      <c r="AH2" s="242"/>
    </row>
    <row r="3" spans="2:34"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x14ac:dyDescent="0.2"/>
    <row r="5" spans="2:34" ht="13.2" x14ac:dyDescent="0.2"/>
    <row r="6" spans="2:34" ht="13.2" x14ac:dyDescent="0.2"/>
    <row r="7" spans="2:34" ht="13.2" x14ac:dyDescent="0.2"/>
    <row r="8" spans="2:34" ht="13.2" x14ac:dyDescent="0.2"/>
    <row r="9" spans="2:34" ht="13.2" x14ac:dyDescent="0.2">
      <c r="AH9" s="2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2"/>
    </row>
    <row r="18" spans="12:34" ht="13.2" x14ac:dyDescent="0.2"/>
    <row r="19" spans="12:34" ht="13.2" x14ac:dyDescent="0.2"/>
    <row r="20" spans="12:34" ht="13.2" x14ac:dyDescent="0.2">
      <c r="AH20" s="242"/>
    </row>
    <row r="21" spans="12:34" ht="13.2" x14ac:dyDescent="0.2">
      <c r="AH21" s="242"/>
    </row>
    <row r="22" spans="12:34" ht="13.2" x14ac:dyDescent="0.2"/>
    <row r="23" spans="12:34" ht="13.2" x14ac:dyDescent="0.2"/>
    <row r="24" spans="12:34" ht="13.2" x14ac:dyDescent="0.2">
      <c r="Q24" s="242"/>
    </row>
    <row r="25" spans="12:34" ht="13.2" x14ac:dyDescent="0.2"/>
    <row r="26" spans="12:34" ht="13.2" x14ac:dyDescent="0.2"/>
    <row r="27" spans="12:34" ht="13.2" x14ac:dyDescent="0.2"/>
    <row r="28" spans="12:34" ht="13.2" x14ac:dyDescent="0.2">
      <c r="O28" s="242"/>
      <c r="T28" s="242"/>
      <c r="AH28" s="242"/>
    </row>
    <row r="29" spans="12:34" ht="13.2" x14ac:dyDescent="0.2"/>
    <row r="30" spans="12:34" ht="13.2" x14ac:dyDescent="0.2"/>
    <row r="31" spans="12:34" ht="13.2" x14ac:dyDescent="0.2">
      <c r="Q31" s="242"/>
    </row>
    <row r="32" spans="12:34" ht="13.2" x14ac:dyDescent="0.2">
      <c r="L32" s="242"/>
    </row>
    <row r="33" spans="2:34" ht="13.2" x14ac:dyDescent="0.2">
      <c r="C33" s="242"/>
      <c r="E33" s="242"/>
      <c r="G33" s="242"/>
      <c r="I33" s="242"/>
      <c r="X33" s="242"/>
    </row>
    <row r="34" spans="2:34" ht="13.2" x14ac:dyDescent="0.2">
      <c r="B34" s="242"/>
      <c r="P34" s="242"/>
      <c r="R34" s="242"/>
      <c r="T34" s="242"/>
    </row>
    <row r="35" spans="2:34" ht="13.2" x14ac:dyDescent="0.2">
      <c r="D35" s="242"/>
      <c r="W35" s="242"/>
      <c r="AC35" s="242"/>
      <c r="AD35" s="242"/>
      <c r="AE35" s="242"/>
      <c r="AF35" s="242"/>
      <c r="AG35" s="242"/>
      <c r="AH35" s="242"/>
    </row>
    <row r="36" spans="2:34" ht="13.2" x14ac:dyDescent="0.2">
      <c r="H36" s="242"/>
      <c r="J36" s="242"/>
      <c r="K36" s="242"/>
      <c r="M36" s="242"/>
      <c r="Y36" s="242"/>
      <c r="Z36" s="242"/>
      <c r="AA36" s="242"/>
      <c r="AB36" s="242"/>
      <c r="AC36" s="242"/>
      <c r="AD36" s="242"/>
      <c r="AE36" s="242"/>
      <c r="AF36" s="242"/>
      <c r="AG36" s="242"/>
      <c r="AH36" s="242"/>
    </row>
    <row r="37" spans="2:34" ht="13.2" x14ac:dyDescent="0.2">
      <c r="AH37" s="242"/>
    </row>
    <row r="38" spans="2:34" ht="13.2" x14ac:dyDescent="0.2">
      <c r="AG38" s="242"/>
      <c r="AH38" s="242"/>
    </row>
    <row r="39" spans="2:34" ht="13.2" x14ac:dyDescent="0.2"/>
    <row r="40" spans="2:34" ht="13.2" x14ac:dyDescent="0.2">
      <c r="X40" s="242"/>
    </row>
    <row r="41" spans="2:34" ht="13.2" x14ac:dyDescent="0.2">
      <c r="R41" s="242"/>
    </row>
    <row r="42" spans="2:34" ht="13.2" x14ac:dyDescent="0.2">
      <c r="W42" s="242"/>
    </row>
    <row r="43" spans="2:34" ht="13.2" x14ac:dyDescent="0.2">
      <c r="Y43" s="242"/>
      <c r="Z43" s="242"/>
      <c r="AA43" s="242"/>
      <c r="AB43" s="242"/>
      <c r="AC43" s="242"/>
      <c r="AD43" s="242"/>
      <c r="AE43" s="242"/>
      <c r="AF43" s="242"/>
      <c r="AG43" s="242"/>
      <c r="AH43" s="242"/>
    </row>
    <row r="44" spans="2:34" ht="13.2" x14ac:dyDescent="0.2">
      <c r="AH44" s="242"/>
    </row>
    <row r="45" spans="2:34" ht="13.2" x14ac:dyDescent="0.2">
      <c r="X45" s="242"/>
    </row>
    <row r="46" spans="2:34" ht="13.2" x14ac:dyDescent="0.2"/>
    <row r="47" spans="2:34" ht="13.2" x14ac:dyDescent="0.2"/>
    <row r="48" spans="2:34" ht="13.2" x14ac:dyDescent="0.2">
      <c r="W48" s="242"/>
      <c r="Y48" s="242"/>
      <c r="Z48" s="242"/>
      <c r="AA48" s="242"/>
      <c r="AB48" s="242"/>
      <c r="AC48" s="242"/>
      <c r="AD48" s="242"/>
      <c r="AE48" s="242"/>
      <c r="AF48" s="242"/>
      <c r="AG48" s="242"/>
      <c r="AH48" s="242"/>
    </row>
    <row r="49" spans="28:34" ht="13.2" x14ac:dyDescent="0.2"/>
    <row r="50" spans="28:34" ht="13.2" x14ac:dyDescent="0.2">
      <c r="AE50" s="242"/>
      <c r="AF50" s="242"/>
      <c r="AG50" s="242"/>
      <c r="AH50" s="242"/>
    </row>
    <row r="51" spans="28:34" ht="13.2" x14ac:dyDescent="0.2">
      <c r="AC51" s="242"/>
      <c r="AD51" s="242"/>
      <c r="AE51" s="242"/>
      <c r="AF51" s="242"/>
      <c r="AG51" s="242"/>
      <c r="AH51" s="242"/>
    </row>
    <row r="52" spans="28:34" ht="13.2" x14ac:dyDescent="0.2"/>
    <row r="53" spans="28:34" ht="13.2" x14ac:dyDescent="0.2">
      <c r="AF53" s="242"/>
      <c r="AG53" s="242"/>
      <c r="AH53" s="242"/>
    </row>
    <row r="54" spans="28:34" ht="13.2" x14ac:dyDescent="0.2">
      <c r="AH54" s="242"/>
    </row>
    <row r="55" spans="28:34" ht="13.2" x14ac:dyDescent="0.2"/>
    <row r="56" spans="28:34" ht="13.2" x14ac:dyDescent="0.2">
      <c r="AB56" s="242"/>
      <c r="AC56" s="242"/>
      <c r="AD56" s="242"/>
      <c r="AE56" s="242"/>
      <c r="AF56" s="242"/>
      <c r="AG56" s="242"/>
      <c r="AH56" s="242"/>
    </row>
    <row r="57" spans="28:34" ht="13.2" x14ac:dyDescent="0.2">
      <c r="AH57" s="242"/>
    </row>
    <row r="58" spans="28:34" ht="13.2" x14ac:dyDescent="0.2">
      <c r="AH58" s="242"/>
    </row>
    <row r="59" spans="28:34" ht="13.2" x14ac:dyDescent="0.2">
      <c r="AG59" s="242"/>
      <c r="AH59" s="242"/>
    </row>
    <row r="60" spans="28:34" ht="13.2" x14ac:dyDescent="0.2"/>
    <row r="61" spans="28:34" ht="13.2" x14ac:dyDescent="0.2"/>
    <row r="62" spans="28:34" ht="13.2" x14ac:dyDescent="0.2"/>
    <row r="63" spans="28:34" ht="13.2" x14ac:dyDescent="0.2">
      <c r="AH63" s="242"/>
    </row>
    <row r="64" spans="28:34" ht="13.2" x14ac:dyDescent="0.2">
      <c r="AG64" s="242"/>
      <c r="AH64" s="242"/>
    </row>
    <row r="65" spans="28:34" ht="13.2" x14ac:dyDescent="0.2"/>
    <row r="66" spans="28:34" ht="13.2" x14ac:dyDescent="0.2"/>
    <row r="67" spans="28:34" ht="13.2" x14ac:dyDescent="0.2"/>
    <row r="68" spans="28:34" ht="13.2" x14ac:dyDescent="0.2">
      <c r="AB68" s="242"/>
      <c r="AC68" s="242"/>
      <c r="AD68" s="242"/>
      <c r="AE68" s="242"/>
      <c r="AF68" s="242"/>
      <c r="AG68" s="242"/>
      <c r="AH68" s="242"/>
    </row>
    <row r="69" spans="28:34" ht="13.2" x14ac:dyDescent="0.2">
      <c r="AF69" s="242"/>
      <c r="AG69" s="242"/>
      <c r="AH69" s="242"/>
    </row>
    <row r="70" spans="28:34" ht="13.2" x14ac:dyDescent="0.2"/>
    <row r="71" spans="28:34" ht="13.2" x14ac:dyDescent="0.2"/>
    <row r="72" spans="28:34" ht="13.2" x14ac:dyDescent="0.2"/>
    <row r="73" spans="28:34" ht="13.2" x14ac:dyDescent="0.2"/>
    <row r="74" spans="28:34" ht="13.2" x14ac:dyDescent="0.2"/>
    <row r="75" spans="28:34" ht="13.2" x14ac:dyDescent="0.2">
      <c r="AH75" s="242"/>
    </row>
    <row r="76" spans="28:34" ht="13.2" x14ac:dyDescent="0.2">
      <c r="AF76" s="242"/>
      <c r="AG76" s="242"/>
      <c r="AH76" s="242"/>
    </row>
    <row r="77" spans="28:34" ht="13.2" x14ac:dyDescent="0.2">
      <c r="AG77" s="242"/>
      <c r="AH77" s="242"/>
    </row>
    <row r="78" spans="28:34" ht="13.2" x14ac:dyDescent="0.2"/>
    <row r="79" spans="28:34" ht="13.2" x14ac:dyDescent="0.2"/>
    <row r="80" spans="28:34" ht="13.2" x14ac:dyDescent="0.2"/>
    <row r="81" spans="25:34" ht="13.2" x14ac:dyDescent="0.2"/>
    <row r="82" spans="25:34" ht="13.2" x14ac:dyDescent="0.2">
      <c r="Y82" s="242"/>
    </row>
    <row r="83" spans="25:34" ht="13.2" x14ac:dyDescent="0.2">
      <c r="Y83" s="242"/>
      <c r="Z83" s="242"/>
      <c r="AA83" s="242"/>
      <c r="AB83" s="242"/>
      <c r="AC83" s="242"/>
      <c r="AD83" s="242"/>
      <c r="AE83" s="242"/>
      <c r="AF83" s="242"/>
      <c r="AG83" s="242"/>
      <c r="AH83" s="242"/>
    </row>
    <row r="84" spans="25:34" ht="13.2" x14ac:dyDescent="0.2"/>
    <row r="85" spans="25:34" ht="13.2" x14ac:dyDescent="0.2"/>
    <row r="86" spans="25:34" ht="13.2" x14ac:dyDescent="0.2"/>
    <row r="87" spans="25:34" ht="13.2" x14ac:dyDescent="0.2"/>
    <row r="88" spans="25:34" ht="13.2" x14ac:dyDescent="0.2">
      <c r="AH88" s="2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2"/>
      <c r="AG94" s="242"/>
      <c r="AH94" s="242"/>
    </row>
    <row r="95" spans="25:34" ht="13.5" customHeight="1" x14ac:dyDescent="0.2">
      <c r="AH95" s="2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2"/>
    </row>
    <row r="102" spans="33:34" ht="13.5" customHeight="1" x14ac:dyDescent="0.2"/>
    <row r="103" spans="33:34" ht="13.5" customHeight="1" x14ac:dyDescent="0.2"/>
    <row r="104" spans="33:34" ht="13.5" customHeight="1" x14ac:dyDescent="0.2">
      <c r="AG104" s="242"/>
      <c r="AH104" s="2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2"/>
    </row>
    <row r="117" spans="34:34" ht="13.5" customHeight="1" x14ac:dyDescent="0.2"/>
    <row r="118" spans="34:34" ht="13.5" customHeight="1" x14ac:dyDescent="0.2"/>
    <row r="119" spans="34:34" ht="13.5" customHeight="1" x14ac:dyDescent="0.2"/>
    <row r="120" spans="34:34" ht="13.5" customHeight="1" x14ac:dyDescent="0.2">
      <c r="AH120" s="242"/>
    </row>
    <row r="121" spans="34:34" ht="13.5" customHeight="1" x14ac:dyDescent="0.2">
      <c r="AH121" s="242"/>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526</v>
      </c>
      <c r="G2" s="113"/>
      <c r="H2" s="114"/>
    </row>
    <row r="3" spans="1:8" x14ac:dyDescent="0.2">
      <c r="A3" s="110" t="s">
        <v>519</v>
      </c>
      <c r="B3" s="115"/>
      <c r="C3" s="116"/>
      <c r="D3" s="117">
        <v>185759</v>
      </c>
      <c r="E3" s="118"/>
      <c r="F3" s="119">
        <v>114097</v>
      </c>
      <c r="G3" s="120"/>
      <c r="H3" s="121"/>
    </row>
    <row r="4" spans="1:8" x14ac:dyDescent="0.2">
      <c r="A4" s="122"/>
      <c r="B4" s="123"/>
      <c r="C4" s="124"/>
      <c r="D4" s="125">
        <v>125869</v>
      </c>
      <c r="E4" s="126"/>
      <c r="F4" s="127">
        <v>61630</v>
      </c>
      <c r="G4" s="128"/>
      <c r="H4" s="129"/>
    </row>
    <row r="5" spans="1:8" x14ac:dyDescent="0.2">
      <c r="A5" s="110" t="s">
        <v>521</v>
      </c>
      <c r="B5" s="115"/>
      <c r="C5" s="116"/>
      <c r="D5" s="117">
        <v>202506</v>
      </c>
      <c r="E5" s="118"/>
      <c r="F5" s="119">
        <v>136577</v>
      </c>
      <c r="G5" s="120"/>
      <c r="H5" s="121"/>
    </row>
    <row r="6" spans="1:8" x14ac:dyDescent="0.2">
      <c r="A6" s="122"/>
      <c r="B6" s="123"/>
      <c r="C6" s="124"/>
      <c r="D6" s="125">
        <v>127243</v>
      </c>
      <c r="E6" s="126"/>
      <c r="F6" s="127">
        <v>59645</v>
      </c>
      <c r="G6" s="128"/>
      <c r="H6" s="129"/>
    </row>
    <row r="7" spans="1:8" x14ac:dyDescent="0.2">
      <c r="A7" s="110" t="s">
        <v>522</v>
      </c>
      <c r="B7" s="115"/>
      <c r="C7" s="116"/>
      <c r="D7" s="117">
        <v>155408</v>
      </c>
      <c r="E7" s="118"/>
      <c r="F7" s="119">
        <v>132212</v>
      </c>
      <c r="G7" s="120"/>
      <c r="H7" s="121"/>
    </row>
    <row r="8" spans="1:8" x14ac:dyDescent="0.2">
      <c r="A8" s="122"/>
      <c r="B8" s="123"/>
      <c r="C8" s="124"/>
      <c r="D8" s="125">
        <v>104103</v>
      </c>
      <c r="E8" s="126"/>
      <c r="F8" s="127">
        <v>67114</v>
      </c>
      <c r="G8" s="128"/>
      <c r="H8" s="129"/>
    </row>
    <row r="9" spans="1:8" x14ac:dyDescent="0.2">
      <c r="A9" s="110" t="s">
        <v>523</v>
      </c>
      <c r="B9" s="115"/>
      <c r="C9" s="116"/>
      <c r="D9" s="117">
        <v>191293</v>
      </c>
      <c r="E9" s="118"/>
      <c r="F9" s="119">
        <v>93741</v>
      </c>
      <c r="G9" s="120"/>
      <c r="H9" s="121"/>
    </row>
    <row r="10" spans="1:8" x14ac:dyDescent="0.2">
      <c r="A10" s="122"/>
      <c r="B10" s="123"/>
      <c r="C10" s="124"/>
      <c r="D10" s="125">
        <v>131381</v>
      </c>
      <c r="E10" s="126"/>
      <c r="F10" s="127">
        <v>46285</v>
      </c>
      <c r="G10" s="128"/>
      <c r="H10" s="129"/>
    </row>
    <row r="11" spans="1:8" x14ac:dyDescent="0.2">
      <c r="A11" s="110" t="s">
        <v>524</v>
      </c>
      <c r="B11" s="115"/>
      <c r="C11" s="116"/>
      <c r="D11" s="117">
        <v>246118</v>
      </c>
      <c r="E11" s="118"/>
      <c r="F11" s="119">
        <v>107537</v>
      </c>
      <c r="G11" s="120"/>
      <c r="H11" s="121"/>
    </row>
    <row r="12" spans="1:8" x14ac:dyDescent="0.2">
      <c r="A12" s="122"/>
      <c r="B12" s="123"/>
      <c r="C12" s="130"/>
      <c r="D12" s="125">
        <v>150497</v>
      </c>
      <c r="E12" s="126"/>
      <c r="F12" s="127">
        <v>57923</v>
      </c>
      <c r="G12" s="128"/>
      <c r="H12" s="129"/>
    </row>
    <row r="13" spans="1:8" x14ac:dyDescent="0.2">
      <c r="A13" s="110"/>
      <c r="B13" s="115"/>
      <c r="C13" s="131"/>
      <c r="D13" s="132">
        <v>196217</v>
      </c>
      <c r="E13" s="133"/>
      <c r="F13" s="134">
        <v>116833</v>
      </c>
      <c r="G13" s="135"/>
      <c r="H13" s="121"/>
    </row>
    <row r="14" spans="1:8" x14ac:dyDescent="0.2">
      <c r="A14" s="122"/>
      <c r="B14" s="123"/>
      <c r="C14" s="124"/>
      <c r="D14" s="125">
        <v>127819</v>
      </c>
      <c r="E14" s="126"/>
      <c r="F14" s="127">
        <v>58519</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2.0099999999999998</v>
      </c>
      <c r="C19" s="136">
        <f>ROUND(VALUE(SUBSTITUTE(実質収支比率等に係る経年分析!G$48,"▲","-")),2)</f>
        <v>2.93</v>
      </c>
      <c r="D19" s="136">
        <f>ROUND(VALUE(SUBSTITUTE(実質収支比率等に係る経年分析!H$48,"▲","-")),2)</f>
        <v>2.2400000000000002</v>
      </c>
      <c r="E19" s="136">
        <f>ROUND(VALUE(SUBSTITUTE(実質収支比率等に係る経年分析!I$48,"▲","-")),2)</f>
        <v>2.2200000000000002</v>
      </c>
      <c r="F19" s="136">
        <f>ROUND(VALUE(SUBSTITUTE(実質収支比率等に係る経年分析!J$48,"▲","-")),2)</f>
        <v>2.4900000000000002</v>
      </c>
    </row>
    <row r="20" spans="1:11" x14ac:dyDescent="0.2">
      <c r="A20" s="136" t="s">
        <v>43</v>
      </c>
      <c r="B20" s="136">
        <f>ROUND(VALUE(SUBSTITUTE(実質収支比率等に係る経年分析!F$47,"▲","-")),2)</f>
        <v>11.75</v>
      </c>
      <c r="C20" s="136">
        <f>ROUND(VALUE(SUBSTITUTE(実質収支比率等に係る経年分析!G$47,"▲","-")),2)</f>
        <v>11.89</v>
      </c>
      <c r="D20" s="136">
        <f>ROUND(VALUE(SUBSTITUTE(実質収支比率等に係る経年分析!H$47,"▲","-")),2)</f>
        <v>12</v>
      </c>
      <c r="E20" s="136">
        <f>ROUND(VALUE(SUBSTITUTE(実質収支比率等に係る経年分析!I$47,"▲","-")),2)</f>
        <v>11.85</v>
      </c>
      <c r="F20" s="136">
        <f>ROUND(VALUE(SUBSTITUTE(実質収支比率等に係る経年分析!J$47,"▲","-")),2)</f>
        <v>8.64</v>
      </c>
    </row>
    <row r="21" spans="1:11" x14ac:dyDescent="0.2">
      <c r="A21" s="136" t="s">
        <v>44</v>
      </c>
      <c r="B21" s="136">
        <f>IF(ISNUMBER(VALUE(SUBSTITUTE(実質収支比率等に係る経年分析!F$49,"▲","-"))),ROUND(VALUE(SUBSTITUTE(実質収支比率等に係る経年分析!F$49,"▲","-")),2),NA())</f>
        <v>7.39</v>
      </c>
      <c r="C21" s="136">
        <f>IF(ISNUMBER(VALUE(SUBSTITUTE(実質収支比率等に係る経年分析!G$49,"▲","-"))),ROUND(VALUE(SUBSTITUTE(実質収支比率等に係る経年分析!G$49,"▲","-")),2),NA())</f>
        <v>9.15</v>
      </c>
      <c r="D21" s="136">
        <f>IF(ISNUMBER(VALUE(SUBSTITUTE(実質収支比率等に係る経年分析!H$49,"▲","-"))),ROUND(VALUE(SUBSTITUTE(実質収支比率等に係る経年分析!H$49,"▲","-")),2),NA())</f>
        <v>7.51</v>
      </c>
      <c r="E21" s="136">
        <f>IF(ISNUMBER(VALUE(SUBSTITUTE(実質収支比率等に係る経年分析!I$49,"▲","-"))),ROUND(VALUE(SUBSTITUTE(実質収支比率等に係る経年分析!I$49,"▲","-")),2),NA())</f>
        <v>7.62</v>
      </c>
      <c r="F21" s="136">
        <f>IF(ISNUMBER(VALUE(SUBSTITUTE(実質収支比率等に係る経年分析!J$49,"▲","-"))),ROUND(VALUE(SUBSTITUTE(実質収支比率等に係る経年分析!J$49,"▲","-")),2),NA())</f>
        <v>3.28</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2">
      <c r="A30" s="137" t="str">
        <f>IF(連結実質赤字比率に係る赤字・黒字の構成分析!C$40="",NA(),連結実質赤字比率に係る赤字・黒字の構成分析!C$40)</f>
        <v>仁多発電事業特別会計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2">
      <c r="A31" s="137" t="str">
        <f>IF(連結実質赤字比率に係る赤字・黒字の構成分析!C$39="",NA(),連結実質赤字比率に係る赤字・黒字の構成分析!C$39)</f>
        <v>訪問看護ステーション事業特別会計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0.03</v>
      </c>
    </row>
    <row r="32" spans="1:11" x14ac:dyDescent="0.2">
      <c r="A32" s="137" t="str">
        <f>IF(連結実質赤字比率に係る赤字・黒字の構成分析!C$38="",NA(),連結実質赤字比率に係る赤字・黒字の構成分析!C$38)</f>
        <v>後期高齢者医療保険事業特別会計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2">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0.06</v>
      </c>
    </row>
    <row r="34" spans="1:16" x14ac:dyDescent="0.2">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0.91</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2.0099999999999998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2.89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2.2200000000000002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2.2000000000000002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2.48</v>
      </c>
    </row>
    <row r="36" spans="1:16" x14ac:dyDescent="0.2">
      <c r="A36" s="137" t="str">
        <f>IF(連結実質赤字比率に係る赤字・黒字の構成分析!C$34="",NA(),連結実質赤字比率に係る赤字・黒字の構成分析!C$34)</f>
        <v>奥出雲病院事業特別会計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4.6500000000000004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4.4000000000000004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4.9400000000000004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4.1399999999999997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3.42</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2985</v>
      </c>
      <c r="E42" s="138"/>
      <c r="F42" s="138"/>
      <c r="G42" s="138">
        <f>'実質公債費比率（分子）の構造'!L$52</f>
        <v>2844</v>
      </c>
      <c r="H42" s="138"/>
      <c r="I42" s="138"/>
      <c r="J42" s="138">
        <f>'実質公債費比率（分子）の構造'!M$52</f>
        <v>2917</v>
      </c>
      <c r="K42" s="138"/>
      <c r="L42" s="138"/>
      <c r="M42" s="138">
        <f>'実質公債費比率（分子）の構造'!N$52</f>
        <v>2965</v>
      </c>
      <c r="N42" s="138"/>
      <c r="O42" s="138"/>
      <c r="P42" s="138">
        <f>'実質公債費比率（分子）の構造'!O$52</f>
        <v>2931</v>
      </c>
    </row>
    <row r="43" spans="1:16" x14ac:dyDescent="0.2">
      <c r="A43" s="138" t="s">
        <v>52</v>
      </c>
      <c r="B43" s="138">
        <f>'実質公債費比率（分子）の構造'!K$51</f>
        <v>1</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2">
      <c r="A44" s="138" t="s">
        <v>53</v>
      </c>
      <c r="B44" s="138">
        <f>'実質公債費比率（分子）の構造'!K$50</f>
        <v>77</v>
      </c>
      <c r="C44" s="138"/>
      <c r="D44" s="138"/>
      <c r="E44" s="138">
        <f>'実質公債費比率（分子）の構造'!L$50</f>
        <v>74</v>
      </c>
      <c r="F44" s="138"/>
      <c r="G44" s="138"/>
      <c r="H44" s="138">
        <f>'実質公債費比率（分子）の構造'!M$50</f>
        <v>25</v>
      </c>
      <c r="I44" s="138"/>
      <c r="J44" s="138"/>
      <c r="K44" s="138">
        <f>'実質公債費比率（分子）の構造'!N$50</f>
        <v>21</v>
      </c>
      <c r="L44" s="138"/>
      <c r="M44" s="138"/>
      <c r="N44" s="138">
        <f>'実質公債費比率（分子）の構造'!O$50</f>
        <v>18</v>
      </c>
      <c r="O44" s="138"/>
      <c r="P44" s="138"/>
    </row>
    <row r="45" spans="1:16" x14ac:dyDescent="0.2">
      <c r="A45" s="138" t="s">
        <v>54</v>
      </c>
      <c r="B45" s="138">
        <f>'実質公債費比率（分子）の構造'!K$49</f>
        <v>19</v>
      </c>
      <c r="C45" s="138"/>
      <c r="D45" s="138"/>
      <c r="E45" s="138">
        <f>'実質公債費比率（分子）の構造'!L$49</f>
        <v>19</v>
      </c>
      <c r="F45" s="138"/>
      <c r="G45" s="138"/>
      <c r="H45" s="138">
        <f>'実質公債費比率（分子）の構造'!M$49</f>
        <v>21</v>
      </c>
      <c r="I45" s="138"/>
      <c r="J45" s="138"/>
      <c r="K45" s="138">
        <f>'実質公債費比率（分子）の構造'!N$49</f>
        <v>31</v>
      </c>
      <c r="L45" s="138"/>
      <c r="M45" s="138"/>
      <c r="N45" s="138">
        <f>'実質公債費比率（分子）の構造'!O$49</f>
        <v>31</v>
      </c>
      <c r="O45" s="138"/>
      <c r="P45" s="138"/>
    </row>
    <row r="46" spans="1:16" x14ac:dyDescent="0.2">
      <c r="A46" s="138" t="s">
        <v>55</v>
      </c>
      <c r="B46" s="138">
        <f>'実質公債費比率（分子）の構造'!K$48</f>
        <v>995</v>
      </c>
      <c r="C46" s="138"/>
      <c r="D46" s="138"/>
      <c r="E46" s="138">
        <f>'実質公債費比率（分子）の構造'!L$48</f>
        <v>986</v>
      </c>
      <c r="F46" s="138"/>
      <c r="G46" s="138"/>
      <c r="H46" s="138">
        <f>'実質公債費比率（分子）の構造'!M$48</f>
        <v>983</v>
      </c>
      <c r="I46" s="138"/>
      <c r="J46" s="138"/>
      <c r="K46" s="138">
        <f>'実質公債費比率（分子）の構造'!N$48</f>
        <v>1037</v>
      </c>
      <c r="L46" s="138"/>
      <c r="M46" s="138"/>
      <c r="N46" s="138">
        <f>'実質公債費比率（分子）の構造'!O$48</f>
        <v>1043</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2759</v>
      </c>
      <c r="C49" s="138"/>
      <c r="D49" s="138"/>
      <c r="E49" s="138">
        <f>'実質公債費比率（分子）の構造'!L$45</f>
        <v>2676</v>
      </c>
      <c r="F49" s="138"/>
      <c r="G49" s="138"/>
      <c r="H49" s="138">
        <f>'実質公債費比率（分子）の構造'!M$45</f>
        <v>2649</v>
      </c>
      <c r="I49" s="138"/>
      <c r="J49" s="138"/>
      <c r="K49" s="138">
        <f>'実質公債費比率（分子）の構造'!N$45</f>
        <v>2627</v>
      </c>
      <c r="L49" s="138"/>
      <c r="M49" s="138"/>
      <c r="N49" s="138">
        <f>'実質公債費比率（分子）の構造'!O$45</f>
        <v>2616</v>
      </c>
      <c r="O49" s="138"/>
      <c r="P49" s="138"/>
    </row>
    <row r="50" spans="1:16" x14ac:dyDescent="0.2">
      <c r="A50" s="138" t="s">
        <v>59</v>
      </c>
      <c r="B50" s="138" t="e">
        <f>NA()</f>
        <v>#N/A</v>
      </c>
      <c r="C50" s="138">
        <f>IF(ISNUMBER('実質公債費比率（分子）の構造'!K$53),'実質公債費比率（分子）の構造'!K$53,NA())</f>
        <v>866</v>
      </c>
      <c r="D50" s="138" t="e">
        <f>NA()</f>
        <v>#N/A</v>
      </c>
      <c r="E50" s="138" t="e">
        <f>NA()</f>
        <v>#N/A</v>
      </c>
      <c r="F50" s="138">
        <f>IF(ISNUMBER('実質公債費比率（分子）の構造'!L$53),'実質公債費比率（分子）の構造'!L$53,NA())</f>
        <v>911</v>
      </c>
      <c r="G50" s="138" t="e">
        <f>NA()</f>
        <v>#N/A</v>
      </c>
      <c r="H50" s="138" t="e">
        <f>NA()</f>
        <v>#N/A</v>
      </c>
      <c r="I50" s="138">
        <f>IF(ISNUMBER('実質公債費比率（分子）の構造'!M$53),'実質公債費比率（分子）の構造'!M$53,NA())</f>
        <v>761</v>
      </c>
      <c r="J50" s="138" t="e">
        <f>NA()</f>
        <v>#N/A</v>
      </c>
      <c r="K50" s="138" t="e">
        <f>NA()</f>
        <v>#N/A</v>
      </c>
      <c r="L50" s="138">
        <f>IF(ISNUMBER('実質公債費比率（分子）の構造'!N$53),'実質公債費比率（分子）の構造'!N$53,NA())</f>
        <v>751</v>
      </c>
      <c r="M50" s="138" t="e">
        <f>NA()</f>
        <v>#N/A</v>
      </c>
      <c r="N50" s="138" t="e">
        <f>NA()</f>
        <v>#N/A</v>
      </c>
      <c r="O50" s="138">
        <f>IF(ISNUMBER('実質公債費比率（分子）の構造'!O$53),'実質公債費比率（分子）の構造'!O$53,NA())</f>
        <v>777</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26538</v>
      </c>
      <c r="E56" s="137"/>
      <c r="F56" s="137"/>
      <c r="G56" s="137">
        <f>'将来負担比率（分子）の構造'!J$52</f>
        <v>26081</v>
      </c>
      <c r="H56" s="137"/>
      <c r="I56" s="137"/>
      <c r="J56" s="137">
        <f>'将来負担比率（分子）の構造'!K$52</f>
        <v>25301</v>
      </c>
      <c r="K56" s="137"/>
      <c r="L56" s="137"/>
      <c r="M56" s="137">
        <f>'将来負担比率（分子）の構造'!L$52</f>
        <v>24649</v>
      </c>
      <c r="N56" s="137"/>
      <c r="O56" s="137"/>
      <c r="P56" s="137">
        <f>'将来負担比率（分子）の構造'!M$52</f>
        <v>24304</v>
      </c>
    </row>
    <row r="57" spans="1:16" x14ac:dyDescent="0.2">
      <c r="A57" s="137" t="s">
        <v>36</v>
      </c>
      <c r="B57" s="137"/>
      <c r="C57" s="137"/>
      <c r="D57" s="137">
        <f>'将来負担比率（分子）の構造'!I$51</f>
        <v>1135</v>
      </c>
      <c r="E57" s="137"/>
      <c r="F57" s="137"/>
      <c r="G57" s="137">
        <f>'将来負担比率（分子）の構造'!J$51</f>
        <v>1066</v>
      </c>
      <c r="H57" s="137"/>
      <c r="I57" s="137"/>
      <c r="J57" s="137">
        <f>'将来負担比率（分子）の構造'!K$51</f>
        <v>911</v>
      </c>
      <c r="K57" s="137"/>
      <c r="L57" s="137"/>
      <c r="M57" s="137">
        <f>'将来負担比率（分子）の構造'!L$51</f>
        <v>788</v>
      </c>
      <c r="N57" s="137"/>
      <c r="O57" s="137"/>
      <c r="P57" s="137">
        <f>'将来負担比率（分子）の構造'!M$51</f>
        <v>786</v>
      </c>
    </row>
    <row r="58" spans="1:16" x14ac:dyDescent="0.2">
      <c r="A58" s="137" t="s">
        <v>35</v>
      </c>
      <c r="B58" s="137"/>
      <c r="C58" s="137"/>
      <c r="D58" s="137">
        <f>'将来負担比率（分子）の構造'!I$50</f>
        <v>2980</v>
      </c>
      <c r="E58" s="137"/>
      <c r="F58" s="137"/>
      <c r="G58" s="137">
        <f>'将来負担比率（分子）の構造'!J$50</f>
        <v>3115</v>
      </c>
      <c r="H58" s="137"/>
      <c r="I58" s="137"/>
      <c r="J58" s="137">
        <f>'将来負担比率（分子）の構造'!K$50</f>
        <v>3144</v>
      </c>
      <c r="K58" s="137"/>
      <c r="L58" s="137"/>
      <c r="M58" s="137">
        <f>'将来負担比率（分子）の構造'!L$50</f>
        <v>3164</v>
      </c>
      <c r="N58" s="137"/>
      <c r="O58" s="137"/>
      <c r="P58" s="137">
        <f>'将来負担比率（分子）の構造'!M$50</f>
        <v>2654</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f>'将来負担比率（分子）の構造'!I$46</f>
        <v>328</v>
      </c>
      <c r="C61" s="137"/>
      <c r="D61" s="137"/>
      <c r="E61" s="137">
        <f>'将来負担比率（分子）の構造'!J$46</f>
        <v>166</v>
      </c>
      <c r="F61" s="137"/>
      <c r="G61" s="137"/>
      <c r="H61" s="137">
        <f>'将来負担比率（分子）の構造'!K$46</f>
        <v>64</v>
      </c>
      <c r="I61" s="137"/>
      <c r="J61" s="137"/>
      <c r="K61" s="137">
        <f>'将来負担比率（分子）の構造'!L$46</f>
        <v>99</v>
      </c>
      <c r="L61" s="137"/>
      <c r="M61" s="137"/>
      <c r="N61" s="137">
        <f>'将来負担比率（分子）の構造'!M$46</f>
        <v>77</v>
      </c>
      <c r="O61" s="137"/>
      <c r="P61" s="137"/>
    </row>
    <row r="62" spans="1:16" x14ac:dyDescent="0.2">
      <c r="A62" s="137" t="s">
        <v>29</v>
      </c>
      <c r="B62" s="137">
        <f>'将来負担比率（分子）の構造'!I$45</f>
        <v>1279</v>
      </c>
      <c r="C62" s="137"/>
      <c r="D62" s="137"/>
      <c r="E62" s="137">
        <f>'将来負担比率（分子）の構造'!J$45</f>
        <v>1244</v>
      </c>
      <c r="F62" s="137"/>
      <c r="G62" s="137"/>
      <c r="H62" s="137">
        <f>'将来負担比率（分子）の構造'!K$45</f>
        <v>1209</v>
      </c>
      <c r="I62" s="137"/>
      <c r="J62" s="137"/>
      <c r="K62" s="137">
        <f>'将来負担比率（分子）の構造'!L$45</f>
        <v>1152</v>
      </c>
      <c r="L62" s="137"/>
      <c r="M62" s="137"/>
      <c r="N62" s="137">
        <f>'将来負担比率（分子）の構造'!M$45</f>
        <v>1055</v>
      </c>
      <c r="O62" s="137"/>
      <c r="P62" s="137"/>
    </row>
    <row r="63" spans="1:16" x14ac:dyDescent="0.2">
      <c r="A63" s="137" t="s">
        <v>28</v>
      </c>
      <c r="B63" s="137">
        <f>'将来負担比率（分子）の構造'!I$44</f>
        <v>230</v>
      </c>
      <c r="C63" s="137"/>
      <c r="D63" s="137"/>
      <c r="E63" s="137">
        <f>'将来負担比率（分子）の構造'!J$44</f>
        <v>231</v>
      </c>
      <c r="F63" s="137"/>
      <c r="G63" s="137"/>
      <c r="H63" s="137">
        <f>'将来負担比率（分子）の構造'!K$44</f>
        <v>234</v>
      </c>
      <c r="I63" s="137"/>
      <c r="J63" s="137"/>
      <c r="K63" s="137">
        <f>'将来負担比率（分子）の構造'!L$44</f>
        <v>236</v>
      </c>
      <c r="L63" s="137"/>
      <c r="M63" s="137"/>
      <c r="N63" s="137">
        <f>'将来負担比率（分子）の構造'!M$44</f>
        <v>251</v>
      </c>
      <c r="O63" s="137"/>
      <c r="P63" s="137"/>
    </row>
    <row r="64" spans="1:16" x14ac:dyDescent="0.2">
      <c r="A64" s="137" t="s">
        <v>27</v>
      </c>
      <c r="B64" s="137">
        <f>'将来負担比率（分子）の構造'!I$43</f>
        <v>13363</v>
      </c>
      <c r="C64" s="137"/>
      <c r="D64" s="137"/>
      <c r="E64" s="137">
        <f>'将来負担比率（分子）の構造'!J$43</f>
        <v>13192</v>
      </c>
      <c r="F64" s="137"/>
      <c r="G64" s="137"/>
      <c r="H64" s="137">
        <f>'将来負担比率（分子）の構造'!K$43</f>
        <v>13003</v>
      </c>
      <c r="I64" s="137"/>
      <c r="J64" s="137"/>
      <c r="K64" s="137">
        <f>'将来負担比率（分子）の構造'!L$43</f>
        <v>12633</v>
      </c>
      <c r="L64" s="137"/>
      <c r="M64" s="137"/>
      <c r="N64" s="137">
        <f>'将来負担比率（分子）の構造'!M$43</f>
        <v>12283</v>
      </c>
      <c r="O64" s="137"/>
      <c r="P64" s="137"/>
    </row>
    <row r="65" spans="1:16" x14ac:dyDescent="0.2">
      <c r="A65" s="137" t="s">
        <v>26</v>
      </c>
      <c r="B65" s="137">
        <f>'将来負担比率（分子）の構造'!I$42</f>
        <v>824</v>
      </c>
      <c r="C65" s="137"/>
      <c r="D65" s="137"/>
      <c r="E65" s="137">
        <f>'将来負担比率（分子）の構造'!J$42</f>
        <v>718</v>
      </c>
      <c r="F65" s="137"/>
      <c r="G65" s="137"/>
      <c r="H65" s="137">
        <f>'将来負担比率（分子）の構造'!K$42</f>
        <v>595</v>
      </c>
      <c r="I65" s="137"/>
      <c r="J65" s="137"/>
      <c r="K65" s="137">
        <f>'将来負担比率（分子）の構造'!L$42</f>
        <v>487</v>
      </c>
      <c r="L65" s="137"/>
      <c r="M65" s="137"/>
      <c r="N65" s="137">
        <f>'将来負担比率（分子）の構造'!M$42</f>
        <v>382</v>
      </c>
      <c r="O65" s="137"/>
      <c r="P65" s="137"/>
    </row>
    <row r="66" spans="1:16" x14ac:dyDescent="0.2">
      <c r="A66" s="137" t="s">
        <v>25</v>
      </c>
      <c r="B66" s="137">
        <f>'将来負担比率（分子）の構造'!I$41</f>
        <v>24836</v>
      </c>
      <c r="C66" s="137"/>
      <c r="D66" s="137"/>
      <c r="E66" s="137">
        <f>'将来負担比率（分子）の構造'!J$41</f>
        <v>24325</v>
      </c>
      <c r="F66" s="137"/>
      <c r="G66" s="137"/>
      <c r="H66" s="137">
        <f>'将来負担比率（分子）の構造'!K$41</f>
        <v>23442</v>
      </c>
      <c r="I66" s="137"/>
      <c r="J66" s="137"/>
      <c r="K66" s="137">
        <f>'将来負担比率（分子）の構造'!L$41</f>
        <v>22852</v>
      </c>
      <c r="L66" s="137"/>
      <c r="M66" s="137"/>
      <c r="N66" s="137">
        <f>'将来負担比率（分子）の構造'!M$41</f>
        <v>22504</v>
      </c>
      <c r="O66" s="137"/>
      <c r="P66" s="137"/>
    </row>
    <row r="67" spans="1:16" x14ac:dyDescent="0.2">
      <c r="A67" s="137" t="s">
        <v>63</v>
      </c>
      <c r="B67" s="137" t="e">
        <f>NA()</f>
        <v>#N/A</v>
      </c>
      <c r="C67" s="137">
        <f>IF(ISNUMBER('将来負担比率（分子）の構造'!I$53), IF('将来負担比率（分子）の構造'!I$53 &lt; 0, 0, '将来負担比率（分子）の構造'!I$53), NA())</f>
        <v>10206</v>
      </c>
      <c r="D67" s="137" t="e">
        <f>NA()</f>
        <v>#N/A</v>
      </c>
      <c r="E67" s="137" t="e">
        <f>NA()</f>
        <v>#N/A</v>
      </c>
      <c r="F67" s="137">
        <f>IF(ISNUMBER('将来負担比率（分子）の構造'!J$53), IF('将来負担比率（分子）の構造'!J$53 &lt; 0, 0, '将来負担比率（分子）の構造'!J$53), NA())</f>
        <v>9614</v>
      </c>
      <c r="G67" s="137" t="e">
        <f>NA()</f>
        <v>#N/A</v>
      </c>
      <c r="H67" s="137" t="e">
        <f>NA()</f>
        <v>#N/A</v>
      </c>
      <c r="I67" s="137">
        <f>IF(ISNUMBER('将来負担比率（分子）の構造'!K$53), IF('将来負担比率（分子）の構造'!K$53 &lt; 0, 0, '将来負担比率（分子）の構造'!K$53), NA())</f>
        <v>9189</v>
      </c>
      <c r="J67" s="137" t="e">
        <f>NA()</f>
        <v>#N/A</v>
      </c>
      <c r="K67" s="137" t="e">
        <f>NA()</f>
        <v>#N/A</v>
      </c>
      <c r="L67" s="137">
        <f>IF(ISNUMBER('将来負担比率（分子）の構造'!L$53), IF('将来負担比率（分子）の構造'!L$53 &lt; 0, 0, '将来負担比率（分子）の構造'!L$53), NA())</f>
        <v>8857</v>
      </c>
      <c r="M67" s="137" t="e">
        <f>NA()</f>
        <v>#N/A</v>
      </c>
      <c r="N67" s="137" t="e">
        <f>NA()</f>
        <v>#N/A</v>
      </c>
      <c r="O67" s="137">
        <f>IF(ISNUMBER('将来負担比率（分子）の構造'!M$53), IF('将来負担比率（分子）の構造'!M$53 &lt; 0, 0, '将来負担比率（分子）の構造'!M$53), NA())</f>
        <v>8809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4" t="s">
        <v>197</v>
      </c>
      <c r="DI1" s="705"/>
      <c r="DJ1" s="705"/>
      <c r="DK1" s="705"/>
      <c r="DL1" s="705"/>
      <c r="DM1" s="705"/>
      <c r="DN1" s="706"/>
      <c r="DP1" s="704" t="s">
        <v>198</v>
      </c>
      <c r="DQ1" s="705"/>
      <c r="DR1" s="705"/>
      <c r="DS1" s="705"/>
      <c r="DT1" s="705"/>
      <c r="DU1" s="705"/>
      <c r="DV1" s="705"/>
      <c r="DW1" s="705"/>
      <c r="DX1" s="705"/>
      <c r="DY1" s="705"/>
      <c r="DZ1" s="705"/>
      <c r="EA1" s="705"/>
      <c r="EB1" s="705"/>
      <c r="EC1" s="706"/>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51" t="s">
        <v>200</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201</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96" t="s">
        <v>202</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2">
      <c r="B4" s="651" t="s">
        <v>1</v>
      </c>
      <c r="C4" s="652"/>
      <c r="D4" s="652"/>
      <c r="E4" s="652"/>
      <c r="F4" s="652"/>
      <c r="G4" s="652"/>
      <c r="H4" s="652"/>
      <c r="I4" s="652"/>
      <c r="J4" s="652"/>
      <c r="K4" s="652"/>
      <c r="L4" s="652"/>
      <c r="M4" s="652"/>
      <c r="N4" s="652"/>
      <c r="O4" s="652"/>
      <c r="P4" s="652"/>
      <c r="Q4" s="653"/>
      <c r="R4" s="651" t="s">
        <v>203</v>
      </c>
      <c r="S4" s="652"/>
      <c r="T4" s="652"/>
      <c r="U4" s="652"/>
      <c r="V4" s="652"/>
      <c r="W4" s="652"/>
      <c r="X4" s="652"/>
      <c r="Y4" s="653"/>
      <c r="Z4" s="651" t="s">
        <v>204</v>
      </c>
      <c r="AA4" s="652"/>
      <c r="AB4" s="652"/>
      <c r="AC4" s="653"/>
      <c r="AD4" s="651" t="s">
        <v>205</v>
      </c>
      <c r="AE4" s="652"/>
      <c r="AF4" s="652"/>
      <c r="AG4" s="652"/>
      <c r="AH4" s="652"/>
      <c r="AI4" s="652"/>
      <c r="AJ4" s="652"/>
      <c r="AK4" s="653"/>
      <c r="AL4" s="651" t="s">
        <v>204</v>
      </c>
      <c r="AM4" s="652"/>
      <c r="AN4" s="652"/>
      <c r="AO4" s="653"/>
      <c r="AP4" s="707" t="s">
        <v>206</v>
      </c>
      <c r="AQ4" s="707"/>
      <c r="AR4" s="707"/>
      <c r="AS4" s="707"/>
      <c r="AT4" s="707"/>
      <c r="AU4" s="707"/>
      <c r="AV4" s="707"/>
      <c r="AW4" s="707"/>
      <c r="AX4" s="707"/>
      <c r="AY4" s="707"/>
      <c r="AZ4" s="707"/>
      <c r="BA4" s="707"/>
      <c r="BB4" s="707"/>
      <c r="BC4" s="707"/>
      <c r="BD4" s="707"/>
      <c r="BE4" s="707"/>
      <c r="BF4" s="707"/>
      <c r="BG4" s="707" t="s">
        <v>207</v>
      </c>
      <c r="BH4" s="707"/>
      <c r="BI4" s="707"/>
      <c r="BJ4" s="707"/>
      <c r="BK4" s="707"/>
      <c r="BL4" s="707"/>
      <c r="BM4" s="707"/>
      <c r="BN4" s="707"/>
      <c r="BO4" s="707" t="s">
        <v>204</v>
      </c>
      <c r="BP4" s="707"/>
      <c r="BQ4" s="707"/>
      <c r="BR4" s="707"/>
      <c r="BS4" s="707" t="s">
        <v>208</v>
      </c>
      <c r="BT4" s="707"/>
      <c r="BU4" s="707"/>
      <c r="BV4" s="707"/>
      <c r="BW4" s="707"/>
      <c r="BX4" s="707"/>
      <c r="BY4" s="707"/>
      <c r="BZ4" s="707"/>
      <c r="CA4" s="707"/>
      <c r="CB4" s="707"/>
      <c r="CD4" s="696" t="s">
        <v>209</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83" customFormat="1" ht="11.25" customHeight="1" x14ac:dyDescent="0.2">
      <c r="B5" s="678" t="s">
        <v>210</v>
      </c>
      <c r="C5" s="679"/>
      <c r="D5" s="679"/>
      <c r="E5" s="679"/>
      <c r="F5" s="679"/>
      <c r="G5" s="679"/>
      <c r="H5" s="679"/>
      <c r="I5" s="679"/>
      <c r="J5" s="679"/>
      <c r="K5" s="679"/>
      <c r="L5" s="679"/>
      <c r="M5" s="679"/>
      <c r="N5" s="679"/>
      <c r="O5" s="679"/>
      <c r="P5" s="679"/>
      <c r="Q5" s="680"/>
      <c r="R5" s="641">
        <v>1223019</v>
      </c>
      <c r="S5" s="642"/>
      <c r="T5" s="642"/>
      <c r="U5" s="642"/>
      <c r="V5" s="642"/>
      <c r="W5" s="642"/>
      <c r="X5" s="642"/>
      <c r="Y5" s="689"/>
      <c r="Z5" s="702">
        <v>7.5</v>
      </c>
      <c r="AA5" s="702"/>
      <c r="AB5" s="702"/>
      <c r="AC5" s="702"/>
      <c r="AD5" s="703">
        <v>1223019</v>
      </c>
      <c r="AE5" s="703"/>
      <c r="AF5" s="703"/>
      <c r="AG5" s="703"/>
      <c r="AH5" s="703"/>
      <c r="AI5" s="703"/>
      <c r="AJ5" s="703"/>
      <c r="AK5" s="703"/>
      <c r="AL5" s="690">
        <v>15.6</v>
      </c>
      <c r="AM5" s="659"/>
      <c r="AN5" s="659"/>
      <c r="AO5" s="691"/>
      <c r="AP5" s="678" t="s">
        <v>211</v>
      </c>
      <c r="AQ5" s="679"/>
      <c r="AR5" s="679"/>
      <c r="AS5" s="679"/>
      <c r="AT5" s="679"/>
      <c r="AU5" s="679"/>
      <c r="AV5" s="679"/>
      <c r="AW5" s="679"/>
      <c r="AX5" s="679"/>
      <c r="AY5" s="679"/>
      <c r="AZ5" s="679"/>
      <c r="BA5" s="679"/>
      <c r="BB5" s="679"/>
      <c r="BC5" s="679"/>
      <c r="BD5" s="679"/>
      <c r="BE5" s="679"/>
      <c r="BF5" s="680"/>
      <c r="BG5" s="591">
        <v>1197316</v>
      </c>
      <c r="BH5" s="592"/>
      <c r="BI5" s="592"/>
      <c r="BJ5" s="592"/>
      <c r="BK5" s="592"/>
      <c r="BL5" s="592"/>
      <c r="BM5" s="592"/>
      <c r="BN5" s="593"/>
      <c r="BO5" s="644">
        <v>97.9</v>
      </c>
      <c r="BP5" s="644"/>
      <c r="BQ5" s="644"/>
      <c r="BR5" s="644"/>
      <c r="BS5" s="645">
        <v>70240</v>
      </c>
      <c r="BT5" s="645"/>
      <c r="BU5" s="645"/>
      <c r="BV5" s="645"/>
      <c r="BW5" s="645"/>
      <c r="BX5" s="645"/>
      <c r="BY5" s="645"/>
      <c r="BZ5" s="645"/>
      <c r="CA5" s="645"/>
      <c r="CB5" s="681"/>
      <c r="CD5" s="696" t="s">
        <v>206</v>
      </c>
      <c r="CE5" s="697"/>
      <c r="CF5" s="697"/>
      <c r="CG5" s="697"/>
      <c r="CH5" s="697"/>
      <c r="CI5" s="697"/>
      <c r="CJ5" s="697"/>
      <c r="CK5" s="697"/>
      <c r="CL5" s="697"/>
      <c r="CM5" s="697"/>
      <c r="CN5" s="697"/>
      <c r="CO5" s="697"/>
      <c r="CP5" s="697"/>
      <c r="CQ5" s="698"/>
      <c r="CR5" s="696" t="s">
        <v>212</v>
      </c>
      <c r="CS5" s="697"/>
      <c r="CT5" s="697"/>
      <c r="CU5" s="697"/>
      <c r="CV5" s="697"/>
      <c r="CW5" s="697"/>
      <c r="CX5" s="697"/>
      <c r="CY5" s="698"/>
      <c r="CZ5" s="696" t="s">
        <v>204</v>
      </c>
      <c r="DA5" s="697"/>
      <c r="DB5" s="697"/>
      <c r="DC5" s="698"/>
      <c r="DD5" s="696" t="s">
        <v>213</v>
      </c>
      <c r="DE5" s="697"/>
      <c r="DF5" s="697"/>
      <c r="DG5" s="697"/>
      <c r="DH5" s="697"/>
      <c r="DI5" s="697"/>
      <c r="DJ5" s="697"/>
      <c r="DK5" s="697"/>
      <c r="DL5" s="697"/>
      <c r="DM5" s="697"/>
      <c r="DN5" s="697"/>
      <c r="DO5" s="697"/>
      <c r="DP5" s="698"/>
      <c r="DQ5" s="696" t="s">
        <v>214</v>
      </c>
      <c r="DR5" s="697"/>
      <c r="DS5" s="697"/>
      <c r="DT5" s="697"/>
      <c r="DU5" s="697"/>
      <c r="DV5" s="697"/>
      <c r="DW5" s="697"/>
      <c r="DX5" s="697"/>
      <c r="DY5" s="697"/>
      <c r="DZ5" s="697"/>
      <c r="EA5" s="697"/>
      <c r="EB5" s="697"/>
      <c r="EC5" s="698"/>
    </row>
    <row r="6" spans="2:143" ht="11.25" customHeight="1" x14ac:dyDescent="0.2">
      <c r="B6" s="588" t="s">
        <v>215</v>
      </c>
      <c r="C6" s="589"/>
      <c r="D6" s="589"/>
      <c r="E6" s="589"/>
      <c r="F6" s="589"/>
      <c r="G6" s="589"/>
      <c r="H6" s="589"/>
      <c r="I6" s="589"/>
      <c r="J6" s="589"/>
      <c r="K6" s="589"/>
      <c r="L6" s="589"/>
      <c r="M6" s="589"/>
      <c r="N6" s="589"/>
      <c r="O6" s="589"/>
      <c r="P6" s="589"/>
      <c r="Q6" s="590"/>
      <c r="R6" s="591">
        <v>128673</v>
      </c>
      <c r="S6" s="592"/>
      <c r="T6" s="592"/>
      <c r="U6" s="592"/>
      <c r="V6" s="592"/>
      <c r="W6" s="592"/>
      <c r="X6" s="592"/>
      <c r="Y6" s="593"/>
      <c r="Z6" s="644">
        <v>0.8</v>
      </c>
      <c r="AA6" s="644"/>
      <c r="AB6" s="644"/>
      <c r="AC6" s="644"/>
      <c r="AD6" s="645">
        <v>128673</v>
      </c>
      <c r="AE6" s="645"/>
      <c r="AF6" s="645"/>
      <c r="AG6" s="645"/>
      <c r="AH6" s="645"/>
      <c r="AI6" s="645"/>
      <c r="AJ6" s="645"/>
      <c r="AK6" s="645"/>
      <c r="AL6" s="614">
        <v>1.6</v>
      </c>
      <c r="AM6" s="646"/>
      <c r="AN6" s="646"/>
      <c r="AO6" s="647"/>
      <c r="AP6" s="588" t="s">
        <v>216</v>
      </c>
      <c r="AQ6" s="589"/>
      <c r="AR6" s="589"/>
      <c r="AS6" s="589"/>
      <c r="AT6" s="589"/>
      <c r="AU6" s="589"/>
      <c r="AV6" s="589"/>
      <c r="AW6" s="589"/>
      <c r="AX6" s="589"/>
      <c r="AY6" s="589"/>
      <c r="AZ6" s="589"/>
      <c r="BA6" s="589"/>
      <c r="BB6" s="589"/>
      <c r="BC6" s="589"/>
      <c r="BD6" s="589"/>
      <c r="BE6" s="589"/>
      <c r="BF6" s="590"/>
      <c r="BG6" s="591">
        <v>1197316</v>
      </c>
      <c r="BH6" s="592"/>
      <c r="BI6" s="592"/>
      <c r="BJ6" s="592"/>
      <c r="BK6" s="592"/>
      <c r="BL6" s="592"/>
      <c r="BM6" s="592"/>
      <c r="BN6" s="593"/>
      <c r="BO6" s="644">
        <v>97.9</v>
      </c>
      <c r="BP6" s="644"/>
      <c r="BQ6" s="644"/>
      <c r="BR6" s="644"/>
      <c r="BS6" s="645">
        <v>70240</v>
      </c>
      <c r="BT6" s="645"/>
      <c r="BU6" s="645"/>
      <c r="BV6" s="645"/>
      <c r="BW6" s="645"/>
      <c r="BX6" s="645"/>
      <c r="BY6" s="645"/>
      <c r="BZ6" s="645"/>
      <c r="CA6" s="645"/>
      <c r="CB6" s="681"/>
      <c r="CD6" s="648" t="s">
        <v>217</v>
      </c>
      <c r="CE6" s="649"/>
      <c r="CF6" s="649"/>
      <c r="CG6" s="649"/>
      <c r="CH6" s="649"/>
      <c r="CI6" s="649"/>
      <c r="CJ6" s="649"/>
      <c r="CK6" s="649"/>
      <c r="CL6" s="649"/>
      <c r="CM6" s="649"/>
      <c r="CN6" s="649"/>
      <c r="CO6" s="649"/>
      <c r="CP6" s="649"/>
      <c r="CQ6" s="650"/>
      <c r="CR6" s="591">
        <v>78929</v>
      </c>
      <c r="CS6" s="592"/>
      <c r="CT6" s="592"/>
      <c r="CU6" s="592"/>
      <c r="CV6" s="592"/>
      <c r="CW6" s="592"/>
      <c r="CX6" s="592"/>
      <c r="CY6" s="593"/>
      <c r="CZ6" s="644">
        <v>0.5</v>
      </c>
      <c r="DA6" s="644"/>
      <c r="DB6" s="644"/>
      <c r="DC6" s="644"/>
      <c r="DD6" s="597" t="s">
        <v>218</v>
      </c>
      <c r="DE6" s="592"/>
      <c r="DF6" s="592"/>
      <c r="DG6" s="592"/>
      <c r="DH6" s="592"/>
      <c r="DI6" s="592"/>
      <c r="DJ6" s="592"/>
      <c r="DK6" s="592"/>
      <c r="DL6" s="592"/>
      <c r="DM6" s="592"/>
      <c r="DN6" s="592"/>
      <c r="DO6" s="592"/>
      <c r="DP6" s="593"/>
      <c r="DQ6" s="597">
        <v>78929</v>
      </c>
      <c r="DR6" s="592"/>
      <c r="DS6" s="592"/>
      <c r="DT6" s="592"/>
      <c r="DU6" s="592"/>
      <c r="DV6" s="592"/>
      <c r="DW6" s="592"/>
      <c r="DX6" s="592"/>
      <c r="DY6" s="592"/>
      <c r="DZ6" s="592"/>
      <c r="EA6" s="592"/>
      <c r="EB6" s="592"/>
      <c r="EC6" s="627"/>
    </row>
    <row r="7" spans="2:143" ht="11.25" customHeight="1" x14ac:dyDescent="0.2">
      <c r="B7" s="588" t="s">
        <v>219</v>
      </c>
      <c r="C7" s="589"/>
      <c r="D7" s="589"/>
      <c r="E7" s="589"/>
      <c r="F7" s="589"/>
      <c r="G7" s="589"/>
      <c r="H7" s="589"/>
      <c r="I7" s="589"/>
      <c r="J7" s="589"/>
      <c r="K7" s="589"/>
      <c r="L7" s="589"/>
      <c r="M7" s="589"/>
      <c r="N7" s="589"/>
      <c r="O7" s="589"/>
      <c r="P7" s="589"/>
      <c r="Q7" s="590"/>
      <c r="R7" s="591">
        <v>1827</v>
      </c>
      <c r="S7" s="592"/>
      <c r="T7" s="592"/>
      <c r="U7" s="592"/>
      <c r="V7" s="592"/>
      <c r="W7" s="592"/>
      <c r="X7" s="592"/>
      <c r="Y7" s="593"/>
      <c r="Z7" s="644">
        <v>0</v>
      </c>
      <c r="AA7" s="644"/>
      <c r="AB7" s="644"/>
      <c r="AC7" s="644"/>
      <c r="AD7" s="645">
        <v>1827</v>
      </c>
      <c r="AE7" s="645"/>
      <c r="AF7" s="645"/>
      <c r="AG7" s="645"/>
      <c r="AH7" s="645"/>
      <c r="AI7" s="645"/>
      <c r="AJ7" s="645"/>
      <c r="AK7" s="645"/>
      <c r="AL7" s="614">
        <v>0</v>
      </c>
      <c r="AM7" s="646"/>
      <c r="AN7" s="646"/>
      <c r="AO7" s="647"/>
      <c r="AP7" s="588" t="s">
        <v>220</v>
      </c>
      <c r="AQ7" s="589"/>
      <c r="AR7" s="589"/>
      <c r="AS7" s="589"/>
      <c r="AT7" s="589"/>
      <c r="AU7" s="589"/>
      <c r="AV7" s="589"/>
      <c r="AW7" s="589"/>
      <c r="AX7" s="589"/>
      <c r="AY7" s="589"/>
      <c r="AZ7" s="589"/>
      <c r="BA7" s="589"/>
      <c r="BB7" s="589"/>
      <c r="BC7" s="589"/>
      <c r="BD7" s="589"/>
      <c r="BE7" s="589"/>
      <c r="BF7" s="590"/>
      <c r="BG7" s="591">
        <v>503320</v>
      </c>
      <c r="BH7" s="592"/>
      <c r="BI7" s="592"/>
      <c r="BJ7" s="592"/>
      <c r="BK7" s="592"/>
      <c r="BL7" s="592"/>
      <c r="BM7" s="592"/>
      <c r="BN7" s="593"/>
      <c r="BO7" s="644">
        <v>41.2</v>
      </c>
      <c r="BP7" s="644"/>
      <c r="BQ7" s="644"/>
      <c r="BR7" s="644"/>
      <c r="BS7" s="645">
        <v>15882</v>
      </c>
      <c r="BT7" s="645"/>
      <c r="BU7" s="645"/>
      <c r="BV7" s="645"/>
      <c r="BW7" s="645"/>
      <c r="BX7" s="645"/>
      <c r="BY7" s="645"/>
      <c r="BZ7" s="645"/>
      <c r="CA7" s="645"/>
      <c r="CB7" s="681"/>
      <c r="CD7" s="628" t="s">
        <v>221</v>
      </c>
      <c r="CE7" s="625"/>
      <c r="CF7" s="625"/>
      <c r="CG7" s="625"/>
      <c r="CH7" s="625"/>
      <c r="CI7" s="625"/>
      <c r="CJ7" s="625"/>
      <c r="CK7" s="625"/>
      <c r="CL7" s="625"/>
      <c r="CM7" s="625"/>
      <c r="CN7" s="625"/>
      <c r="CO7" s="625"/>
      <c r="CP7" s="625"/>
      <c r="CQ7" s="626"/>
      <c r="CR7" s="591">
        <v>2930493</v>
      </c>
      <c r="CS7" s="592"/>
      <c r="CT7" s="592"/>
      <c r="CU7" s="592"/>
      <c r="CV7" s="592"/>
      <c r="CW7" s="592"/>
      <c r="CX7" s="592"/>
      <c r="CY7" s="593"/>
      <c r="CZ7" s="644">
        <v>18.399999999999999</v>
      </c>
      <c r="DA7" s="644"/>
      <c r="DB7" s="644"/>
      <c r="DC7" s="644"/>
      <c r="DD7" s="597">
        <v>1302641</v>
      </c>
      <c r="DE7" s="592"/>
      <c r="DF7" s="592"/>
      <c r="DG7" s="592"/>
      <c r="DH7" s="592"/>
      <c r="DI7" s="592"/>
      <c r="DJ7" s="592"/>
      <c r="DK7" s="592"/>
      <c r="DL7" s="592"/>
      <c r="DM7" s="592"/>
      <c r="DN7" s="592"/>
      <c r="DO7" s="592"/>
      <c r="DP7" s="593"/>
      <c r="DQ7" s="597">
        <v>1139120</v>
      </c>
      <c r="DR7" s="592"/>
      <c r="DS7" s="592"/>
      <c r="DT7" s="592"/>
      <c r="DU7" s="592"/>
      <c r="DV7" s="592"/>
      <c r="DW7" s="592"/>
      <c r="DX7" s="592"/>
      <c r="DY7" s="592"/>
      <c r="DZ7" s="592"/>
      <c r="EA7" s="592"/>
      <c r="EB7" s="592"/>
      <c r="EC7" s="627"/>
    </row>
    <row r="8" spans="2:143" ht="11.25" customHeight="1" x14ac:dyDescent="0.2">
      <c r="B8" s="588" t="s">
        <v>222</v>
      </c>
      <c r="C8" s="589"/>
      <c r="D8" s="589"/>
      <c r="E8" s="589"/>
      <c r="F8" s="589"/>
      <c r="G8" s="589"/>
      <c r="H8" s="589"/>
      <c r="I8" s="589"/>
      <c r="J8" s="589"/>
      <c r="K8" s="589"/>
      <c r="L8" s="589"/>
      <c r="M8" s="589"/>
      <c r="N8" s="589"/>
      <c r="O8" s="589"/>
      <c r="P8" s="589"/>
      <c r="Q8" s="590"/>
      <c r="R8" s="591">
        <v>2821</v>
      </c>
      <c r="S8" s="592"/>
      <c r="T8" s="592"/>
      <c r="U8" s="592"/>
      <c r="V8" s="592"/>
      <c r="W8" s="592"/>
      <c r="X8" s="592"/>
      <c r="Y8" s="593"/>
      <c r="Z8" s="644">
        <v>0</v>
      </c>
      <c r="AA8" s="644"/>
      <c r="AB8" s="644"/>
      <c r="AC8" s="644"/>
      <c r="AD8" s="645">
        <v>2821</v>
      </c>
      <c r="AE8" s="645"/>
      <c r="AF8" s="645"/>
      <c r="AG8" s="645"/>
      <c r="AH8" s="645"/>
      <c r="AI8" s="645"/>
      <c r="AJ8" s="645"/>
      <c r="AK8" s="645"/>
      <c r="AL8" s="614">
        <v>0</v>
      </c>
      <c r="AM8" s="646"/>
      <c r="AN8" s="646"/>
      <c r="AO8" s="647"/>
      <c r="AP8" s="588" t="s">
        <v>223</v>
      </c>
      <c r="AQ8" s="589"/>
      <c r="AR8" s="589"/>
      <c r="AS8" s="589"/>
      <c r="AT8" s="589"/>
      <c r="AU8" s="589"/>
      <c r="AV8" s="589"/>
      <c r="AW8" s="589"/>
      <c r="AX8" s="589"/>
      <c r="AY8" s="589"/>
      <c r="AZ8" s="589"/>
      <c r="BA8" s="589"/>
      <c r="BB8" s="589"/>
      <c r="BC8" s="589"/>
      <c r="BD8" s="589"/>
      <c r="BE8" s="589"/>
      <c r="BF8" s="590"/>
      <c r="BG8" s="591">
        <v>21549</v>
      </c>
      <c r="BH8" s="592"/>
      <c r="BI8" s="592"/>
      <c r="BJ8" s="592"/>
      <c r="BK8" s="592"/>
      <c r="BL8" s="592"/>
      <c r="BM8" s="592"/>
      <c r="BN8" s="593"/>
      <c r="BO8" s="644">
        <v>1.8</v>
      </c>
      <c r="BP8" s="644"/>
      <c r="BQ8" s="644"/>
      <c r="BR8" s="644"/>
      <c r="BS8" s="597" t="s">
        <v>114</v>
      </c>
      <c r="BT8" s="592"/>
      <c r="BU8" s="592"/>
      <c r="BV8" s="592"/>
      <c r="BW8" s="592"/>
      <c r="BX8" s="592"/>
      <c r="BY8" s="592"/>
      <c r="BZ8" s="592"/>
      <c r="CA8" s="592"/>
      <c r="CB8" s="627"/>
      <c r="CD8" s="628" t="s">
        <v>224</v>
      </c>
      <c r="CE8" s="625"/>
      <c r="CF8" s="625"/>
      <c r="CG8" s="625"/>
      <c r="CH8" s="625"/>
      <c r="CI8" s="625"/>
      <c r="CJ8" s="625"/>
      <c r="CK8" s="625"/>
      <c r="CL8" s="625"/>
      <c r="CM8" s="625"/>
      <c r="CN8" s="625"/>
      <c r="CO8" s="625"/>
      <c r="CP8" s="625"/>
      <c r="CQ8" s="626"/>
      <c r="CR8" s="591">
        <v>2607199</v>
      </c>
      <c r="CS8" s="592"/>
      <c r="CT8" s="592"/>
      <c r="CU8" s="592"/>
      <c r="CV8" s="592"/>
      <c r="CW8" s="592"/>
      <c r="CX8" s="592"/>
      <c r="CY8" s="593"/>
      <c r="CZ8" s="644">
        <v>16.399999999999999</v>
      </c>
      <c r="DA8" s="644"/>
      <c r="DB8" s="644"/>
      <c r="DC8" s="644"/>
      <c r="DD8" s="597">
        <v>96340</v>
      </c>
      <c r="DE8" s="592"/>
      <c r="DF8" s="592"/>
      <c r="DG8" s="592"/>
      <c r="DH8" s="592"/>
      <c r="DI8" s="592"/>
      <c r="DJ8" s="592"/>
      <c r="DK8" s="592"/>
      <c r="DL8" s="592"/>
      <c r="DM8" s="592"/>
      <c r="DN8" s="592"/>
      <c r="DO8" s="592"/>
      <c r="DP8" s="593"/>
      <c r="DQ8" s="597">
        <v>1314619</v>
      </c>
      <c r="DR8" s="592"/>
      <c r="DS8" s="592"/>
      <c r="DT8" s="592"/>
      <c r="DU8" s="592"/>
      <c r="DV8" s="592"/>
      <c r="DW8" s="592"/>
      <c r="DX8" s="592"/>
      <c r="DY8" s="592"/>
      <c r="DZ8" s="592"/>
      <c r="EA8" s="592"/>
      <c r="EB8" s="592"/>
      <c r="EC8" s="627"/>
    </row>
    <row r="9" spans="2:143" ht="11.25" customHeight="1" x14ac:dyDescent="0.2">
      <c r="B9" s="588" t="s">
        <v>225</v>
      </c>
      <c r="C9" s="589"/>
      <c r="D9" s="589"/>
      <c r="E9" s="589"/>
      <c r="F9" s="589"/>
      <c r="G9" s="589"/>
      <c r="H9" s="589"/>
      <c r="I9" s="589"/>
      <c r="J9" s="589"/>
      <c r="K9" s="589"/>
      <c r="L9" s="589"/>
      <c r="M9" s="589"/>
      <c r="N9" s="589"/>
      <c r="O9" s="589"/>
      <c r="P9" s="589"/>
      <c r="Q9" s="590"/>
      <c r="R9" s="591">
        <v>1843</v>
      </c>
      <c r="S9" s="592"/>
      <c r="T9" s="592"/>
      <c r="U9" s="592"/>
      <c r="V9" s="592"/>
      <c r="W9" s="592"/>
      <c r="X9" s="592"/>
      <c r="Y9" s="593"/>
      <c r="Z9" s="644">
        <v>0</v>
      </c>
      <c r="AA9" s="644"/>
      <c r="AB9" s="644"/>
      <c r="AC9" s="644"/>
      <c r="AD9" s="645">
        <v>1843</v>
      </c>
      <c r="AE9" s="645"/>
      <c r="AF9" s="645"/>
      <c r="AG9" s="645"/>
      <c r="AH9" s="645"/>
      <c r="AI9" s="645"/>
      <c r="AJ9" s="645"/>
      <c r="AK9" s="645"/>
      <c r="AL9" s="614">
        <v>0</v>
      </c>
      <c r="AM9" s="646"/>
      <c r="AN9" s="646"/>
      <c r="AO9" s="647"/>
      <c r="AP9" s="588" t="s">
        <v>226</v>
      </c>
      <c r="AQ9" s="589"/>
      <c r="AR9" s="589"/>
      <c r="AS9" s="589"/>
      <c r="AT9" s="589"/>
      <c r="AU9" s="589"/>
      <c r="AV9" s="589"/>
      <c r="AW9" s="589"/>
      <c r="AX9" s="589"/>
      <c r="AY9" s="589"/>
      <c r="AZ9" s="589"/>
      <c r="BA9" s="589"/>
      <c r="BB9" s="589"/>
      <c r="BC9" s="589"/>
      <c r="BD9" s="589"/>
      <c r="BE9" s="589"/>
      <c r="BF9" s="590"/>
      <c r="BG9" s="591">
        <v>370236</v>
      </c>
      <c r="BH9" s="592"/>
      <c r="BI9" s="592"/>
      <c r="BJ9" s="592"/>
      <c r="BK9" s="592"/>
      <c r="BL9" s="592"/>
      <c r="BM9" s="592"/>
      <c r="BN9" s="593"/>
      <c r="BO9" s="644">
        <v>30.3</v>
      </c>
      <c r="BP9" s="644"/>
      <c r="BQ9" s="644"/>
      <c r="BR9" s="644"/>
      <c r="BS9" s="597" t="s">
        <v>114</v>
      </c>
      <c r="BT9" s="592"/>
      <c r="BU9" s="592"/>
      <c r="BV9" s="592"/>
      <c r="BW9" s="592"/>
      <c r="BX9" s="592"/>
      <c r="BY9" s="592"/>
      <c r="BZ9" s="592"/>
      <c r="CA9" s="592"/>
      <c r="CB9" s="627"/>
      <c r="CD9" s="628" t="s">
        <v>227</v>
      </c>
      <c r="CE9" s="625"/>
      <c r="CF9" s="625"/>
      <c r="CG9" s="625"/>
      <c r="CH9" s="625"/>
      <c r="CI9" s="625"/>
      <c r="CJ9" s="625"/>
      <c r="CK9" s="625"/>
      <c r="CL9" s="625"/>
      <c r="CM9" s="625"/>
      <c r="CN9" s="625"/>
      <c r="CO9" s="625"/>
      <c r="CP9" s="625"/>
      <c r="CQ9" s="626"/>
      <c r="CR9" s="591">
        <v>1255695</v>
      </c>
      <c r="CS9" s="592"/>
      <c r="CT9" s="592"/>
      <c r="CU9" s="592"/>
      <c r="CV9" s="592"/>
      <c r="CW9" s="592"/>
      <c r="CX9" s="592"/>
      <c r="CY9" s="593"/>
      <c r="CZ9" s="644">
        <v>7.9</v>
      </c>
      <c r="DA9" s="644"/>
      <c r="DB9" s="644"/>
      <c r="DC9" s="644"/>
      <c r="DD9" s="597">
        <v>66204</v>
      </c>
      <c r="DE9" s="592"/>
      <c r="DF9" s="592"/>
      <c r="DG9" s="592"/>
      <c r="DH9" s="592"/>
      <c r="DI9" s="592"/>
      <c r="DJ9" s="592"/>
      <c r="DK9" s="592"/>
      <c r="DL9" s="592"/>
      <c r="DM9" s="592"/>
      <c r="DN9" s="592"/>
      <c r="DO9" s="592"/>
      <c r="DP9" s="593"/>
      <c r="DQ9" s="597">
        <v>1132332</v>
      </c>
      <c r="DR9" s="592"/>
      <c r="DS9" s="592"/>
      <c r="DT9" s="592"/>
      <c r="DU9" s="592"/>
      <c r="DV9" s="592"/>
      <c r="DW9" s="592"/>
      <c r="DX9" s="592"/>
      <c r="DY9" s="592"/>
      <c r="DZ9" s="592"/>
      <c r="EA9" s="592"/>
      <c r="EB9" s="592"/>
      <c r="EC9" s="627"/>
    </row>
    <row r="10" spans="2:143" ht="11.25" customHeight="1" x14ac:dyDescent="0.2">
      <c r="B10" s="588" t="s">
        <v>228</v>
      </c>
      <c r="C10" s="589"/>
      <c r="D10" s="589"/>
      <c r="E10" s="589"/>
      <c r="F10" s="589"/>
      <c r="G10" s="589"/>
      <c r="H10" s="589"/>
      <c r="I10" s="589"/>
      <c r="J10" s="589"/>
      <c r="K10" s="589"/>
      <c r="L10" s="589"/>
      <c r="M10" s="589"/>
      <c r="N10" s="589"/>
      <c r="O10" s="589"/>
      <c r="P10" s="589"/>
      <c r="Q10" s="590"/>
      <c r="R10" s="591">
        <v>222233</v>
      </c>
      <c r="S10" s="592"/>
      <c r="T10" s="592"/>
      <c r="U10" s="592"/>
      <c r="V10" s="592"/>
      <c r="W10" s="592"/>
      <c r="X10" s="592"/>
      <c r="Y10" s="593"/>
      <c r="Z10" s="644">
        <v>1.4</v>
      </c>
      <c r="AA10" s="644"/>
      <c r="AB10" s="644"/>
      <c r="AC10" s="644"/>
      <c r="AD10" s="645">
        <v>222233</v>
      </c>
      <c r="AE10" s="645"/>
      <c r="AF10" s="645"/>
      <c r="AG10" s="645"/>
      <c r="AH10" s="645"/>
      <c r="AI10" s="645"/>
      <c r="AJ10" s="645"/>
      <c r="AK10" s="645"/>
      <c r="AL10" s="614">
        <v>2.8</v>
      </c>
      <c r="AM10" s="646"/>
      <c r="AN10" s="646"/>
      <c r="AO10" s="647"/>
      <c r="AP10" s="588" t="s">
        <v>229</v>
      </c>
      <c r="AQ10" s="589"/>
      <c r="AR10" s="589"/>
      <c r="AS10" s="589"/>
      <c r="AT10" s="589"/>
      <c r="AU10" s="589"/>
      <c r="AV10" s="589"/>
      <c r="AW10" s="589"/>
      <c r="AX10" s="589"/>
      <c r="AY10" s="589"/>
      <c r="AZ10" s="589"/>
      <c r="BA10" s="589"/>
      <c r="BB10" s="589"/>
      <c r="BC10" s="589"/>
      <c r="BD10" s="589"/>
      <c r="BE10" s="589"/>
      <c r="BF10" s="590"/>
      <c r="BG10" s="591">
        <v>31021</v>
      </c>
      <c r="BH10" s="592"/>
      <c r="BI10" s="592"/>
      <c r="BJ10" s="592"/>
      <c r="BK10" s="592"/>
      <c r="BL10" s="592"/>
      <c r="BM10" s="592"/>
      <c r="BN10" s="593"/>
      <c r="BO10" s="644">
        <v>2.5</v>
      </c>
      <c r="BP10" s="644"/>
      <c r="BQ10" s="644"/>
      <c r="BR10" s="644"/>
      <c r="BS10" s="597" t="s">
        <v>114</v>
      </c>
      <c r="BT10" s="592"/>
      <c r="BU10" s="592"/>
      <c r="BV10" s="592"/>
      <c r="BW10" s="592"/>
      <c r="BX10" s="592"/>
      <c r="BY10" s="592"/>
      <c r="BZ10" s="592"/>
      <c r="CA10" s="592"/>
      <c r="CB10" s="627"/>
      <c r="CD10" s="628" t="s">
        <v>230</v>
      </c>
      <c r="CE10" s="625"/>
      <c r="CF10" s="625"/>
      <c r="CG10" s="625"/>
      <c r="CH10" s="625"/>
      <c r="CI10" s="625"/>
      <c r="CJ10" s="625"/>
      <c r="CK10" s="625"/>
      <c r="CL10" s="625"/>
      <c r="CM10" s="625"/>
      <c r="CN10" s="625"/>
      <c r="CO10" s="625"/>
      <c r="CP10" s="625"/>
      <c r="CQ10" s="626"/>
      <c r="CR10" s="591">
        <v>64650</v>
      </c>
      <c r="CS10" s="592"/>
      <c r="CT10" s="592"/>
      <c r="CU10" s="592"/>
      <c r="CV10" s="592"/>
      <c r="CW10" s="592"/>
      <c r="CX10" s="592"/>
      <c r="CY10" s="593"/>
      <c r="CZ10" s="644">
        <v>0.4</v>
      </c>
      <c r="DA10" s="644"/>
      <c r="DB10" s="644"/>
      <c r="DC10" s="644"/>
      <c r="DD10" s="597" t="s">
        <v>114</v>
      </c>
      <c r="DE10" s="592"/>
      <c r="DF10" s="592"/>
      <c r="DG10" s="592"/>
      <c r="DH10" s="592"/>
      <c r="DI10" s="592"/>
      <c r="DJ10" s="592"/>
      <c r="DK10" s="592"/>
      <c r="DL10" s="592"/>
      <c r="DM10" s="592"/>
      <c r="DN10" s="592"/>
      <c r="DO10" s="592"/>
      <c r="DP10" s="593"/>
      <c r="DQ10" s="597">
        <v>20678</v>
      </c>
      <c r="DR10" s="592"/>
      <c r="DS10" s="592"/>
      <c r="DT10" s="592"/>
      <c r="DU10" s="592"/>
      <c r="DV10" s="592"/>
      <c r="DW10" s="592"/>
      <c r="DX10" s="592"/>
      <c r="DY10" s="592"/>
      <c r="DZ10" s="592"/>
      <c r="EA10" s="592"/>
      <c r="EB10" s="592"/>
      <c r="EC10" s="627"/>
    </row>
    <row r="11" spans="2:143" ht="11.25" customHeight="1" x14ac:dyDescent="0.2">
      <c r="B11" s="588" t="s">
        <v>231</v>
      </c>
      <c r="C11" s="589"/>
      <c r="D11" s="589"/>
      <c r="E11" s="589"/>
      <c r="F11" s="589"/>
      <c r="G11" s="589"/>
      <c r="H11" s="589"/>
      <c r="I11" s="589"/>
      <c r="J11" s="589"/>
      <c r="K11" s="589"/>
      <c r="L11" s="589"/>
      <c r="M11" s="589"/>
      <c r="N11" s="589"/>
      <c r="O11" s="589"/>
      <c r="P11" s="589"/>
      <c r="Q11" s="590"/>
      <c r="R11" s="591" t="s">
        <v>114</v>
      </c>
      <c r="S11" s="592"/>
      <c r="T11" s="592"/>
      <c r="U11" s="592"/>
      <c r="V11" s="592"/>
      <c r="W11" s="592"/>
      <c r="X11" s="592"/>
      <c r="Y11" s="593"/>
      <c r="Z11" s="644" t="s">
        <v>114</v>
      </c>
      <c r="AA11" s="644"/>
      <c r="AB11" s="644"/>
      <c r="AC11" s="644"/>
      <c r="AD11" s="645" t="s">
        <v>114</v>
      </c>
      <c r="AE11" s="645"/>
      <c r="AF11" s="645"/>
      <c r="AG11" s="645"/>
      <c r="AH11" s="645"/>
      <c r="AI11" s="645"/>
      <c r="AJ11" s="645"/>
      <c r="AK11" s="645"/>
      <c r="AL11" s="614" t="s">
        <v>114</v>
      </c>
      <c r="AM11" s="646"/>
      <c r="AN11" s="646"/>
      <c r="AO11" s="647"/>
      <c r="AP11" s="588" t="s">
        <v>232</v>
      </c>
      <c r="AQ11" s="589"/>
      <c r="AR11" s="589"/>
      <c r="AS11" s="589"/>
      <c r="AT11" s="589"/>
      <c r="AU11" s="589"/>
      <c r="AV11" s="589"/>
      <c r="AW11" s="589"/>
      <c r="AX11" s="589"/>
      <c r="AY11" s="589"/>
      <c r="AZ11" s="589"/>
      <c r="BA11" s="589"/>
      <c r="BB11" s="589"/>
      <c r="BC11" s="589"/>
      <c r="BD11" s="589"/>
      <c r="BE11" s="589"/>
      <c r="BF11" s="590"/>
      <c r="BG11" s="591">
        <v>80514</v>
      </c>
      <c r="BH11" s="592"/>
      <c r="BI11" s="592"/>
      <c r="BJ11" s="592"/>
      <c r="BK11" s="592"/>
      <c r="BL11" s="592"/>
      <c r="BM11" s="592"/>
      <c r="BN11" s="593"/>
      <c r="BO11" s="644">
        <v>6.6</v>
      </c>
      <c r="BP11" s="644"/>
      <c r="BQ11" s="644"/>
      <c r="BR11" s="644"/>
      <c r="BS11" s="597">
        <v>15882</v>
      </c>
      <c r="BT11" s="592"/>
      <c r="BU11" s="592"/>
      <c r="BV11" s="592"/>
      <c r="BW11" s="592"/>
      <c r="BX11" s="592"/>
      <c r="BY11" s="592"/>
      <c r="BZ11" s="592"/>
      <c r="CA11" s="592"/>
      <c r="CB11" s="627"/>
      <c r="CD11" s="628" t="s">
        <v>233</v>
      </c>
      <c r="CE11" s="625"/>
      <c r="CF11" s="625"/>
      <c r="CG11" s="625"/>
      <c r="CH11" s="625"/>
      <c r="CI11" s="625"/>
      <c r="CJ11" s="625"/>
      <c r="CK11" s="625"/>
      <c r="CL11" s="625"/>
      <c r="CM11" s="625"/>
      <c r="CN11" s="625"/>
      <c r="CO11" s="625"/>
      <c r="CP11" s="625"/>
      <c r="CQ11" s="626"/>
      <c r="CR11" s="591">
        <v>1960325</v>
      </c>
      <c r="CS11" s="592"/>
      <c r="CT11" s="592"/>
      <c r="CU11" s="592"/>
      <c r="CV11" s="592"/>
      <c r="CW11" s="592"/>
      <c r="CX11" s="592"/>
      <c r="CY11" s="593"/>
      <c r="CZ11" s="644">
        <v>12.3</v>
      </c>
      <c r="DA11" s="644"/>
      <c r="DB11" s="644"/>
      <c r="DC11" s="644"/>
      <c r="DD11" s="597">
        <v>205811</v>
      </c>
      <c r="DE11" s="592"/>
      <c r="DF11" s="592"/>
      <c r="DG11" s="592"/>
      <c r="DH11" s="592"/>
      <c r="DI11" s="592"/>
      <c r="DJ11" s="592"/>
      <c r="DK11" s="592"/>
      <c r="DL11" s="592"/>
      <c r="DM11" s="592"/>
      <c r="DN11" s="592"/>
      <c r="DO11" s="592"/>
      <c r="DP11" s="593"/>
      <c r="DQ11" s="597">
        <v>945501</v>
      </c>
      <c r="DR11" s="592"/>
      <c r="DS11" s="592"/>
      <c r="DT11" s="592"/>
      <c r="DU11" s="592"/>
      <c r="DV11" s="592"/>
      <c r="DW11" s="592"/>
      <c r="DX11" s="592"/>
      <c r="DY11" s="592"/>
      <c r="DZ11" s="592"/>
      <c r="EA11" s="592"/>
      <c r="EB11" s="592"/>
      <c r="EC11" s="627"/>
    </row>
    <row r="12" spans="2:143" ht="11.25" customHeight="1" x14ac:dyDescent="0.2">
      <c r="B12" s="588" t="s">
        <v>234</v>
      </c>
      <c r="C12" s="589"/>
      <c r="D12" s="589"/>
      <c r="E12" s="589"/>
      <c r="F12" s="589"/>
      <c r="G12" s="589"/>
      <c r="H12" s="589"/>
      <c r="I12" s="589"/>
      <c r="J12" s="589"/>
      <c r="K12" s="589"/>
      <c r="L12" s="589"/>
      <c r="M12" s="589"/>
      <c r="N12" s="589"/>
      <c r="O12" s="589"/>
      <c r="P12" s="589"/>
      <c r="Q12" s="590"/>
      <c r="R12" s="591" t="s">
        <v>114</v>
      </c>
      <c r="S12" s="592"/>
      <c r="T12" s="592"/>
      <c r="U12" s="592"/>
      <c r="V12" s="592"/>
      <c r="W12" s="592"/>
      <c r="X12" s="592"/>
      <c r="Y12" s="593"/>
      <c r="Z12" s="644" t="s">
        <v>114</v>
      </c>
      <c r="AA12" s="644"/>
      <c r="AB12" s="644"/>
      <c r="AC12" s="644"/>
      <c r="AD12" s="645" t="s">
        <v>114</v>
      </c>
      <c r="AE12" s="645"/>
      <c r="AF12" s="645"/>
      <c r="AG12" s="645"/>
      <c r="AH12" s="645"/>
      <c r="AI12" s="645"/>
      <c r="AJ12" s="645"/>
      <c r="AK12" s="645"/>
      <c r="AL12" s="614" t="s">
        <v>114</v>
      </c>
      <c r="AM12" s="646"/>
      <c r="AN12" s="646"/>
      <c r="AO12" s="647"/>
      <c r="AP12" s="588" t="s">
        <v>235</v>
      </c>
      <c r="AQ12" s="589"/>
      <c r="AR12" s="589"/>
      <c r="AS12" s="589"/>
      <c r="AT12" s="589"/>
      <c r="AU12" s="589"/>
      <c r="AV12" s="589"/>
      <c r="AW12" s="589"/>
      <c r="AX12" s="589"/>
      <c r="AY12" s="589"/>
      <c r="AZ12" s="589"/>
      <c r="BA12" s="589"/>
      <c r="BB12" s="589"/>
      <c r="BC12" s="589"/>
      <c r="BD12" s="589"/>
      <c r="BE12" s="589"/>
      <c r="BF12" s="590"/>
      <c r="BG12" s="591">
        <v>584903</v>
      </c>
      <c r="BH12" s="592"/>
      <c r="BI12" s="592"/>
      <c r="BJ12" s="592"/>
      <c r="BK12" s="592"/>
      <c r="BL12" s="592"/>
      <c r="BM12" s="592"/>
      <c r="BN12" s="593"/>
      <c r="BO12" s="644">
        <v>47.8</v>
      </c>
      <c r="BP12" s="644"/>
      <c r="BQ12" s="644"/>
      <c r="BR12" s="644"/>
      <c r="BS12" s="597">
        <v>54358</v>
      </c>
      <c r="BT12" s="592"/>
      <c r="BU12" s="592"/>
      <c r="BV12" s="592"/>
      <c r="BW12" s="592"/>
      <c r="BX12" s="592"/>
      <c r="BY12" s="592"/>
      <c r="BZ12" s="592"/>
      <c r="CA12" s="592"/>
      <c r="CB12" s="627"/>
      <c r="CD12" s="628" t="s">
        <v>236</v>
      </c>
      <c r="CE12" s="625"/>
      <c r="CF12" s="625"/>
      <c r="CG12" s="625"/>
      <c r="CH12" s="625"/>
      <c r="CI12" s="625"/>
      <c r="CJ12" s="625"/>
      <c r="CK12" s="625"/>
      <c r="CL12" s="625"/>
      <c r="CM12" s="625"/>
      <c r="CN12" s="625"/>
      <c r="CO12" s="625"/>
      <c r="CP12" s="625"/>
      <c r="CQ12" s="626"/>
      <c r="CR12" s="591">
        <v>296866</v>
      </c>
      <c r="CS12" s="592"/>
      <c r="CT12" s="592"/>
      <c r="CU12" s="592"/>
      <c r="CV12" s="592"/>
      <c r="CW12" s="592"/>
      <c r="CX12" s="592"/>
      <c r="CY12" s="593"/>
      <c r="CZ12" s="644">
        <v>1.9</v>
      </c>
      <c r="DA12" s="644"/>
      <c r="DB12" s="644"/>
      <c r="DC12" s="644"/>
      <c r="DD12" s="597">
        <v>133336</v>
      </c>
      <c r="DE12" s="592"/>
      <c r="DF12" s="592"/>
      <c r="DG12" s="592"/>
      <c r="DH12" s="592"/>
      <c r="DI12" s="592"/>
      <c r="DJ12" s="592"/>
      <c r="DK12" s="592"/>
      <c r="DL12" s="592"/>
      <c r="DM12" s="592"/>
      <c r="DN12" s="592"/>
      <c r="DO12" s="592"/>
      <c r="DP12" s="593"/>
      <c r="DQ12" s="597">
        <v>92739</v>
      </c>
      <c r="DR12" s="592"/>
      <c r="DS12" s="592"/>
      <c r="DT12" s="592"/>
      <c r="DU12" s="592"/>
      <c r="DV12" s="592"/>
      <c r="DW12" s="592"/>
      <c r="DX12" s="592"/>
      <c r="DY12" s="592"/>
      <c r="DZ12" s="592"/>
      <c r="EA12" s="592"/>
      <c r="EB12" s="592"/>
      <c r="EC12" s="627"/>
    </row>
    <row r="13" spans="2:143" ht="11.25" customHeight="1" x14ac:dyDescent="0.2">
      <c r="B13" s="588" t="s">
        <v>237</v>
      </c>
      <c r="C13" s="589"/>
      <c r="D13" s="589"/>
      <c r="E13" s="589"/>
      <c r="F13" s="589"/>
      <c r="G13" s="589"/>
      <c r="H13" s="589"/>
      <c r="I13" s="589"/>
      <c r="J13" s="589"/>
      <c r="K13" s="589"/>
      <c r="L13" s="589"/>
      <c r="M13" s="589"/>
      <c r="N13" s="589"/>
      <c r="O13" s="589"/>
      <c r="P13" s="589"/>
      <c r="Q13" s="590"/>
      <c r="R13" s="591">
        <v>15167</v>
      </c>
      <c r="S13" s="592"/>
      <c r="T13" s="592"/>
      <c r="U13" s="592"/>
      <c r="V13" s="592"/>
      <c r="W13" s="592"/>
      <c r="X13" s="592"/>
      <c r="Y13" s="593"/>
      <c r="Z13" s="644">
        <v>0.1</v>
      </c>
      <c r="AA13" s="644"/>
      <c r="AB13" s="644"/>
      <c r="AC13" s="644"/>
      <c r="AD13" s="645">
        <v>15167</v>
      </c>
      <c r="AE13" s="645"/>
      <c r="AF13" s="645"/>
      <c r="AG13" s="645"/>
      <c r="AH13" s="645"/>
      <c r="AI13" s="645"/>
      <c r="AJ13" s="645"/>
      <c r="AK13" s="645"/>
      <c r="AL13" s="614">
        <v>0.2</v>
      </c>
      <c r="AM13" s="646"/>
      <c r="AN13" s="646"/>
      <c r="AO13" s="647"/>
      <c r="AP13" s="588" t="s">
        <v>238</v>
      </c>
      <c r="AQ13" s="589"/>
      <c r="AR13" s="589"/>
      <c r="AS13" s="589"/>
      <c r="AT13" s="589"/>
      <c r="AU13" s="589"/>
      <c r="AV13" s="589"/>
      <c r="AW13" s="589"/>
      <c r="AX13" s="589"/>
      <c r="AY13" s="589"/>
      <c r="AZ13" s="589"/>
      <c r="BA13" s="589"/>
      <c r="BB13" s="589"/>
      <c r="BC13" s="589"/>
      <c r="BD13" s="589"/>
      <c r="BE13" s="589"/>
      <c r="BF13" s="590"/>
      <c r="BG13" s="591">
        <v>572114</v>
      </c>
      <c r="BH13" s="592"/>
      <c r="BI13" s="592"/>
      <c r="BJ13" s="592"/>
      <c r="BK13" s="592"/>
      <c r="BL13" s="592"/>
      <c r="BM13" s="592"/>
      <c r="BN13" s="593"/>
      <c r="BO13" s="644">
        <v>46.8</v>
      </c>
      <c r="BP13" s="644"/>
      <c r="BQ13" s="644"/>
      <c r="BR13" s="644"/>
      <c r="BS13" s="597">
        <v>54358</v>
      </c>
      <c r="BT13" s="592"/>
      <c r="BU13" s="592"/>
      <c r="BV13" s="592"/>
      <c r="BW13" s="592"/>
      <c r="BX13" s="592"/>
      <c r="BY13" s="592"/>
      <c r="BZ13" s="592"/>
      <c r="CA13" s="592"/>
      <c r="CB13" s="627"/>
      <c r="CD13" s="628" t="s">
        <v>239</v>
      </c>
      <c r="CE13" s="625"/>
      <c r="CF13" s="625"/>
      <c r="CG13" s="625"/>
      <c r="CH13" s="625"/>
      <c r="CI13" s="625"/>
      <c r="CJ13" s="625"/>
      <c r="CK13" s="625"/>
      <c r="CL13" s="625"/>
      <c r="CM13" s="625"/>
      <c r="CN13" s="625"/>
      <c r="CO13" s="625"/>
      <c r="CP13" s="625"/>
      <c r="CQ13" s="626"/>
      <c r="CR13" s="591">
        <v>1827780</v>
      </c>
      <c r="CS13" s="592"/>
      <c r="CT13" s="592"/>
      <c r="CU13" s="592"/>
      <c r="CV13" s="592"/>
      <c r="CW13" s="592"/>
      <c r="CX13" s="592"/>
      <c r="CY13" s="593"/>
      <c r="CZ13" s="644">
        <v>11.5</v>
      </c>
      <c r="DA13" s="644"/>
      <c r="DB13" s="644"/>
      <c r="DC13" s="644"/>
      <c r="DD13" s="597">
        <v>734032</v>
      </c>
      <c r="DE13" s="592"/>
      <c r="DF13" s="592"/>
      <c r="DG13" s="592"/>
      <c r="DH13" s="592"/>
      <c r="DI13" s="592"/>
      <c r="DJ13" s="592"/>
      <c r="DK13" s="592"/>
      <c r="DL13" s="592"/>
      <c r="DM13" s="592"/>
      <c r="DN13" s="592"/>
      <c r="DO13" s="592"/>
      <c r="DP13" s="593"/>
      <c r="DQ13" s="597">
        <v>506198</v>
      </c>
      <c r="DR13" s="592"/>
      <c r="DS13" s="592"/>
      <c r="DT13" s="592"/>
      <c r="DU13" s="592"/>
      <c r="DV13" s="592"/>
      <c r="DW13" s="592"/>
      <c r="DX13" s="592"/>
      <c r="DY13" s="592"/>
      <c r="DZ13" s="592"/>
      <c r="EA13" s="592"/>
      <c r="EB13" s="592"/>
      <c r="EC13" s="627"/>
    </row>
    <row r="14" spans="2:143" ht="11.25" customHeight="1" x14ac:dyDescent="0.2">
      <c r="B14" s="588" t="s">
        <v>240</v>
      </c>
      <c r="C14" s="589"/>
      <c r="D14" s="589"/>
      <c r="E14" s="589"/>
      <c r="F14" s="589"/>
      <c r="G14" s="589"/>
      <c r="H14" s="589"/>
      <c r="I14" s="589"/>
      <c r="J14" s="589"/>
      <c r="K14" s="589"/>
      <c r="L14" s="589"/>
      <c r="M14" s="589"/>
      <c r="N14" s="589"/>
      <c r="O14" s="589"/>
      <c r="P14" s="589"/>
      <c r="Q14" s="590"/>
      <c r="R14" s="591" t="s">
        <v>114</v>
      </c>
      <c r="S14" s="592"/>
      <c r="T14" s="592"/>
      <c r="U14" s="592"/>
      <c r="V14" s="592"/>
      <c r="W14" s="592"/>
      <c r="X14" s="592"/>
      <c r="Y14" s="593"/>
      <c r="Z14" s="644" t="s">
        <v>114</v>
      </c>
      <c r="AA14" s="644"/>
      <c r="AB14" s="644"/>
      <c r="AC14" s="644"/>
      <c r="AD14" s="645" t="s">
        <v>114</v>
      </c>
      <c r="AE14" s="645"/>
      <c r="AF14" s="645"/>
      <c r="AG14" s="645"/>
      <c r="AH14" s="645"/>
      <c r="AI14" s="645"/>
      <c r="AJ14" s="645"/>
      <c r="AK14" s="645"/>
      <c r="AL14" s="614" t="s">
        <v>114</v>
      </c>
      <c r="AM14" s="646"/>
      <c r="AN14" s="646"/>
      <c r="AO14" s="647"/>
      <c r="AP14" s="588" t="s">
        <v>241</v>
      </c>
      <c r="AQ14" s="589"/>
      <c r="AR14" s="589"/>
      <c r="AS14" s="589"/>
      <c r="AT14" s="589"/>
      <c r="AU14" s="589"/>
      <c r="AV14" s="589"/>
      <c r="AW14" s="589"/>
      <c r="AX14" s="589"/>
      <c r="AY14" s="589"/>
      <c r="AZ14" s="589"/>
      <c r="BA14" s="589"/>
      <c r="BB14" s="589"/>
      <c r="BC14" s="589"/>
      <c r="BD14" s="589"/>
      <c r="BE14" s="589"/>
      <c r="BF14" s="590"/>
      <c r="BG14" s="591">
        <v>49327</v>
      </c>
      <c r="BH14" s="592"/>
      <c r="BI14" s="592"/>
      <c r="BJ14" s="592"/>
      <c r="BK14" s="592"/>
      <c r="BL14" s="592"/>
      <c r="BM14" s="592"/>
      <c r="BN14" s="593"/>
      <c r="BO14" s="644">
        <v>4</v>
      </c>
      <c r="BP14" s="644"/>
      <c r="BQ14" s="644"/>
      <c r="BR14" s="644"/>
      <c r="BS14" s="597" t="s">
        <v>114</v>
      </c>
      <c r="BT14" s="592"/>
      <c r="BU14" s="592"/>
      <c r="BV14" s="592"/>
      <c r="BW14" s="592"/>
      <c r="BX14" s="592"/>
      <c r="BY14" s="592"/>
      <c r="BZ14" s="592"/>
      <c r="CA14" s="592"/>
      <c r="CB14" s="627"/>
      <c r="CD14" s="628" t="s">
        <v>242</v>
      </c>
      <c r="CE14" s="625"/>
      <c r="CF14" s="625"/>
      <c r="CG14" s="625"/>
      <c r="CH14" s="625"/>
      <c r="CI14" s="625"/>
      <c r="CJ14" s="625"/>
      <c r="CK14" s="625"/>
      <c r="CL14" s="625"/>
      <c r="CM14" s="625"/>
      <c r="CN14" s="625"/>
      <c r="CO14" s="625"/>
      <c r="CP14" s="625"/>
      <c r="CQ14" s="626"/>
      <c r="CR14" s="591">
        <v>392800</v>
      </c>
      <c r="CS14" s="592"/>
      <c r="CT14" s="592"/>
      <c r="CU14" s="592"/>
      <c r="CV14" s="592"/>
      <c r="CW14" s="592"/>
      <c r="CX14" s="592"/>
      <c r="CY14" s="593"/>
      <c r="CZ14" s="644">
        <v>2.5</v>
      </c>
      <c r="DA14" s="644"/>
      <c r="DB14" s="644"/>
      <c r="DC14" s="644"/>
      <c r="DD14" s="597">
        <v>29230</v>
      </c>
      <c r="DE14" s="592"/>
      <c r="DF14" s="592"/>
      <c r="DG14" s="592"/>
      <c r="DH14" s="592"/>
      <c r="DI14" s="592"/>
      <c r="DJ14" s="592"/>
      <c r="DK14" s="592"/>
      <c r="DL14" s="592"/>
      <c r="DM14" s="592"/>
      <c r="DN14" s="592"/>
      <c r="DO14" s="592"/>
      <c r="DP14" s="593"/>
      <c r="DQ14" s="597">
        <v>336718</v>
      </c>
      <c r="DR14" s="592"/>
      <c r="DS14" s="592"/>
      <c r="DT14" s="592"/>
      <c r="DU14" s="592"/>
      <c r="DV14" s="592"/>
      <c r="DW14" s="592"/>
      <c r="DX14" s="592"/>
      <c r="DY14" s="592"/>
      <c r="DZ14" s="592"/>
      <c r="EA14" s="592"/>
      <c r="EB14" s="592"/>
      <c r="EC14" s="627"/>
    </row>
    <row r="15" spans="2:143" ht="11.25" customHeight="1" x14ac:dyDescent="0.2">
      <c r="B15" s="588" t="s">
        <v>243</v>
      </c>
      <c r="C15" s="589"/>
      <c r="D15" s="589"/>
      <c r="E15" s="589"/>
      <c r="F15" s="589"/>
      <c r="G15" s="589"/>
      <c r="H15" s="589"/>
      <c r="I15" s="589"/>
      <c r="J15" s="589"/>
      <c r="K15" s="589"/>
      <c r="L15" s="589"/>
      <c r="M15" s="589"/>
      <c r="N15" s="589"/>
      <c r="O15" s="589"/>
      <c r="P15" s="589"/>
      <c r="Q15" s="590"/>
      <c r="R15" s="591">
        <v>1819</v>
      </c>
      <c r="S15" s="592"/>
      <c r="T15" s="592"/>
      <c r="U15" s="592"/>
      <c r="V15" s="592"/>
      <c r="W15" s="592"/>
      <c r="X15" s="592"/>
      <c r="Y15" s="593"/>
      <c r="Z15" s="644">
        <v>0</v>
      </c>
      <c r="AA15" s="644"/>
      <c r="AB15" s="644"/>
      <c r="AC15" s="644"/>
      <c r="AD15" s="645">
        <v>1819</v>
      </c>
      <c r="AE15" s="645"/>
      <c r="AF15" s="645"/>
      <c r="AG15" s="645"/>
      <c r="AH15" s="645"/>
      <c r="AI15" s="645"/>
      <c r="AJ15" s="645"/>
      <c r="AK15" s="645"/>
      <c r="AL15" s="614">
        <v>0</v>
      </c>
      <c r="AM15" s="646"/>
      <c r="AN15" s="646"/>
      <c r="AO15" s="647"/>
      <c r="AP15" s="588" t="s">
        <v>244</v>
      </c>
      <c r="AQ15" s="589"/>
      <c r="AR15" s="589"/>
      <c r="AS15" s="589"/>
      <c r="AT15" s="589"/>
      <c r="AU15" s="589"/>
      <c r="AV15" s="589"/>
      <c r="AW15" s="589"/>
      <c r="AX15" s="589"/>
      <c r="AY15" s="589"/>
      <c r="AZ15" s="589"/>
      <c r="BA15" s="589"/>
      <c r="BB15" s="589"/>
      <c r="BC15" s="589"/>
      <c r="BD15" s="589"/>
      <c r="BE15" s="589"/>
      <c r="BF15" s="590"/>
      <c r="BG15" s="591">
        <v>59764</v>
      </c>
      <c r="BH15" s="592"/>
      <c r="BI15" s="592"/>
      <c r="BJ15" s="592"/>
      <c r="BK15" s="592"/>
      <c r="BL15" s="592"/>
      <c r="BM15" s="592"/>
      <c r="BN15" s="593"/>
      <c r="BO15" s="644">
        <v>4.9000000000000004</v>
      </c>
      <c r="BP15" s="644"/>
      <c r="BQ15" s="644"/>
      <c r="BR15" s="644"/>
      <c r="BS15" s="597" t="s">
        <v>114</v>
      </c>
      <c r="BT15" s="592"/>
      <c r="BU15" s="592"/>
      <c r="BV15" s="592"/>
      <c r="BW15" s="592"/>
      <c r="BX15" s="592"/>
      <c r="BY15" s="592"/>
      <c r="BZ15" s="592"/>
      <c r="CA15" s="592"/>
      <c r="CB15" s="627"/>
      <c r="CD15" s="628" t="s">
        <v>245</v>
      </c>
      <c r="CE15" s="625"/>
      <c r="CF15" s="625"/>
      <c r="CG15" s="625"/>
      <c r="CH15" s="625"/>
      <c r="CI15" s="625"/>
      <c r="CJ15" s="625"/>
      <c r="CK15" s="625"/>
      <c r="CL15" s="625"/>
      <c r="CM15" s="625"/>
      <c r="CN15" s="625"/>
      <c r="CO15" s="625"/>
      <c r="CP15" s="625"/>
      <c r="CQ15" s="626"/>
      <c r="CR15" s="591">
        <v>1229055</v>
      </c>
      <c r="CS15" s="592"/>
      <c r="CT15" s="592"/>
      <c r="CU15" s="592"/>
      <c r="CV15" s="592"/>
      <c r="CW15" s="592"/>
      <c r="CX15" s="592"/>
      <c r="CY15" s="593"/>
      <c r="CZ15" s="644">
        <v>7.7</v>
      </c>
      <c r="DA15" s="644"/>
      <c r="DB15" s="644"/>
      <c r="DC15" s="644"/>
      <c r="DD15" s="597">
        <v>632570</v>
      </c>
      <c r="DE15" s="592"/>
      <c r="DF15" s="592"/>
      <c r="DG15" s="592"/>
      <c r="DH15" s="592"/>
      <c r="DI15" s="592"/>
      <c r="DJ15" s="592"/>
      <c r="DK15" s="592"/>
      <c r="DL15" s="592"/>
      <c r="DM15" s="592"/>
      <c r="DN15" s="592"/>
      <c r="DO15" s="592"/>
      <c r="DP15" s="593"/>
      <c r="DQ15" s="597">
        <v>548651</v>
      </c>
      <c r="DR15" s="592"/>
      <c r="DS15" s="592"/>
      <c r="DT15" s="592"/>
      <c r="DU15" s="592"/>
      <c r="DV15" s="592"/>
      <c r="DW15" s="592"/>
      <c r="DX15" s="592"/>
      <c r="DY15" s="592"/>
      <c r="DZ15" s="592"/>
      <c r="EA15" s="592"/>
      <c r="EB15" s="592"/>
      <c r="EC15" s="627"/>
    </row>
    <row r="16" spans="2:143" ht="11.25" customHeight="1" x14ac:dyDescent="0.2">
      <c r="B16" s="588" t="s">
        <v>246</v>
      </c>
      <c r="C16" s="589"/>
      <c r="D16" s="589"/>
      <c r="E16" s="589"/>
      <c r="F16" s="589"/>
      <c r="G16" s="589"/>
      <c r="H16" s="589"/>
      <c r="I16" s="589"/>
      <c r="J16" s="589"/>
      <c r="K16" s="589"/>
      <c r="L16" s="589"/>
      <c r="M16" s="589"/>
      <c r="N16" s="589"/>
      <c r="O16" s="589"/>
      <c r="P16" s="589"/>
      <c r="Q16" s="590"/>
      <c r="R16" s="591">
        <v>6825984</v>
      </c>
      <c r="S16" s="592"/>
      <c r="T16" s="592"/>
      <c r="U16" s="592"/>
      <c r="V16" s="592"/>
      <c r="W16" s="592"/>
      <c r="X16" s="592"/>
      <c r="Y16" s="593"/>
      <c r="Z16" s="644">
        <v>42.1</v>
      </c>
      <c r="AA16" s="644"/>
      <c r="AB16" s="644"/>
      <c r="AC16" s="644"/>
      <c r="AD16" s="645">
        <v>6166100</v>
      </c>
      <c r="AE16" s="645"/>
      <c r="AF16" s="645"/>
      <c r="AG16" s="645"/>
      <c r="AH16" s="645"/>
      <c r="AI16" s="645"/>
      <c r="AJ16" s="645"/>
      <c r="AK16" s="645"/>
      <c r="AL16" s="614">
        <v>78.599999999999994</v>
      </c>
      <c r="AM16" s="646"/>
      <c r="AN16" s="646"/>
      <c r="AO16" s="647"/>
      <c r="AP16" s="588" t="s">
        <v>247</v>
      </c>
      <c r="AQ16" s="589"/>
      <c r="AR16" s="589"/>
      <c r="AS16" s="589"/>
      <c r="AT16" s="589"/>
      <c r="AU16" s="589"/>
      <c r="AV16" s="589"/>
      <c r="AW16" s="589"/>
      <c r="AX16" s="589"/>
      <c r="AY16" s="589"/>
      <c r="AZ16" s="589"/>
      <c r="BA16" s="589"/>
      <c r="BB16" s="589"/>
      <c r="BC16" s="589"/>
      <c r="BD16" s="589"/>
      <c r="BE16" s="589"/>
      <c r="BF16" s="590"/>
      <c r="BG16" s="591">
        <v>2</v>
      </c>
      <c r="BH16" s="592"/>
      <c r="BI16" s="592"/>
      <c r="BJ16" s="592"/>
      <c r="BK16" s="592"/>
      <c r="BL16" s="592"/>
      <c r="BM16" s="592"/>
      <c r="BN16" s="593"/>
      <c r="BO16" s="644">
        <v>0</v>
      </c>
      <c r="BP16" s="644"/>
      <c r="BQ16" s="644"/>
      <c r="BR16" s="644"/>
      <c r="BS16" s="597" t="s">
        <v>114</v>
      </c>
      <c r="BT16" s="592"/>
      <c r="BU16" s="592"/>
      <c r="BV16" s="592"/>
      <c r="BW16" s="592"/>
      <c r="BX16" s="592"/>
      <c r="BY16" s="592"/>
      <c r="BZ16" s="592"/>
      <c r="CA16" s="592"/>
      <c r="CB16" s="627"/>
      <c r="CD16" s="628" t="s">
        <v>248</v>
      </c>
      <c r="CE16" s="625"/>
      <c r="CF16" s="625"/>
      <c r="CG16" s="625"/>
      <c r="CH16" s="625"/>
      <c r="CI16" s="625"/>
      <c r="CJ16" s="625"/>
      <c r="CK16" s="625"/>
      <c r="CL16" s="625"/>
      <c r="CM16" s="625"/>
      <c r="CN16" s="625"/>
      <c r="CO16" s="625"/>
      <c r="CP16" s="625"/>
      <c r="CQ16" s="626"/>
      <c r="CR16" s="591">
        <v>28776</v>
      </c>
      <c r="CS16" s="592"/>
      <c r="CT16" s="592"/>
      <c r="CU16" s="592"/>
      <c r="CV16" s="592"/>
      <c r="CW16" s="592"/>
      <c r="CX16" s="592"/>
      <c r="CY16" s="593"/>
      <c r="CZ16" s="644">
        <v>0.2</v>
      </c>
      <c r="DA16" s="644"/>
      <c r="DB16" s="644"/>
      <c r="DC16" s="644"/>
      <c r="DD16" s="597" t="s">
        <v>114</v>
      </c>
      <c r="DE16" s="592"/>
      <c r="DF16" s="592"/>
      <c r="DG16" s="592"/>
      <c r="DH16" s="592"/>
      <c r="DI16" s="592"/>
      <c r="DJ16" s="592"/>
      <c r="DK16" s="592"/>
      <c r="DL16" s="592"/>
      <c r="DM16" s="592"/>
      <c r="DN16" s="592"/>
      <c r="DO16" s="592"/>
      <c r="DP16" s="593"/>
      <c r="DQ16" s="597">
        <v>3664</v>
      </c>
      <c r="DR16" s="592"/>
      <c r="DS16" s="592"/>
      <c r="DT16" s="592"/>
      <c r="DU16" s="592"/>
      <c r="DV16" s="592"/>
      <c r="DW16" s="592"/>
      <c r="DX16" s="592"/>
      <c r="DY16" s="592"/>
      <c r="DZ16" s="592"/>
      <c r="EA16" s="592"/>
      <c r="EB16" s="592"/>
      <c r="EC16" s="627"/>
    </row>
    <row r="17" spans="2:133" ht="11.25" customHeight="1" x14ac:dyDescent="0.2">
      <c r="B17" s="588" t="s">
        <v>249</v>
      </c>
      <c r="C17" s="589"/>
      <c r="D17" s="589"/>
      <c r="E17" s="589"/>
      <c r="F17" s="589"/>
      <c r="G17" s="589"/>
      <c r="H17" s="589"/>
      <c r="I17" s="589"/>
      <c r="J17" s="589"/>
      <c r="K17" s="589"/>
      <c r="L17" s="589"/>
      <c r="M17" s="589"/>
      <c r="N17" s="589"/>
      <c r="O17" s="589"/>
      <c r="P17" s="589"/>
      <c r="Q17" s="590"/>
      <c r="R17" s="591">
        <v>6166100</v>
      </c>
      <c r="S17" s="592"/>
      <c r="T17" s="592"/>
      <c r="U17" s="592"/>
      <c r="V17" s="592"/>
      <c r="W17" s="592"/>
      <c r="X17" s="592"/>
      <c r="Y17" s="593"/>
      <c r="Z17" s="644">
        <v>38</v>
      </c>
      <c r="AA17" s="644"/>
      <c r="AB17" s="644"/>
      <c r="AC17" s="644"/>
      <c r="AD17" s="645">
        <v>6166100</v>
      </c>
      <c r="AE17" s="645"/>
      <c r="AF17" s="645"/>
      <c r="AG17" s="645"/>
      <c r="AH17" s="645"/>
      <c r="AI17" s="645"/>
      <c r="AJ17" s="645"/>
      <c r="AK17" s="645"/>
      <c r="AL17" s="614">
        <v>78.599999999999994</v>
      </c>
      <c r="AM17" s="646"/>
      <c r="AN17" s="646"/>
      <c r="AO17" s="647"/>
      <c r="AP17" s="588" t="s">
        <v>250</v>
      </c>
      <c r="AQ17" s="589"/>
      <c r="AR17" s="589"/>
      <c r="AS17" s="589"/>
      <c r="AT17" s="589"/>
      <c r="AU17" s="589"/>
      <c r="AV17" s="589"/>
      <c r="AW17" s="589"/>
      <c r="AX17" s="589"/>
      <c r="AY17" s="589"/>
      <c r="AZ17" s="589"/>
      <c r="BA17" s="589"/>
      <c r="BB17" s="589"/>
      <c r="BC17" s="589"/>
      <c r="BD17" s="589"/>
      <c r="BE17" s="589"/>
      <c r="BF17" s="590"/>
      <c r="BG17" s="591" t="s">
        <v>114</v>
      </c>
      <c r="BH17" s="592"/>
      <c r="BI17" s="592"/>
      <c r="BJ17" s="592"/>
      <c r="BK17" s="592"/>
      <c r="BL17" s="592"/>
      <c r="BM17" s="592"/>
      <c r="BN17" s="593"/>
      <c r="BO17" s="644" t="s">
        <v>114</v>
      </c>
      <c r="BP17" s="644"/>
      <c r="BQ17" s="644"/>
      <c r="BR17" s="644"/>
      <c r="BS17" s="597" t="s">
        <v>114</v>
      </c>
      <c r="BT17" s="592"/>
      <c r="BU17" s="592"/>
      <c r="BV17" s="592"/>
      <c r="BW17" s="592"/>
      <c r="BX17" s="592"/>
      <c r="BY17" s="592"/>
      <c r="BZ17" s="592"/>
      <c r="CA17" s="592"/>
      <c r="CB17" s="627"/>
      <c r="CD17" s="628" t="s">
        <v>251</v>
      </c>
      <c r="CE17" s="625"/>
      <c r="CF17" s="625"/>
      <c r="CG17" s="625"/>
      <c r="CH17" s="625"/>
      <c r="CI17" s="625"/>
      <c r="CJ17" s="625"/>
      <c r="CK17" s="625"/>
      <c r="CL17" s="625"/>
      <c r="CM17" s="625"/>
      <c r="CN17" s="625"/>
      <c r="CO17" s="625"/>
      <c r="CP17" s="625"/>
      <c r="CQ17" s="626"/>
      <c r="CR17" s="591">
        <v>3147626</v>
      </c>
      <c r="CS17" s="592"/>
      <c r="CT17" s="592"/>
      <c r="CU17" s="592"/>
      <c r="CV17" s="592"/>
      <c r="CW17" s="592"/>
      <c r="CX17" s="592"/>
      <c r="CY17" s="593"/>
      <c r="CZ17" s="644">
        <v>19.8</v>
      </c>
      <c r="DA17" s="644"/>
      <c r="DB17" s="644"/>
      <c r="DC17" s="644"/>
      <c r="DD17" s="597" t="s">
        <v>114</v>
      </c>
      <c r="DE17" s="592"/>
      <c r="DF17" s="592"/>
      <c r="DG17" s="592"/>
      <c r="DH17" s="592"/>
      <c r="DI17" s="592"/>
      <c r="DJ17" s="592"/>
      <c r="DK17" s="592"/>
      <c r="DL17" s="592"/>
      <c r="DM17" s="592"/>
      <c r="DN17" s="592"/>
      <c r="DO17" s="592"/>
      <c r="DP17" s="593"/>
      <c r="DQ17" s="597">
        <v>3111036</v>
      </c>
      <c r="DR17" s="592"/>
      <c r="DS17" s="592"/>
      <c r="DT17" s="592"/>
      <c r="DU17" s="592"/>
      <c r="DV17" s="592"/>
      <c r="DW17" s="592"/>
      <c r="DX17" s="592"/>
      <c r="DY17" s="592"/>
      <c r="DZ17" s="592"/>
      <c r="EA17" s="592"/>
      <c r="EB17" s="592"/>
      <c r="EC17" s="627"/>
    </row>
    <row r="18" spans="2:133" ht="11.25" customHeight="1" x14ac:dyDescent="0.2">
      <c r="B18" s="588" t="s">
        <v>252</v>
      </c>
      <c r="C18" s="589"/>
      <c r="D18" s="589"/>
      <c r="E18" s="589"/>
      <c r="F18" s="589"/>
      <c r="G18" s="589"/>
      <c r="H18" s="589"/>
      <c r="I18" s="589"/>
      <c r="J18" s="589"/>
      <c r="K18" s="589"/>
      <c r="L18" s="589"/>
      <c r="M18" s="589"/>
      <c r="N18" s="589"/>
      <c r="O18" s="589"/>
      <c r="P18" s="589"/>
      <c r="Q18" s="590"/>
      <c r="R18" s="591">
        <v>659884</v>
      </c>
      <c r="S18" s="592"/>
      <c r="T18" s="592"/>
      <c r="U18" s="592"/>
      <c r="V18" s="592"/>
      <c r="W18" s="592"/>
      <c r="X18" s="592"/>
      <c r="Y18" s="593"/>
      <c r="Z18" s="644">
        <v>4.0999999999999996</v>
      </c>
      <c r="AA18" s="644"/>
      <c r="AB18" s="644"/>
      <c r="AC18" s="644"/>
      <c r="AD18" s="645" t="s">
        <v>114</v>
      </c>
      <c r="AE18" s="645"/>
      <c r="AF18" s="645"/>
      <c r="AG18" s="645"/>
      <c r="AH18" s="645"/>
      <c r="AI18" s="645"/>
      <c r="AJ18" s="645"/>
      <c r="AK18" s="645"/>
      <c r="AL18" s="614" t="s">
        <v>114</v>
      </c>
      <c r="AM18" s="646"/>
      <c r="AN18" s="646"/>
      <c r="AO18" s="647"/>
      <c r="AP18" s="588" t="s">
        <v>253</v>
      </c>
      <c r="AQ18" s="589"/>
      <c r="AR18" s="589"/>
      <c r="AS18" s="589"/>
      <c r="AT18" s="589"/>
      <c r="AU18" s="589"/>
      <c r="AV18" s="589"/>
      <c r="AW18" s="589"/>
      <c r="AX18" s="589"/>
      <c r="AY18" s="589"/>
      <c r="AZ18" s="589"/>
      <c r="BA18" s="589"/>
      <c r="BB18" s="589"/>
      <c r="BC18" s="589"/>
      <c r="BD18" s="589"/>
      <c r="BE18" s="589"/>
      <c r="BF18" s="590"/>
      <c r="BG18" s="591" t="s">
        <v>114</v>
      </c>
      <c r="BH18" s="592"/>
      <c r="BI18" s="592"/>
      <c r="BJ18" s="592"/>
      <c r="BK18" s="592"/>
      <c r="BL18" s="592"/>
      <c r="BM18" s="592"/>
      <c r="BN18" s="593"/>
      <c r="BO18" s="644" t="s">
        <v>114</v>
      </c>
      <c r="BP18" s="644"/>
      <c r="BQ18" s="644"/>
      <c r="BR18" s="644"/>
      <c r="BS18" s="597" t="s">
        <v>114</v>
      </c>
      <c r="BT18" s="592"/>
      <c r="BU18" s="592"/>
      <c r="BV18" s="592"/>
      <c r="BW18" s="592"/>
      <c r="BX18" s="592"/>
      <c r="BY18" s="592"/>
      <c r="BZ18" s="592"/>
      <c r="CA18" s="592"/>
      <c r="CB18" s="627"/>
      <c r="CD18" s="628" t="s">
        <v>254</v>
      </c>
      <c r="CE18" s="625"/>
      <c r="CF18" s="625"/>
      <c r="CG18" s="625"/>
      <c r="CH18" s="625"/>
      <c r="CI18" s="625"/>
      <c r="CJ18" s="625"/>
      <c r="CK18" s="625"/>
      <c r="CL18" s="625"/>
      <c r="CM18" s="625"/>
      <c r="CN18" s="625"/>
      <c r="CO18" s="625"/>
      <c r="CP18" s="625"/>
      <c r="CQ18" s="626"/>
      <c r="CR18" s="591">
        <v>70000</v>
      </c>
      <c r="CS18" s="592"/>
      <c r="CT18" s="592"/>
      <c r="CU18" s="592"/>
      <c r="CV18" s="592"/>
      <c r="CW18" s="592"/>
      <c r="CX18" s="592"/>
      <c r="CY18" s="593"/>
      <c r="CZ18" s="644">
        <v>0.4</v>
      </c>
      <c r="DA18" s="644"/>
      <c r="DB18" s="644"/>
      <c r="DC18" s="644"/>
      <c r="DD18" s="597">
        <v>70000</v>
      </c>
      <c r="DE18" s="592"/>
      <c r="DF18" s="592"/>
      <c r="DG18" s="592"/>
      <c r="DH18" s="592"/>
      <c r="DI18" s="592"/>
      <c r="DJ18" s="592"/>
      <c r="DK18" s="592"/>
      <c r="DL18" s="592"/>
      <c r="DM18" s="592"/>
      <c r="DN18" s="592"/>
      <c r="DO18" s="592"/>
      <c r="DP18" s="593"/>
      <c r="DQ18" s="597">
        <v>70000</v>
      </c>
      <c r="DR18" s="592"/>
      <c r="DS18" s="592"/>
      <c r="DT18" s="592"/>
      <c r="DU18" s="592"/>
      <c r="DV18" s="592"/>
      <c r="DW18" s="592"/>
      <c r="DX18" s="592"/>
      <c r="DY18" s="592"/>
      <c r="DZ18" s="592"/>
      <c r="EA18" s="592"/>
      <c r="EB18" s="592"/>
      <c r="EC18" s="627"/>
    </row>
    <row r="19" spans="2:133" ht="11.25" customHeight="1" x14ac:dyDescent="0.2">
      <c r="B19" s="588" t="s">
        <v>255</v>
      </c>
      <c r="C19" s="589"/>
      <c r="D19" s="589"/>
      <c r="E19" s="589"/>
      <c r="F19" s="589"/>
      <c r="G19" s="589"/>
      <c r="H19" s="589"/>
      <c r="I19" s="589"/>
      <c r="J19" s="589"/>
      <c r="K19" s="589"/>
      <c r="L19" s="589"/>
      <c r="M19" s="589"/>
      <c r="N19" s="589"/>
      <c r="O19" s="589"/>
      <c r="P19" s="589"/>
      <c r="Q19" s="590"/>
      <c r="R19" s="591" t="s">
        <v>114</v>
      </c>
      <c r="S19" s="592"/>
      <c r="T19" s="592"/>
      <c r="U19" s="592"/>
      <c r="V19" s="592"/>
      <c r="W19" s="592"/>
      <c r="X19" s="592"/>
      <c r="Y19" s="593"/>
      <c r="Z19" s="644" t="s">
        <v>114</v>
      </c>
      <c r="AA19" s="644"/>
      <c r="AB19" s="644"/>
      <c r="AC19" s="644"/>
      <c r="AD19" s="645" t="s">
        <v>114</v>
      </c>
      <c r="AE19" s="645"/>
      <c r="AF19" s="645"/>
      <c r="AG19" s="645"/>
      <c r="AH19" s="645"/>
      <c r="AI19" s="645"/>
      <c r="AJ19" s="645"/>
      <c r="AK19" s="645"/>
      <c r="AL19" s="614" t="s">
        <v>114</v>
      </c>
      <c r="AM19" s="646"/>
      <c r="AN19" s="646"/>
      <c r="AO19" s="647"/>
      <c r="AP19" s="588" t="s">
        <v>256</v>
      </c>
      <c r="AQ19" s="589"/>
      <c r="AR19" s="589"/>
      <c r="AS19" s="589"/>
      <c r="AT19" s="589"/>
      <c r="AU19" s="589"/>
      <c r="AV19" s="589"/>
      <c r="AW19" s="589"/>
      <c r="AX19" s="589"/>
      <c r="AY19" s="589"/>
      <c r="AZ19" s="589"/>
      <c r="BA19" s="589"/>
      <c r="BB19" s="589"/>
      <c r="BC19" s="589"/>
      <c r="BD19" s="589"/>
      <c r="BE19" s="589"/>
      <c r="BF19" s="590"/>
      <c r="BG19" s="591">
        <v>25703</v>
      </c>
      <c r="BH19" s="592"/>
      <c r="BI19" s="592"/>
      <c r="BJ19" s="592"/>
      <c r="BK19" s="592"/>
      <c r="BL19" s="592"/>
      <c r="BM19" s="592"/>
      <c r="BN19" s="593"/>
      <c r="BO19" s="644">
        <v>2.1</v>
      </c>
      <c r="BP19" s="644"/>
      <c r="BQ19" s="644"/>
      <c r="BR19" s="644"/>
      <c r="BS19" s="597" t="s">
        <v>114</v>
      </c>
      <c r="BT19" s="592"/>
      <c r="BU19" s="592"/>
      <c r="BV19" s="592"/>
      <c r="BW19" s="592"/>
      <c r="BX19" s="592"/>
      <c r="BY19" s="592"/>
      <c r="BZ19" s="592"/>
      <c r="CA19" s="592"/>
      <c r="CB19" s="627"/>
      <c r="CD19" s="628" t="s">
        <v>257</v>
      </c>
      <c r="CE19" s="625"/>
      <c r="CF19" s="625"/>
      <c r="CG19" s="625"/>
      <c r="CH19" s="625"/>
      <c r="CI19" s="625"/>
      <c r="CJ19" s="625"/>
      <c r="CK19" s="625"/>
      <c r="CL19" s="625"/>
      <c r="CM19" s="625"/>
      <c r="CN19" s="625"/>
      <c r="CO19" s="625"/>
      <c r="CP19" s="625"/>
      <c r="CQ19" s="626"/>
      <c r="CR19" s="591" t="s">
        <v>114</v>
      </c>
      <c r="CS19" s="592"/>
      <c r="CT19" s="592"/>
      <c r="CU19" s="592"/>
      <c r="CV19" s="592"/>
      <c r="CW19" s="592"/>
      <c r="CX19" s="592"/>
      <c r="CY19" s="593"/>
      <c r="CZ19" s="644" t="s">
        <v>114</v>
      </c>
      <c r="DA19" s="644"/>
      <c r="DB19" s="644"/>
      <c r="DC19" s="644"/>
      <c r="DD19" s="597" t="s">
        <v>114</v>
      </c>
      <c r="DE19" s="592"/>
      <c r="DF19" s="592"/>
      <c r="DG19" s="592"/>
      <c r="DH19" s="592"/>
      <c r="DI19" s="592"/>
      <c r="DJ19" s="592"/>
      <c r="DK19" s="592"/>
      <c r="DL19" s="592"/>
      <c r="DM19" s="592"/>
      <c r="DN19" s="592"/>
      <c r="DO19" s="592"/>
      <c r="DP19" s="593"/>
      <c r="DQ19" s="597" t="s">
        <v>114</v>
      </c>
      <c r="DR19" s="592"/>
      <c r="DS19" s="592"/>
      <c r="DT19" s="592"/>
      <c r="DU19" s="592"/>
      <c r="DV19" s="592"/>
      <c r="DW19" s="592"/>
      <c r="DX19" s="592"/>
      <c r="DY19" s="592"/>
      <c r="DZ19" s="592"/>
      <c r="EA19" s="592"/>
      <c r="EB19" s="592"/>
      <c r="EC19" s="627"/>
    </row>
    <row r="20" spans="2:133" ht="11.25" customHeight="1" x14ac:dyDescent="0.2">
      <c r="B20" s="588" t="s">
        <v>258</v>
      </c>
      <c r="C20" s="589"/>
      <c r="D20" s="589"/>
      <c r="E20" s="589"/>
      <c r="F20" s="589"/>
      <c r="G20" s="589"/>
      <c r="H20" s="589"/>
      <c r="I20" s="589"/>
      <c r="J20" s="589"/>
      <c r="K20" s="589"/>
      <c r="L20" s="589"/>
      <c r="M20" s="589"/>
      <c r="N20" s="589"/>
      <c r="O20" s="589"/>
      <c r="P20" s="589"/>
      <c r="Q20" s="590"/>
      <c r="R20" s="591">
        <v>8423386</v>
      </c>
      <c r="S20" s="592"/>
      <c r="T20" s="592"/>
      <c r="U20" s="592"/>
      <c r="V20" s="592"/>
      <c r="W20" s="592"/>
      <c r="X20" s="592"/>
      <c r="Y20" s="593"/>
      <c r="Z20" s="644">
        <v>51.9</v>
      </c>
      <c r="AA20" s="644"/>
      <c r="AB20" s="644"/>
      <c r="AC20" s="644"/>
      <c r="AD20" s="645">
        <v>7763502</v>
      </c>
      <c r="AE20" s="645"/>
      <c r="AF20" s="645"/>
      <c r="AG20" s="645"/>
      <c r="AH20" s="645"/>
      <c r="AI20" s="645"/>
      <c r="AJ20" s="645"/>
      <c r="AK20" s="645"/>
      <c r="AL20" s="614">
        <v>99</v>
      </c>
      <c r="AM20" s="646"/>
      <c r="AN20" s="646"/>
      <c r="AO20" s="647"/>
      <c r="AP20" s="588" t="s">
        <v>259</v>
      </c>
      <c r="AQ20" s="589"/>
      <c r="AR20" s="589"/>
      <c r="AS20" s="589"/>
      <c r="AT20" s="589"/>
      <c r="AU20" s="589"/>
      <c r="AV20" s="589"/>
      <c r="AW20" s="589"/>
      <c r="AX20" s="589"/>
      <c r="AY20" s="589"/>
      <c r="AZ20" s="589"/>
      <c r="BA20" s="589"/>
      <c r="BB20" s="589"/>
      <c r="BC20" s="589"/>
      <c r="BD20" s="589"/>
      <c r="BE20" s="589"/>
      <c r="BF20" s="590"/>
      <c r="BG20" s="591">
        <v>25703</v>
      </c>
      <c r="BH20" s="592"/>
      <c r="BI20" s="592"/>
      <c r="BJ20" s="592"/>
      <c r="BK20" s="592"/>
      <c r="BL20" s="592"/>
      <c r="BM20" s="592"/>
      <c r="BN20" s="593"/>
      <c r="BO20" s="644">
        <v>2.1</v>
      </c>
      <c r="BP20" s="644"/>
      <c r="BQ20" s="644"/>
      <c r="BR20" s="644"/>
      <c r="BS20" s="597" t="s">
        <v>114</v>
      </c>
      <c r="BT20" s="592"/>
      <c r="BU20" s="592"/>
      <c r="BV20" s="592"/>
      <c r="BW20" s="592"/>
      <c r="BX20" s="592"/>
      <c r="BY20" s="592"/>
      <c r="BZ20" s="592"/>
      <c r="CA20" s="592"/>
      <c r="CB20" s="627"/>
      <c r="CD20" s="628" t="s">
        <v>260</v>
      </c>
      <c r="CE20" s="625"/>
      <c r="CF20" s="625"/>
      <c r="CG20" s="625"/>
      <c r="CH20" s="625"/>
      <c r="CI20" s="625"/>
      <c r="CJ20" s="625"/>
      <c r="CK20" s="625"/>
      <c r="CL20" s="625"/>
      <c r="CM20" s="625"/>
      <c r="CN20" s="625"/>
      <c r="CO20" s="625"/>
      <c r="CP20" s="625"/>
      <c r="CQ20" s="626"/>
      <c r="CR20" s="591">
        <v>15890194</v>
      </c>
      <c r="CS20" s="592"/>
      <c r="CT20" s="592"/>
      <c r="CU20" s="592"/>
      <c r="CV20" s="592"/>
      <c r="CW20" s="592"/>
      <c r="CX20" s="592"/>
      <c r="CY20" s="593"/>
      <c r="CZ20" s="644">
        <v>100</v>
      </c>
      <c r="DA20" s="644"/>
      <c r="DB20" s="644"/>
      <c r="DC20" s="644"/>
      <c r="DD20" s="597">
        <v>3270164</v>
      </c>
      <c r="DE20" s="592"/>
      <c r="DF20" s="592"/>
      <c r="DG20" s="592"/>
      <c r="DH20" s="592"/>
      <c r="DI20" s="592"/>
      <c r="DJ20" s="592"/>
      <c r="DK20" s="592"/>
      <c r="DL20" s="592"/>
      <c r="DM20" s="592"/>
      <c r="DN20" s="592"/>
      <c r="DO20" s="592"/>
      <c r="DP20" s="593"/>
      <c r="DQ20" s="597">
        <v>9300185</v>
      </c>
      <c r="DR20" s="592"/>
      <c r="DS20" s="592"/>
      <c r="DT20" s="592"/>
      <c r="DU20" s="592"/>
      <c r="DV20" s="592"/>
      <c r="DW20" s="592"/>
      <c r="DX20" s="592"/>
      <c r="DY20" s="592"/>
      <c r="DZ20" s="592"/>
      <c r="EA20" s="592"/>
      <c r="EB20" s="592"/>
      <c r="EC20" s="627"/>
    </row>
    <row r="21" spans="2:133" ht="11.25" customHeight="1" x14ac:dyDescent="0.2">
      <c r="B21" s="588" t="s">
        <v>261</v>
      </c>
      <c r="C21" s="589"/>
      <c r="D21" s="589"/>
      <c r="E21" s="589"/>
      <c r="F21" s="589"/>
      <c r="G21" s="589"/>
      <c r="H21" s="589"/>
      <c r="I21" s="589"/>
      <c r="J21" s="589"/>
      <c r="K21" s="589"/>
      <c r="L21" s="589"/>
      <c r="M21" s="589"/>
      <c r="N21" s="589"/>
      <c r="O21" s="589"/>
      <c r="P21" s="589"/>
      <c r="Q21" s="590"/>
      <c r="R21" s="591">
        <v>1586</v>
      </c>
      <c r="S21" s="592"/>
      <c r="T21" s="592"/>
      <c r="U21" s="592"/>
      <c r="V21" s="592"/>
      <c r="W21" s="592"/>
      <c r="X21" s="592"/>
      <c r="Y21" s="593"/>
      <c r="Z21" s="644">
        <v>0</v>
      </c>
      <c r="AA21" s="644"/>
      <c r="AB21" s="644"/>
      <c r="AC21" s="644"/>
      <c r="AD21" s="645">
        <v>1586</v>
      </c>
      <c r="AE21" s="645"/>
      <c r="AF21" s="645"/>
      <c r="AG21" s="645"/>
      <c r="AH21" s="645"/>
      <c r="AI21" s="645"/>
      <c r="AJ21" s="645"/>
      <c r="AK21" s="645"/>
      <c r="AL21" s="614">
        <v>0</v>
      </c>
      <c r="AM21" s="646"/>
      <c r="AN21" s="646"/>
      <c r="AO21" s="647"/>
      <c r="AP21" s="682" t="s">
        <v>262</v>
      </c>
      <c r="AQ21" s="692"/>
      <c r="AR21" s="692"/>
      <c r="AS21" s="692"/>
      <c r="AT21" s="692"/>
      <c r="AU21" s="692"/>
      <c r="AV21" s="692"/>
      <c r="AW21" s="692"/>
      <c r="AX21" s="692"/>
      <c r="AY21" s="692"/>
      <c r="AZ21" s="692"/>
      <c r="BA21" s="692"/>
      <c r="BB21" s="692"/>
      <c r="BC21" s="692"/>
      <c r="BD21" s="692"/>
      <c r="BE21" s="692"/>
      <c r="BF21" s="684"/>
      <c r="BG21" s="591">
        <v>25703</v>
      </c>
      <c r="BH21" s="592"/>
      <c r="BI21" s="592"/>
      <c r="BJ21" s="592"/>
      <c r="BK21" s="592"/>
      <c r="BL21" s="592"/>
      <c r="BM21" s="592"/>
      <c r="BN21" s="593"/>
      <c r="BO21" s="644">
        <v>2.1</v>
      </c>
      <c r="BP21" s="644"/>
      <c r="BQ21" s="644"/>
      <c r="BR21" s="644"/>
      <c r="BS21" s="597" t="s">
        <v>114</v>
      </c>
      <c r="BT21" s="592"/>
      <c r="BU21" s="592"/>
      <c r="BV21" s="592"/>
      <c r="BW21" s="592"/>
      <c r="BX21" s="592"/>
      <c r="BY21" s="592"/>
      <c r="BZ21" s="592"/>
      <c r="CA21" s="592"/>
      <c r="CB21" s="627"/>
      <c r="CD21" s="629"/>
      <c r="CE21" s="630"/>
      <c r="CF21" s="630"/>
      <c r="CG21" s="630"/>
      <c r="CH21" s="630"/>
      <c r="CI21" s="630"/>
      <c r="CJ21" s="630"/>
      <c r="CK21" s="630"/>
      <c r="CL21" s="630"/>
      <c r="CM21" s="630"/>
      <c r="CN21" s="630"/>
      <c r="CO21" s="630"/>
      <c r="CP21" s="630"/>
      <c r="CQ21" s="631"/>
      <c r="CR21" s="591"/>
      <c r="CS21" s="592"/>
      <c r="CT21" s="592"/>
      <c r="CU21" s="592"/>
      <c r="CV21" s="592"/>
      <c r="CW21" s="592"/>
      <c r="CX21" s="592"/>
      <c r="CY21" s="593"/>
      <c r="CZ21" s="644"/>
      <c r="DA21" s="644"/>
      <c r="DB21" s="644"/>
      <c r="DC21" s="644"/>
      <c r="DD21" s="597"/>
      <c r="DE21" s="592"/>
      <c r="DF21" s="592"/>
      <c r="DG21" s="592"/>
      <c r="DH21" s="592"/>
      <c r="DI21" s="592"/>
      <c r="DJ21" s="592"/>
      <c r="DK21" s="592"/>
      <c r="DL21" s="592"/>
      <c r="DM21" s="592"/>
      <c r="DN21" s="592"/>
      <c r="DO21" s="592"/>
      <c r="DP21" s="593"/>
      <c r="DQ21" s="597"/>
      <c r="DR21" s="592"/>
      <c r="DS21" s="592"/>
      <c r="DT21" s="592"/>
      <c r="DU21" s="592"/>
      <c r="DV21" s="592"/>
      <c r="DW21" s="592"/>
      <c r="DX21" s="592"/>
      <c r="DY21" s="592"/>
      <c r="DZ21" s="592"/>
      <c r="EA21" s="592"/>
      <c r="EB21" s="592"/>
      <c r="EC21" s="627"/>
    </row>
    <row r="22" spans="2:133" ht="11.25" customHeight="1" x14ac:dyDescent="0.2">
      <c r="B22" s="588" t="s">
        <v>263</v>
      </c>
      <c r="C22" s="589"/>
      <c r="D22" s="589"/>
      <c r="E22" s="589"/>
      <c r="F22" s="589"/>
      <c r="G22" s="589"/>
      <c r="H22" s="589"/>
      <c r="I22" s="589"/>
      <c r="J22" s="589"/>
      <c r="K22" s="589"/>
      <c r="L22" s="589"/>
      <c r="M22" s="589"/>
      <c r="N22" s="589"/>
      <c r="O22" s="589"/>
      <c r="P22" s="589"/>
      <c r="Q22" s="590"/>
      <c r="R22" s="591">
        <v>68298</v>
      </c>
      <c r="S22" s="592"/>
      <c r="T22" s="592"/>
      <c r="U22" s="592"/>
      <c r="V22" s="592"/>
      <c r="W22" s="592"/>
      <c r="X22" s="592"/>
      <c r="Y22" s="593"/>
      <c r="Z22" s="644">
        <v>0.4</v>
      </c>
      <c r="AA22" s="644"/>
      <c r="AB22" s="644"/>
      <c r="AC22" s="644"/>
      <c r="AD22" s="645" t="s">
        <v>114</v>
      </c>
      <c r="AE22" s="645"/>
      <c r="AF22" s="645"/>
      <c r="AG22" s="645"/>
      <c r="AH22" s="645"/>
      <c r="AI22" s="645"/>
      <c r="AJ22" s="645"/>
      <c r="AK22" s="645"/>
      <c r="AL22" s="614" t="s">
        <v>114</v>
      </c>
      <c r="AM22" s="646"/>
      <c r="AN22" s="646"/>
      <c r="AO22" s="647"/>
      <c r="AP22" s="682" t="s">
        <v>264</v>
      </c>
      <c r="AQ22" s="692"/>
      <c r="AR22" s="692"/>
      <c r="AS22" s="692"/>
      <c r="AT22" s="692"/>
      <c r="AU22" s="692"/>
      <c r="AV22" s="692"/>
      <c r="AW22" s="692"/>
      <c r="AX22" s="692"/>
      <c r="AY22" s="692"/>
      <c r="AZ22" s="692"/>
      <c r="BA22" s="692"/>
      <c r="BB22" s="692"/>
      <c r="BC22" s="692"/>
      <c r="BD22" s="692"/>
      <c r="BE22" s="692"/>
      <c r="BF22" s="684"/>
      <c r="BG22" s="591" t="s">
        <v>114</v>
      </c>
      <c r="BH22" s="592"/>
      <c r="BI22" s="592"/>
      <c r="BJ22" s="592"/>
      <c r="BK22" s="592"/>
      <c r="BL22" s="592"/>
      <c r="BM22" s="592"/>
      <c r="BN22" s="593"/>
      <c r="BO22" s="644" t="s">
        <v>114</v>
      </c>
      <c r="BP22" s="644"/>
      <c r="BQ22" s="644"/>
      <c r="BR22" s="644"/>
      <c r="BS22" s="597" t="s">
        <v>114</v>
      </c>
      <c r="BT22" s="592"/>
      <c r="BU22" s="592"/>
      <c r="BV22" s="592"/>
      <c r="BW22" s="592"/>
      <c r="BX22" s="592"/>
      <c r="BY22" s="592"/>
      <c r="BZ22" s="592"/>
      <c r="CA22" s="592"/>
      <c r="CB22" s="627"/>
      <c r="CD22" s="696" t="s">
        <v>265</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2">
      <c r="B23" s="588" t="s">
        <v>266</v>
      </c>
      <c r="C23" s="589"/>
      <c r="D23" s="589"/>
      <c r="E23" s="589"/>
      <c r="F23" s="589"/>
      <c r="G23" s="589"/>
      <c r="H23" s="589"/>
      <c r="I23" s="589"/>
      <c r="J23" s="589"/>
      <c r="K23" s="589"/>
      <c r="L23" s="589"/>
      <c r="M23" s="589"/>
      <c r="N23" s="589"/>
      <c r="O23" s="589"/>
      <c r="P23" s="589"/>
      <c r="Q23" s="590"/>
      <c r="R23" s="591">
        <v>360698</v>
      </c>
      <c r="S23" s="592"/>
      <c r="T23" s="592"/>
      <c r="U23" s="592"/>
      <c r="V23" s="592"/>
      <c r="W23" s="592"/>
      <c r="X23" s="592"/>
      <c r="Y23" s="593"/>
      <c r="Z23" s="644">
        <v>2.2000000000000002</v>
      </c>
      <c r="AA23" s="644"/>
      <c r="AB23" s="644"/>
      <c r="AC23" s="644"/>
      <c r="AD23" s="645">
        <v>75409</v>
      </c>
      <c r="AE23" s="645"/>
      <c r="AF23" s="645"/>
      <c r="AG23" s="645"/>
      <c r="AH23" s="645"/>
      <c r="AI23" s="645"/>
      <c r="AJ23" s="645"/>
      <c r="AK23" s="645"/>
      <c r="AL23" s="614">
        <v>1</v>
      </c>
      <c r="AM23" s="646"/>
      <c r="AN23" s="646"/>
      <c r="AO23" s="647"/>
      <c r="AP23" s="682" t="s">
        <v>267</v>
      </c>
      <c r="AQ23" s="692"/>
      <c r="AR23" s="692"/>
      <c r="AS23" s="692"/>
      <c r="AT23" s="692"/>
      <c r="AU23" s="692"/>
      <c r="AV23" s="692"/>
      <c r="AW23" s="692"/>
      <c r="AX23" s="692"/>
      <c r="AY23" s="692"/>
      <c r="AZ23" s="692"/>
      <c r="BA23" s="692"/>
      <c r="BB23" s="692"/>
      <c r="BC23" s="692"/>
      <c r="BD23" s="692"/>
      <c r="BE23" s="692"/>
      <c r="BF23" s="684"/>
      <c r="BG23" s="591" t="s">
        <v>114</v>
      </c>
      <c r="BH23" s="592"/>
      <c r="BI23" s="592"/>
      <c r="BJ23" s="592"/>
      <c r="BK23" s="592"/>
      <c r="BL23" s="592"/>
      <c r="BM23" s="592"/>
      <c r="BN23" s="593"/>
      <c r="BO23" s="644" t="s">
        <v>114</v>
      </c>
      <c r="BP23" s="644"/>
      <c r="BQ23" s="644"/>
      <c r="BR23" s="644"/>
      <c r="BS23" s="597" t="s">
        <v>114</v>
      </c>
      <c r="BT23" s="592"/>
      <c r="BU23" s="592"/>
      <c r="BV23" s="592"/>
      <c r="BW23" s="592"/>
      <c r="BX23" s="592"/>
      <c r="BY23" s="592"/>
      <c r="BZ23" s="592"/>
      <c r="CA23" s="592"/>
      <c r="CB23" s="627"/>
      <c r="CD23" s="696" t="s">
        <v>206</v>
      </c>
      <c r="CE23" s="697"/>
      <c r="CF23" s="697"/>
      <c r="CG23" s="697"/>
      <c r="CH23" s="697"/>
      <c r="CI23" s="697"/>
      <c r="CJ23" s="697"/>
      <c r="CK23" s="697"/>
      <c r="CL23" s="697"/>
      <c r="CM23" s="697"/>
      <c r="CN23" s="697"/>
      <c r="CO23" s="697"/>
      <c r="CP23" s="697"/>
      <c r="CQ23" s="698"/>
      <c r="CR23" s="696" t="s">
        <v>268</v>
      </c>
      <c r="CS23" s="697"/>
      <c r="CT23" s="697"/>
      <c r="CU23" s="697"/>
      <c r="CV23" s="697"/>
      <c r="CW23" s="697"/>
      <c r="CX23" s="697"/>
      <c r="CY23" s="698"/>
      <c r="CZ23" s="696" t="s">
        <v>269</v>
      </c>
      <c r="DA23" s="697"/>
      <c r="DB23" s="697"/>
      <c r="DC23" s="698"/>
      <c r="DD23" s="696" t="s">
        <v>270</v>
      </c>
      <c r="DE23" s="697"/>
      <c r="DF23" s="697"/>
      <c r="DG23" s="697"/>
      <c r="DH23" s="697"/>
      <c r="DI23" s="697"/>
      <c r="DJ23" s="697"/>
      <c r="DK23" s="698"/>
      <c r="DL23" s="699" t="s">
        <v>271</v>
      </c>
      <c r="DM23" s="700"/>
      <c r="DN23" s="700"/>
      <c r="DO23" s="700"/>
      <c r="DP23" s="700"/>
      <c r="DQ23" s="700"/>
      <c r="DR23" s="700"/>
      <c r="DS23" s="700"/>
      <c r="DT23" s="700"/>
      <c r="DU23" s="700"/>
      <c r="DV23" s="701"/>
      <c r="DW23" s="696" t="s">
        <v>272</v>
      </c>
      <c r="DX23" s="697"/>
      <c r="DY23" s="697"/>
      <c r="DZ23" s="697"/>
      <c r="EA23" s="697"/>
      <c r="EB23" s="697"/>
      <c r="EC23" s="698"/>
    </row>
    <row r="24" spans="2:133" ht="11.25" customHeight="1" x14ac:dyDescent="0.2">
      <c r="B24" s="588" t="s">
        <v>273</v>
      </c>
      <c r="C24" s="589"/>
      <c r="D24" s="589"/>
      <c r="E24" s="589"/>
      <c r="F24" s="589"/>
      <c r="G24" s="589"/>
      <c r="H24" s="589"/>
      <c r="I24" s="589"/>
      <c r="J24" s="589"/>
      <c r="K24" s="589"/>
      <c r="L24" s="589"/>
      <c r="M24" s="589"/>
      <c r="N24" s="589"/>
      <c r="O24" s="589"/>
      <c r="P24" s="589"/>
      <c r="Q24" s="590"/>
      <c r="R24" s="591">
        <v>36794</v>
      </c>
      <c r="S24" s="592"/>
      <c r="T24" s="592"/>
      <c r="U24" s="592"/>
      <c r="V24" s="592"/>
      <c r="W24" s="592"/>
      <c r="X24" s="592"/>
      <c r="Y24" s="593"/>
      <c r="Z24" s="644">
        <v>0.2</v>
      </c>
      <c r="AA24" s="644"/>
      <c r="AB24" s="644"/>
      <c r="AC24" s="644"/>
      <c r="AD24" s="645" t="s">
        <v>114</v>
      </c>
      <c r="AE24" s="645"/>
      <c r="AF24" s="645"/>
      <c r="AG24" s="645"/>
      <c r="AH24" s="645"/>
      <c r="AI24" s="645"/>
      <c r="AJ24" s="645"/>
      <c r="AK24" s="645"/>
      <c r="AL24" s="614" t="s">
        <v>114</v>
      </c>
      <c r="AM24" s="646"/>
      <c r="AN24" s="646"/>
      <c r="AO24" s="647"/>
      <c r="AP24" s="682" t="s">
        <v>274</v>
      </c>
      <c r="AQ24" s="692"/>
      <c r="AR24" s="692"/>
      <c r="AS24" s="692"/>
      <c r="AT24" s="692"/>
      <c r="AU24" s="692"/>
      <c r="AV24" s="692"/>
      <c r="AW24" s="692"/>
      <c r="AX24" s="692"/>
      <c r="AY24" s="692"/>
      <c r="AZ24" s="692"/>
      <c r="BA24" s="692"/>
      <c r="BB24" s="692"/>
      <c r="BC24" s="692"/>
      <c r="BD24" s="692"/>
      <c r="BE24" s="692"/>
      <c r="BF24" s="684"/>
      <c r="BG24" s="591" t="s">
        <v>114</v>
      </c>
      <c r="BH24" s="592"/>
      <c r="BI24" s="592"/>
      <c r="BJ24" s="592"/>
      <c r="BK24" s="592"/>
      <c r="BL24" s="592"/>
      <c r="BM24" s="592"/>
      <c r="BN24" s="593"/>
      <c r="BO24" s="644" t="s">
        <v>114</v>
      </c>
      <c r="BP24" s="644"/>
      <c r="BQ24" s="644"/>
      <c r="BR24" s="644"/>
      <c r="BS24" s="597" t="s">
        <v>114</v>
      </c>
      <c r="BT24" s="592"/>
      <c r="BU24" s="592"/>
      <c r="BV24" s="592"/>
      <c r="BW24" s="592"/>
      <c r="BX24" s="592"/>
      <c r="BY24" s="592"/>
      <c r="BZ24" s="592"/>
      <c r="CA24" s="592"/>
      <c r="CB24" s="627"/>
      <c r="CD24" s="648" t="s">
        <v>275</v>
      </c>
      <c r="CE24" s="649"/>
      <c r="CF24" s="649"/>
      <c r="CG24" s="649"/>
      <c r="CH24" s="649"/>
      <c r="CI24" s="649"/>
      <c r="CJ24" s="649"/>
      <c r="CK24" s="649"/>
      <c r="CL24" s="649"/>
      <c r="CM24" s="649"/>
      <c r="CN24" s="649"/>
      <c r="CO24" s="649"/>
      <c r="CP24" s="649"/>
      <c r="CQ24" s="650"/>
      <c r="CR24" s="641">
        <v>5761025</v>
      </c>
      <c r="CS24" s="642"/>
      <c r="CT24" s="642"/>
      <c r="CU24" s="642"/>
      <c r="CV24" s="642"/>
      <c r="CW24" s="642"/>
      <c r="CX24" s="642"/>
      <c r="CY24" s="689"/>
      <c r="CZ24" s="693">
        <v>36.299999999999997</v>
      </c>
      <c r="DA24" s="694"/>
      <c r="DB24" s="694"/>
      <c r="DC24" s="695"/>
      <c r="DD24" s="688">
        <v>4731714</v>
      </c>
      <c r="DE24" s="642"/>
      <c r="DF24" s="642"/>
      <c r="DG24" s="642"/>
      <c r="DH24" s="642"/>
      <c r="DI24" s="642"/>
      <c r="DJ24" s="642"/>
      <c r="DK24" s="689"/>
      <c r="DL24" s="688">
        <v>4101258</v>
      </c>
      <c r="DM24" s="642"/>
      <c r="DN24" s="642"/>
      <c r="DO24" s="642"/>
      <c r="DP24" s="642"/>
      <c r="DQ24" s="642"/>
      <c r="DR24" s="642"/>
      <c r="DS24" s="642"/>
      <c r="DT24" s="642"/>
      <c r="DU24" s="642"/>
      <c r="DV24" s="689"/>
      <c r="DW24" s="690">
        <v>50.4</v>
      </c>
      <c r="DX24" s="659"/>
      <c r="DY24" s="659"/>
      <c r="DZ24" s="659"/>
      <c r="EA24" s="659"/>
      <c r="EB24" s="659"/>
      <c r="EC24" s="691"/>
    </row>
    <row r="25" spans="2:133" ht="11.25" customHeight="1" x14ac:dyDescent="0.2">
      <c r="B25" s="588" t="s">
        <v>276</v>
      </c>
      <c r="C25" s="589"/>
      <c r="D25" s="589"/>
      <c r="E25" s="589"/>
      <c r="F25" s="589"/>
      <c r="G25" s="589"/>
      <c r="H25" s="589"/>
      <c r="I25" s="589"/>
      <c r="J25" s="589"/>
      <c r="K25" s="589"/>
      <c r="L25" s="589"/>
      <c r="M25" s="589"/>
      <c r="N25" s="589"/>
      <c r="O25" s="589"/>
      <c r="P25" s="589"/>
      <c r="Q25" s="590"/>
      <c r="R25" s="591">
        <v>1268769</v>
      </c>
      <c r="S25" s="592"/>
      <c r="T25" s="592"/>
      <c r="U25" s="592"/>
      <c r="V25" s="592"/>
      <c r="W25" s="592"/>
      <c r="X25" s="592"/>
      <c r="Y25" s="593"/>
      <c r="Z25" s="644">
        <v>7.8</v>
      </c>
      <c r="AA25" s="644"/>
      <c r="AB25" s="644"/>
      <c r="AC25" s="644"/>
      <c r="AD25" s="645" t="s">
        <v>114</v>
      </c>
      <c r="AE25" s="645"/>
      <c r="AF25" s="645"/>
      <c r="AG25" s="645"/>
      <c r="AH25" s="645"/>
      <c r="AI25" s="645"/>
      <c r="AJ25" s="645"/>
      <c r="AK25" s="645"/>
      <c r="AL25" s="614" t="s">
        <v>114</v>
      </c>
      <c r="AM25" s="646"/>
      <c r="AN25" s="646"/>
      <c r="AO25" s="647"/>
      <c r="AP25" s="682" t="s">
        <v>277</v>
      </c>
      <c r="AQ25" s="692"/>
      <c r="AR25" s="692"/>
      <c r="AS25" s="692"/>
      <c r="AT25" s="692"/>
      <c r="AU25" s="692"/>
      <c r="AV25" s="692"/>
      <c r="AW25" s="692"/>
      <c r="AX25" s="692"/>
      <c r="AY25" s="692"/>
      <c r="AZ25" s="692"/>
      <c r="BA25" s="692"/>
      <c r="BB25" s="692"/>
      <c r="BC25" s="692"/>
      <c r="BD25" s="692"/>
      <c r="BE25" s="692"/>
      <c r="BF25" s="684"/>
      <c r="BG25" s="591" t="s">
        <v>114</v>
      </c>
      <c r="BH25" s="592"/>
      <c r="BI25" s="592"/>
      <c r="BJ25" s="592"/>
      <c r="BK25" s="592"/>
      <c r="BL25" s="592"/>
      <c r="BM25" s="592"/>
      <c r="BN25" s="593"/>
      <c r="BO25" s="644" t="s">
        <v>114</v>
      </c>
      <c r="BP25" s="644"/>
      <c r="BQ25" s="644"/>
      <c r="BR25" s="644"/>
      <c r="BS25" s="597" t="s">
        <v>114</v>
      </c>
      <c r="BT25" s="592"/>
      <c r="BU25" s="592"/>
      <c r="BV25" s="592"/>
      <c r="BW25" s="592"/>
      <c r="BX25" s="592"/>
      <c r="BY25" s="592"/>
      <c r="BZ25" s="592"/>
      <c r="CA25" s="592"/>
      <c r="CB25" s="627"/>
      <c r="CD25" s="628" t="s">
        <v>278</v>
      </c>
      <c r="CE25" s="625"/>
      <c r="CF25" s="625"/>
      <c r="CG25" s="625"/>
      <c r="CH25" s="625"/>
      <c r="CI25" s="625"/>
      <c r="CJ25" s="625"/>
      <c r="CK25" s="625"/>
      <c r="CL25" s="625"/>
      <c r="CM25" s="625"/>
      <c r="CN25" s="625"/>
      <c r="CO25" s="625"/>
      <c r="CP25" s="625"/>
      <c r="CQ25" s="626"/>
      <c r="CR25" s="591">
        <v>1256889</v>
      </c>
      <c r="CS25" s="610"/>
      <c r="CT25" s="610"/>
      <c r="CU25" s="610"/>
      <c r="CV25" s="610"/>
      <c r="CW25" s="610"/>
      <c r="CX25" s="610"/>
      <c r="CY25" s="611"/>
      <c r="CZ25" s="594">
        <v>7.9</v>
      </c>
      <c r="DA25" s="612"/>
      <c r="DB25" s="612"/>
      <c r="DC25" s="613"/>
      <c r="DD25" s="597">
        <v>1180742</v>
      </c>
      <c r="DE25" s="610"/>
      <c r="DF25" s="610"/>
      <c r="DG25" s="610"/>
      <c r="DH25" s="610"/>
      <c r="DI25" s="610"/>
      <c r="DJ25" s="610"/>
      <c r="DK25" s="611"/>
      <c r="DL25" s="597">
        <v>1072659</v>
      </c>
      <c r="DM25" s="610"/>
      <c r="DN25" s="610"/>
      <c r="DO25" s="610"/>
      <c r="DP25" s="610"/>
      <c r="DQ25" s="610"/>
      <c r="DR25" s="610"/>
      <c r="DS25" s="610"/>
      <c r="DT25" s="610"/>
      <c r="DU25" s="610"/>
      <c r="DV25" s="611"/>
      <c r="DW25" s="614">
        <v>13.2</v>
      </c>
      <c r="DX25" s="615"/>
      <c r="DY25" s="615"/>
      <c r="DZ25" s="615"/>
      <c r="EA25" s="615"/>
      <c r="EB25" s="615"/>
      <c r="EC25" s="616"/>
    </row>
    <row r="26" spans="2:133" ht="11.25" customHeight="1" x14ac:dyDescent="0.2">
      <c r="B26" s="685" t="s">
        <v>279</v>
      </c>
      <c r="C26" s="686"/>
      <c r="D26" s="686"/>
      <c r="E26" s="686"/>
      <c r="F26" s="686"/>
      <c r="G26" s="686"/>
      <c r="H26" s="686"/>
      <c r="I26" s="686"/>
      <c r="J26" s="686"/>
      <c r="K26" s="686"/>
      <c r="L26" s="686"/>
      <c r="M26" s="686"/>
      <c r="N26" s="686"/>
      <c r="O26" s="686"/>
      <c r="P26" s="686"/>
      <c r="Q26" s="687"/>
      <c r="R26" s="591" t="s">
        <v>114</v>
      </c>
      <c r="S26" s="592"/>
      <c r="T26" s="592"/>
      <c r="U26" s="592"/>
      <c r="V26" s="592"/>
      <c r="W26" s="592"/>
      <c r="X26" s="592"/>
      <c r="Y26" s="593"/>
      <c r="Z26" s="644" t="s">
        <v>114</v>
      </c>
      <c r="AA26" s="644"/>
      <c r="AB26" s="644"/>
      <c r="AC26" s="644"/>
      <c r="AD26" s="645" t="s">
        <v>114</v>
      </c>
      <c r="AE26" s="645"/>
      <c r="AF26" s="645"/>
      <c r="AG26" s="645"/>
      <c r="AH26" s="645"/>
      <c r="AI26" s="645"/>
      <c r="AJ26" s="645"/>
      <c r="AK26" s="645"/>
      <c r="AL26" s="614" t="s">
        <v>114</v>
      </c>
      <c r="AM26" s="646"/>
      <c r="AN26" s="646"/>
      <c r="AO26" s="647"/>
      <c r="AP26" s="682" t="s">
        <v>280</v>
      </c>
      <c r="AQ26" s="683"/>
      <c r="AR26" s="683"/>
      <c r="AS26" s="683"/>
      <c r="AT26" s="683"/>
      <c r="AU26" s="683"/>
      <c r="AV26" s="683"/>
      <c r="AW26" s="683"/>
      <c r="AX26" s="683"/>
      <c r="AY26" s="683"/>
      <c r="AZ26" s="683"/>
      <c r="BA26" s="683"/>
      <c r="BB26" s="683"/>
      <c r="BC26" s="683"/>
      <c r="BD26" s="683"/>
      <c r="BE26" s="683"/>
      <c r="BF26" s="684"/>
      <c r="BG26" s="591" t="s">
        <v>114</v>
      </c>
      <c r="BH26" s="592"/>
      <c r="BI26" s="592"/>
      <c r="BJ26" s="592"/>
      <c r="BK26" s="592"/>
      <c r="BL26" s="592"/>
      <c r="BM26" s="592"/>
      <c r="BN26" s="593"/>
      <c r="BO26" s="644" t="s">
        <v>114</v>
      </c>
      <c r="BP26" s="644"/>
      <c r="BQ26" s="644"/>
      <c r="BR26" s="644"/>
      <c r="BS26" s="597" t="s">
        <v>114</v>
      </c>
      <c r="BT26" s="592"/>
      <c r="BU26" s="592"/>
      <c r="BV26" s="592"/>
      <c r="BW26" s="592"/>
      <c r="BX26" s="592"/>
      <c r="BY26" s="592"/>
      <c r="BZ26" s="592"/>
      <c r="CA26" s="592"/>
      <c r="CB26" s="627"/>
      <c r="CD26" s="628" t="s">
        <v>281</v>
      </c>
      <c r="CE26" s="625"/>
      <c r="CF26" s="625"/>
      <c r="CG26" s="625"/>
      <c r="CH26" s="625"/>
      <c r="CI26" s="625"/>
      <c r="CJ26" s="625"/>
      <c r="CK26" s="625"/>
      <c r="CL26" s="625"/>
      <c r="CM26" s="625"/>
      <c r="CN26" s="625"/>
      <c r="CO26" s="625"/>
      <c r="CP26" s="625"/>
      <c r="CQ26" s="626"/>
      <c r="CR26" s="591">
        <v>686701</v>
      </c>
      <c r="CS26" s="592"/>
      <c r="CT26" s="592"/>
      <c r="CU26" s="592"/>
      <c r="CV26" s="592"/>
      <c r="CW26" s="592"/>
      <c r="CX26" s="592"/>
      <c r="CY26" s="593"/>
      <c r="CZ26" s="594">
        <v>4.3</v>
      </c>
      <c r="DA26" s="612"/>
      <c r="DB26" s="612"/>
      <c r="DC26" s="613"/>
      <c r="DD26" s="597">
        <v>634236</v>
      </c>
      <c r="DE26" s="592"/>
      <c r="DF26" s="592"/>
      <c r="DG26" s="592"/>
      <c r="DH26" s="592"/>
      <c r="DI26" s="592"/>
      <c r="DJ26" s="592"/>
      <c r="DK26" s="593"/>
      <c r="DL26" s="597" t="s">
        <v>218</v>
      </c>
      <c r="DM26" s="592"/>
      <c r="DN26" s="592"/>
      <c r="DO26" s="592"/>
      <c r="DP26" s="592"/>
      <c r="DQ26" s="592"/>
      <c r="DR26" s="592"/>
      <c r="DS26" s="592"/>
      <c r="DT26" s="592"/>
      <c r="DU26" s="592"/>
      <c r="DV26" s="593"/>
      <c r="DW26" s="614" t="s">
        <v>218</v>
      </c>
      <c r="DX26" s="615"/>
      <c r="DY26" s="615"/>
      <c r="DZ26" s="615"/>
      <c r="EA26" s="615"/>
      <c r="EB26" s="615"/>
      <c r="EC26" s="616"/>
    </row>
    <row r="27" spans="2:133" ht="11.25" customHeight="1" x14ac:dyDescent="0.2">
      <c r="B27" s="588" t="s">
        <v>282</v>
      </c>
      <c r="C27" s="589"/>
      <c r="D27" s="589"/>
      <c r="E27" s="589"/>
      <c r="F27" s="589"/>
      <c r="G27" s="589"/>
      <c r="H27" s="589"/>
      <c r="I27" s="589"/>
      <c r="J27" s="589"/>
      <c r="K27" s="589"/>
      <c r="L27" s="589"/>
      <c r="M27" s="589"/>
      <c r="N27" s="589"/>
      <c r="O27" s="589"/>
      <c r="P27" s="589"/>
      <c r="Q27" s="590"/>
      <c r="R27" s="591">
        <v>1186943</v>
      </c>
      <c r="S27" s="592"/>
      <c r="T27" s="592"/>
      <c r="U27" s="592"/>
      <c r="V27" s="592"/>
      <c r="W27" s="592"/>
      <c r="X27" s="592"/>
      <c r="Y27" s="593"/>
      <c r="Z27" s="644">
        <v>7.3</v>
      </c>
      <c r="AA27" s="644"/>
      <c r="AB27" s="644"/>
      <c r="AC27" s="644"/>
      <c r="AD27" s="645" t="s">
        <v>114</v>
      </c>
      <c r="AE27" s="645"/>
      <c r="AF27" s="645"/>
      <c r="AG27" s="645"/>
      <c r="AH27" s="645"/>
      <c r="AI27" s="645"/>
      <c r="AJ27" s="645"/>
      <c r="AK27" s="645"/>
      <c r="AL27" s="614" t="s">
        <v>114</v>
      </c>
      <c r="AM27" s="646"/>
      <c r="AN27" s="646"/>
      <c r="AO27" s="647"/>
      <c r="AP27" s="588" t="s">
        <v>283</v>
      </c>
      <c r="AQ27" s="589"/>
      <c r="AR27" s="589"/>
      <c r="AS27" s="589"/>
      <c r="AT27" s="589"/>
      <c r="AU27" s="589"/>
      <c r="AV27" s="589"/>
      <c r="AW27" s="589"/>
      <c r="AX27" s="589"/>
      <c r="AY27" s="589"/>
      <c r="AZ27" s="589"/>
      <c r="BA27" s="589"/>
      <c r="BB27" s="589"/>
      <c r="BC27" s="589"/>
      <c r="BD27" s="589"/>
      <c r="BE27" s="589"/>
      <c r="BF27" s="590"/>
      <c r="BG27" s="591">
        <v>1223019</v>
      </c>
      <c r="BH27" s="592"/>
      <c r="BI27" s="592"/>
      <c r="BJ27" s="592"/>
      <c r="BK27" s="592"/>
      <c r="BL27" s="592"/>
      <c r="BM27" s="592"/>
      <c r="BN27" s="593"/>
      <c r="BO27" s="644">
        <v>100</v>
      </c>
      <c r="BP27" s="644"/>
      <c r="BQ27" s="644"/>
      <c r="BR27" s="644"/>
      <c r="BS27" s="597">
        <v>70240</v>
      </c>
      <c r="BT27" s="592"/>
      <c r="BU27" s="592"/>
      <c r="BV27" s="592"/>
      <c r="BW27" s="592"/>
      <c r="BX27" s="592"/>
      <c r="BY27" s="592"/>
      <c r="BZ27" s="592"/>
      <c r="CA27" s="592"/>
      <c r="CB27" s="627"/>
      <c r="CD27" s="628" t="s">
        <v>284</v>
      </c>
      <c r="CE27" s="625"/>
      <c r="CF27" s="625"/>
      <c r="CG27" s="625"/>
      <c r="CH27" s="625"/>
      <c r="CI27" s="625"/>
      <c r="CJ27" s="625"/>
      <c r="CK27" s="625"/>
      <c r="CL27" s="625"/>
      <c r="CM27" s="625"/>
      <c r="CN27" s="625"/>
      <c r="CO27" s="625"/>
      <c r="CP27" s="625"/>
      <c r="CQ27" s="626"/>
      <c r="CR27" s="591">
        <v>1366785</v>
      </c>
      <c r="CS27" s="610"/>
      <c r="CT27" s="610"/>
      <c r="CU27" s="610"/>
      <c r="CV27" s="610"/>
      <c r="CW27" s="610"/>
      <c r="CX27" s="610"/>
      <c r="CY27" s="611"/>
      <c r="CZ27" s="594">
        <v>8.6</v>
      </c>
      <c r="DA27" s="612"/>
      <c r="DB27" s="612"/>
      <c r="DC27" s="613"/>
      <c r="DD27" s="597">
        <v>450211</v>
      </c>
      <c r="DE27" s="610"/>
      <c r="DF27" s="610"/>
      <c r="DG27" s="610"/>
      <c r="DH27" s="610"/>
      <c r="DI27" s="610"/>
      <c r="DJ27" s="610"/>
      <c r="DK27" s="611"/>
      <c r="DL27" s="597">
        <v>448353</v>
      </c>
      <c r="DM27" s="610"/>
      <c r="DN27" s="610"/>
      <c r="DO27" s="610"/>
      <c r="DP27" s="610"/>
      <c r="DQ27" s="610"/>
      <c r="DR27" s="610"/>
      <c r="DS27" s="610"/>
      <c r="DT27" s="610"/>
      <c r="DU27" s="610"/>
      <c r="DV27" s="611"/>
      <c r="DW27" s="614">
        <v>5.5</v>
      </c>
      <c r="DX27" s="615"/>
      <c r="DY27" s="615"/>
      <c r="DZ27" s="615"/>
      <c r="EA27" s="615"/>
      <c r="EB27" s="615"/>
      <c r="EC27" s="616"/>
    </row>
    <row r="28" spans="2:133" ht="11.25" customHeight="1" x14ac:dyDescent="0.2">
      <c r="B28" s="588" t="s">
        <v>285</v>
      </c>
      <c r="C28" s="589"/>
      <c r="D28" s="589"/>
      <c r="E28" s="589"/>
      <c r="F28" s="589"/>
      <c r="G28" s="589"/>
      <c r="H28" s="589"/>
      <c r="I28" s="589"/>
      <c r="J28" s="589"/>
      <c r="K28" s="589"/>
      <c r="L28" s="589"/>
      <c r="M28" s="589"/>
      <c r="N28" s="589"/>
      <c r="O28" s="589"/>
      <c r="P28" s="589"/>
      <c r="Q28" s="590"/>
      <c r="R28" s="591">
        <v>6189</v>
      </c>
      <c r="S28" s="592"/>
      <c r="T28" s="592"/>
      <c r="U28" s="592"/>
      <c r="V28" s="592"/>
      <c r="W28" s="592"/>
      <c r="X28" s="592"/>
      <c r="Y28" s="593"/>
      <c r="Z28" s="644">
        <v>0</v>
      </c>
      <c r="AA28" s="644"/>
      <c r="AB28" s="644"/>
      <c r="AC28" s="644"/>
      <c r="AD28" s="645">
        <v>35</v>
      </c>
      <c r="AE28" s="645"/>
      <c r="AF28" s="645"/>
      <c r="AG28" s="645"/>
      <c r="AH28" s="645"/>
      <c r="AI28" s="645"/>
      <c r="AJ28" s="645"/>
      <c r="AK28" s="645"/>
      <c r="AL28" s="614">
        <v>0</v>
      </c>
      <c r="AM28" s="646"/>
      <c r="AN28" s="646"/>
      <c r="AO28" s="647"/>
      <c r="AP28" s="572"/>
      <c r="AQ28" s="573"/>
      <c r="AR28" s="573"/>
      <c r="AS28" s="573"/>
      <c r="AT28" s="573"/>
      <c r="AU28" s="573"/>
      <c r="AV28" s="573"/>
      <c r="AW28" s="573"/>
      <c r="AX28" s="573"/>
      <c r="AY28" s="573"/>
      <c r="AZ28" s="573"/>
      <c r="BA28" s="573"/>
      <c r="BB28" s="573"/>
      <c r="BC28" s="573"/>
      <c r="BD28" s="573"/>
      <c r="BE28" s="573"/>
      <c r="BF28" s="574"/>
      <c r="BG28" s="591"/>
      <c r="BH28" s="592"/>
      <c r="BI28" s="592"/>
      <c r="BJ28" s="592"/>
      <c r="BK28" s="592"/>
      <c r="BL28" s="592"/>
      <c r="BM28" s="592"/>
      <c r="BN28" s="593"/>
      <c r="BO28" s="644"/>
      <c r="BP28" s="644"/>
      <c r="BQ28" s="644"/>
      <c r="BR28" s="644"/>
      <c r="BS28" s="645"/>
      <c r="BT28" s="645"/>
      <c r="BU28" s="645"/>
      <c r="BV28" s="645"/>
      <c r="BW28" s="645"/>
      <c r="BX28" s="645"/>
      <c r="BY28" s="645"/>
      <c r="BZ28" s="645"/>
      <c r="CA28" s="645"/>
      <c r="CB28" s="681"/>
      <c r="CD28" s="628" t="s">
        <v>286</v>
      </c>
      <c r="CE28" s="625"/>
      <c r="CF28" s="625"/>
      <c r="CG28" s="625"/>
      <c r="CH28" s="625"/>
      <c r="CI28" s="625"/>
      <c r="CJ28" s="625"/>
      <c r="CK28" s="625"/>
      <c r="CL28" s="625"/>
      <c r="CM28" s="625"/>
      <c r="CN28" s="625"/>
      <c r="CO28" s="625"/>
      <c r="CP28" s="625"/>
      <c r="CQ28" s="626"/>
      <c r="CR28" s="591">
        <v>3137351</v>
      </c>
      <c r="CS28" s="592"/>
      <c r="CT28" s="592"/>
      <c r="CU28" s="592"/>
      <c r="CV28" s="592"/>
      <c r="CW28" s="592"/>
      <c r="CX28" s="592"/>
      <c r="CY28" s="593"/>
      <c r="CZ28" s="594">
        <v>19.7</v>
      </c>
      <c r="DA28" s="612"/>
      <c r="DB28" s="612"/>
      <c r="DC28" s="613"/>
      <c r="DD28" s="597">
        <v>3100761</v>
      </c>
      <c r="DE28" s="592"/>
      <c r="DF28" s="592"/>
      <c r="DG28" s="592"/>
      <c r="DH28" s="592"/>
      <c r="DI28" s="592"/>
      <c r="DJ28" s="592"/>
      <c r="DK28" s="593"/>
      <c r="DL28" s="597">
        <v>2580246</v>
      </c>
      <c r="DM28" s="592"/>
      <c r="DN28" s="592"/>
      <c r="DO28" s="592"/>
      <c r="DP28" s="592"/>
      <c r="DQ28" s="592"/>
      <c r="DR28" s="592"/>
      <c r="DS28" s="592"/>
      <c r="DT28" s="592"/>
      <c r="DU28" s="592"/>
      <c r="DV28" s="593"/>
      <c r="DW28" s="614">
        <v>31.7</v>
      </c>
      <c r="DX28" s="615"/>
      <c r="DY28" s="615"/>
      <c r="DZ28" s="615"/>
      <c r="EA28" s="615"/>
      <c r="EB28" s="615"/>
      <c r="EC28" s="616"/>
    </row>
    <row r="29" spans="2:133" ht="11.25" customHeight="1" x14ac:dyDescent="0.2">
      <c r="B29" s="588" t="s">
        <v>287</v>
      </c>
      <c r="C29" s="589"/>
      <c r="D29" s="589"/>
      <c r="E29" s="589"/>
      <c r="F29" s="589"/>
      <c r="G29" s="589"/>
      <c r="H29" s="589"/>
      <c r="I29" s="589"/>
      <c r="J29" s="589"/>
      <c r="K29" s="589"/>
      <c r="L29" s="589"/>
      <c r="M29" s="589"/>
      <c r="N29" s="589"/>
      <c r="O29" s="589"/>
      <c r="P29" s="589"/>
      <c r="Q29" s="590"/>
      <c r="R29" s="591">
        <v>193795</v>
      </c>
      <c r="S29" s="592"/>
      <c r="T29" s="592"/>
      <c r="U29" s="592"/>
      <c r="V29" s="592"/>
      <c r="W29" s="592"/>
      <c r="X29" s="592"/>
      <c r="Y29" s="593"/>
      <c r="Z29" s="644">
        <v>1.2</v>
      </c>
      <c r="AA29" s="644"/>
      <c r="AB29" s="644"/>
      <c r="AC29" s="644"/>
      <c r="AD29" s="645" t="s">
        <v>114</v>
      </c>
      <c r="AE29" s="645"/>
      <c r="AF29" s="645"/>
      <c r="AG29" s="645"/>
      <c r="AH29" s="645"/>
      <c r="AI29" s="645"/>
      <c r="AJ29" s="645"/>
      <c r="AK29" s="645"/>
      <c r="AL29" s="614" t="s">
        <v>114</v>
      </c>
      <c r="AM29" s="646"/>
      <c r="AN29" s="646"/>
      <c r="AO29" s="647"/>
      <c r="AP29" s="651" t="s">
        <v>206</v>
      </c>
      <c r="AQ29" s="652"/>
      <c r="AR29" s="652"/>
      <c r="AS29" s="652"/>
      <c r="AT29" s="652"/>
      <c r="AU29" s="652"/>
      <c r="AV29" s="652"/>
      <c r="AW29" s="652"/>
      <c r="AX29" s="652"/>
      <c r="AY29" s="652"/>
      <c r="AZ29" s="652"/>
      <c r="BA29" s="652"/>
      <c r="BB29" s="652"/>
      <c r="BC29" s="652"/>
      <c r="BD29" s="652"/>
      <c r="BE29" s="652"/>
      <c r="BF29" s="653"/>
      <c r="BG29" s="651" t="s">
        <v>288</v>
      </c>
      <c r="BH29" s="667"/>
      <c r="BI29" s="667"/>
      <c r="BJ29" s="667"/>
      <c r="BK29" s="667"/>
      <c r="BL29" s="667"/>
      <c r="BM29" s="667"/>
      <c r="BN29" s="667"/>
      <c r="BO29" s="667"/>
      <c r="BP29" s="667"/>
      <c r="BQ29" s="668"/>
      <c r="BR29" s="651" t="s">
        <v>289</v>
      </c>
      <c r="BS29" s="667"/>
      <c r="BT29" s="667"/>
      <c r="BU29" s="667"/>
      <c r="BV29" s="667"/>
      <c r="BW29" s="667"/>
      <c r="BX29" s="667"/>
      <c r="BY29" s="667"/>
      <c r="BZ29" s="667"/>
      <c r="CA29" s="667"/>
      <c r="CB29" s="668"/>
      <c r="CD29" s="661" t="s">
        <v>290</v>
      </c>
      <c r="CE29" s="662"/>
      <c r="CF29" s="628" t="s">
        <v>58</v>
      </c>
      <c r="CG29" s="625"/>
      <c r="CH29" s="625"/>
      <c r="CI29" s="625"/>
      <c r="CJ29" s="625"/>
      <c r="CK29" s="625"/>
      <c r="CL29" s="625"/>
      <c r="CM29" s="625"/>
      <c r="CN29" s="625"/>
      <c r="CO29" s="625"/>
      <c r="CP29" s="625"/>
      <c r="CQ29" s="626"/>
      <c r="CR29" s="591">
        <v>3136966</v>
      </c>
      <c r="CS29" s="610"/>
      <c r="CT29" s="610"/>
      <c r="CU29" s="610"/>
      <c r="CV29" s="610"/>
      <c r="CW29" s="610"/>
      <c r="CX29" s="610"/>
      <c r="CY29" s="611"/>
      <c r="CZ29" s="594">
        <v>19.7</v>
      </c>
      <c r="DA29" s="612"/>
      <c r="DB29" s="612"/>
      <c r="DC29" s="613"/>
      <c r="DD29" s="597">
        <v>3100376</v>
      </c>
      <c r="DE29" s="610"/>
      <c r="DF29" s="610"/>
      <c r="DG29" s="610"/>
      <c r="DH29" s="610"/>
      <c r="DI29" s="610"/>
      <c r="DJ29" s="610"/>
      <c r="DK29" s="611"/>
      <c r="DL29" s="597">
        <v>2579861</v>
      </c>
      <c r="DM29" s="610"/>
      <c r="DN29" s="610"/>
      <c r="DO29" s="610"/>
      <c r="DP29" s="610"/>
      <c r="DQ29" s="610"/>
      <c r="DR29" s="610"/>
      <c r="DS29" s="610"/>
      <c r="DT29" s="610"/>
      <c r="DU29" s="610"/>
      <c r="DV29" s="611"/>
      <c r="DW29" s="614">
        <v>31.7</v>
      </c>
      <c r="DX29" s="615"/>
      <c r="DY29" s="615"/>
      <c r="DZ29" s="615"/>
      <c r="EA29" s="615"/>
      <c r="EB29" s="615"/>
      <c r="EC29" s="616"/>
    </row>
    <row r="30" spans="2:133" ht="11.25" customHeight="1" x14ac:dyDescent="0.2">
      <c r="B30" s="588" t="s">
        <v>291</v>
      </c>
      <c r="C30" s="589"/>
      <c r="D30" s="589"/>
      <c r="E30" s="589"/>
      <c r="F30" s="589"/>
      <c r="G30" s="589"/>
      <c r="H30" s="589"/>
      <c r="I30" s="589"/>
      <c r="J30" s="589"/>
      <c r="K30" s="589"/>
      <c r="L30" s="589"/>
      <c r="M30" s="589"/>
      <c r="N30" s="589"/>
      <c r="O30" s="589"/>
      <c r="P30" s="589"/>
      <c r="Q30" s="590"/>
      <c r="R30" s="591">
        <v>843712</v>
      </c>
      <c r="S30" s="592"/>
      <c r="T30" s="592"/>
      <c r="U30" s="592"/>
      <c r="V30" s="592"/>
      <c r="W30" s="592"/>
      <c r="X30" s="592"/>
      <c r="Y30" s="593"/>
      <c r="Z30" s="644">
        <v>5.2</v>
      </c>
      <c r="AA30" s="644"/>
      <c r="AB30" s="644"/>
      <c r="AC30" s="644"/>
      <c r="AD30" s="645" t="s">
        <v>114</v>
      </c>
      <c r="AE30" s="645"/>
      <c r="AF30" s="645"/>
      <c r="AG30" s="645"/>
      <c r="AH30" s="645"/>
      <c r="AI30" s="645"/>
      <c r="AJ30" s="645"/>
      <c r="AK30" s="645"/>
      <c r="AL30" s="614" t="s">
        <v>114</v>
      </c>
      <c r="AM30" s="646"/>
      <c r="AN30" s="646"/>
      <c r="AO30" s="647"/>
      <c r="AP30" s="669" t="s">
        <v>292</v>
      </c>
      <c r="AQ30" s="670"/>
      <c r="AR30" s="670"/>
      <c r="AS30" s="670"/>
      <c r="AT30" s="675" t="s">
        <v>293</v>
      </c>
      <c r="AU30" s="184"/>
      <c r="AV30" s="184"/>
      <c r="AW30" s="184"/>
      <c r="AX30" s="678" t="s">
        <v>172</v>
      </c>
      <c r="AY30" s="679"/>
      <c r="AZ30" s="679"/>
      <c r="BA30" s="679"/>
      <c r="BB30" s="679"/>
      <c r="BC30" s="679"/>
      <c r="BD30" s="679"/>
      <c r="BE30" s="679"/>
      <c r="BF30" s="680"/>
      <c r="BG30" s="657">
        <v>98.9</v>
      </c>
      <c r="BH30" s="658"/>
      <c r="BI30" s="658"/>
      <c r="BJ30" s="658"/>
      <c r="BK30" s="658"/>
      <c r="BL30" s="658"/>
      <c r="BM30" s="659">
        <v>96.4</v>
      </c>
      <c r="BN30" s="658"/>
      <c r="BO30" s="658"/>
      <c r="BP30" s="658"/>
      <c r="BQ30" s="660"/>
      <c r="BR30" s="657">
        <v>98.9</v>
      </c>
      <c r="BS30" s="658"/>
      <c r="BT30" s="658"/>
      <c r="BU30" s="658"/>
      <c r="BV30" s="658"/>
      <c r="BW30" s="658"/>
      <c r="BX30" s="659">
        <v>94.6</v>
      </c>
      <c r="BY30" s="658"/>
      <c r="BZ30" s="658"/>
      <c r="CA30" s="658"/>
      <c r="CB30" s="660"/>
      <c r="CD30" s="663"/>
      <c r="CE30" s="664"/>
      <c r="CF30" s="628" t="s">
        <v>294</v>
      </c>
      <c r="CG30" s="625"/>
      <c r="CH30" s="625"/>
      <c r="CI30" s="625"/>
      <c r="CJ30" s="625"/>
      <c r="CK30" s="625"/>
      <c r="CL30" s="625"/>
      <c r="CM30" s="625"/>
      <c r="CN30" s="625"/>
      <c r="CO30" s="625"/>
      <c r="CP30" s="625"/>
      <c r="CQ30" s="626"/>
      <c r="CR30" s="591">
        <v>2946442</v>
      </c>
      <c r="CS30" s="592"/>
      <c r="CT30" s="592"/>
      <c r="CU30" s="592"/>
      <c r="CV30" s="592"/>
      <c r="CW30" s="592"/>
      <c r="CX30" s="592"/>
      <c r="CY30" s="593"/>
      <c r="CZ30" s="594">
        <v>18.5</v>
      </c>
      <c r="DA30" s="612"/>
      <c r="DB30" s="612"/>
      <c r="DC30" s="613"/>
      <c r="DD30" s="597">
        <v>2917626</v>
      </c>
      <c r="DE30" s="592"/>
      <c r="DF30" s="592"/>
      <c r="DG30" s="592"/>
      <c r="DH30" s="592"/>
      <c r="DI30" s="592"/>
      <c r="DJ30" s="592"/>
      <c r="DK30" s="593"/>
      <c r="DL30" s="597">
        <v>2397111</v>
      </c>
      <c r="DM30" s="592"/>
      <c r="DN30" s="592"/>
      <c r="DO30" s="592"/>
      <c r="DP30" s="592"/>
      <c r="DQ30" s="592"/>
      <c r="DR30" s="592"/>
      <c r="DS30" s="592"/>
      <c r="DT30" s="592"/>
      <c r="DU30" s="592"/>
      <c r="DV30" s="593"/>
      <c r="DW30" s="614">
        <v>29.4</v>
      </c>
      <c r="DX30" s="615"/>
      <c r="DY30" s="615"/>
      <c r="DZ30" s="615"/>
      <c r="EA30" s="615"/>
      <c r="EB30" s="615"/>
      <c r="EC30" s="616"/>
    </row>
    <row r="31" spans="2:133" ht="11.25" customHeight="1" x14ac:dyDescent="0.2">
      <c r="B31" s="588" t="s">
        <v>295</v>
      </c>
      <c r="C31" s="589"/>
      <c r="D31" s="589"/>
      <c r="E31" s="589"/>
      <c r="F31" s="589"/>
      <c r="G31" s="589"/>
      <c r="H31" s="589"/>
      <c r="I31" s="589"/>
      <c r="J31" s="589"/>
      <c r="K31" s="589"/>
      <c r="L31" s="589"/>
      <c r="M31" s="589"/>
      <c r="N31" s="589"/>
      <c r="O31" s="589"/>
      <c r="P31" s="589"/>
      <c r="Q31" s="590"/>
      <c r="R31" s="591">
        <v>234415</v>
      </c>
      <c r="S31" s="592"/>
      <c r="T31" s="592"/>
      <c r="U31" s="592"/>
      <c r="V31" s="592"/>
      <c r="W31" s="592"/>
      <c r="X31" s="592"/>
      <c r="Y31" s="593"/>
      <c r="Z31" s="644">
        <v>1.4</v>
      </c>
      <c r="AA31" s="644"/>
      <c r="AB31" s="644"/>
      <c r="AC31" s="644"/>
      <c r="AD31" s="645" t="s">
        <v>114</v>
      </c>
      <c r="AE31" s="645"/>
      <c r="AF31" s="645"/>
      <c r="AG31" s="645"/>
      <c r="AH31" s="645"/>
      <c r="AI31" s="645"/>
      <c r="AJ31" s="645"/>
      <c r="AK31" s="645"/>
      <c r="AL31" s="614" t="s">
        <v>114</v>
      </c>
      <c r="AM31" s="646"/>
      <c r="AN31" s="646"/>
      <c r="AO31" s="647"/>
      <c r="AP31" s="671"/>
      <c r="AQ31" s="672"/>
      <c r="AR31" s="672"/>
      <c r="AS31" s="672"/>
      <c r="AT31" s="676"/>
      <c r="AU31" s="183" t="s">
        <v>296</v>
      </c>
      <c r="AV31" s="183"/>
      <c r="AW31" s="183"/>
      <c r="AX31" s="588" t="s">
        <v>297</v>
      </c>
      <c r="AY31" s="589"/>
      <c r="AZ31" s="589"/>
      <c r="BA31" s="589"/>
      <c r="BB31" s="589"/>
      <c r="BC31" s="589"/>
      <c r="BD31" s="589"/>
      <c r="BE31" s="589"/>
      <c r="BF31" s="590"/>
      <c r="BG31" s="655">
        <v>99.3</v>
      </c>
      <c r="BH31" s="610"/>
      <c r="BI31" s="610"/>
      <c r="BJ31" s="610"/>
      <c r="BK31" s="610"/>
      <c r="BL31" s="610"/>
      <c r="BM31" s="646">
        <v>97.5</v>
      </c>
      <c r="BN31" s="656"/>
      <c r="BO31" s="656"/>
      <c r="BP31" s="656"/>
      <c r="BQ31" s="620"/>
      <c r="BR31" s="655">
        <v>99</v>
      </c>
      <c r="BS31" s="610"/>
      <c r="BT31" s="610"/>
      <c r="BU31" s="610"/>
      <c r="BV31" s="610"/>
      <c r="BW31" s="610"/>
      <c r="BX31" s="646">
        <v>96.1</v>
      </c>
      <c r="BY31" s="656"/>
      <c r="BZ31" s="656"/>
      <c r="CA31" s="656"/>
      <c r="CB31" s="620"/>
      <c r="CD31" s="663"/>
      <c r="CE31" s="664"/>
      <c r="CF31" s="628" t="s">
        <v>298</v>
      </c>
      <c r="CG31" s="625"/>
      <c r="CH31" s="625"/>
      <c r="CI31" s="625"/>
      <c r="CJ31" s="625"/>
      <c r="CK31" s="625"/>
      <c r="CL31" s="625"/>
      <c r="CM31" s="625"/>
      <c r="CN31" s="625"/>
      <c r="CO31" s="625"/>
      <c r="CP31" s="625"/>
      <c r="CQ31" s="626"/>
      <c r="CR31" s="591">
        <v>190524</v>
      </c>
      <c r="CS31" s="610"/>
      <c r="CT31" s="610"/>
      <c r="CU31" s="610"/>
      <c r="CV31" s="610"/>
      <c r="CW31" s="610"/>
      <c r="CX31" s="610"/>
      <c r="CY31" s="611"/>
      <c r="CZ31" s="594">
        <v>1.2</v>
      </c>
      <c r="DA31" s="612"/>
      <c r="DB31" s="612"/>
      <c r="DC31" s="613"/>
      <c r="DD31" s="597">
        <v>182750</v>
      </c>
      <c r="DE31" s="610"/>
      <c r="DF31" s="610"/>
      <c r="DG31" s="610"/>
      <c r="DH31" s="610"/>
      <c r="DI31" s="610"/>
      <c r="DJ31" s="610"/>
      <c r="DK31" s="611"/>
      <c r="DL31" s="597">
        <v>182750</v>
      </c>
      <c r="DM31" s="610"/>
      <c r="DN31" s="610"/>
      <c r="DO31" s="610"/>
      <c r="DP31" s="610"/>
      <c r="DQ31" s="610"/>
      <c r="DR31" s="610"/>
      <c r="DS31" s="610"/>
      <c r="DT31" s="610"/>
      <c r="DU31" s="610"/>
      <c r="DV31" s="611"/>
      <c r="DW31" s="614">
        <v>2.2000000000000002</v>
      </c>
      <c r="DX31" s="615"/>
      <c r="DY31" s="615"/>
      <c r="DZ31" s="615"/>
      <c r="EA31" s="615"/>
      <c r="EB31" s="615"/>
      <c r="EC31" s="616"/>
    </row>
    <row r="32" spans="2:133" ht="11.25" customHeight="1" x14ac:dyDescent="0.2">
      <c r="B32" s="588" t="s">
        <v>299</v>
      </c>
      <c r="C32" s="589"/>
      <c r="D32" s="589"/>
      <c r="E32" s="589"/>
      <c r="F32" s="589"/>
      <c r="G32" s="589"/>
      <c r="H32" s="589"/>
      <c r="I32" s="589"/>
      <c r="J32" s="589"/>
      <c r="K32" s="589"/>
      <c r="L32" s="589"/>
      <c r="M32" s="589"/>
      <c r="N32" s="589"/>
      <c r="O32" s="589"/>
      <c r="P32" s="589"/>
      <c r="Q32" s="590"/>
      <c r="R32" s="591">
        <v>994626</v>
      </c>
      <c r="S32" s="592"/>
      <c r="T32" s="592"/>
      <c r="U32" s="592"/>
      <c r="V32" s="592"/>
      <c r="W32" s="592"/>
      <c r="X32" s="592"/>
      <c r="Y32" s="593"/>
      <c r="Z32" s="644">
        <v>6.1</v>
      </c>
      <c r="AA32" s="644"/>
      <c r="AB32" s="644"/>
      <c r="AC32" s="644"/>
      <c r="AD32" s="645">
        <v>238</v>
      </c>
      <c r="AE32" s="645"/>
      <c r="AF32" s="645"/>
      <c r="AG32" s="645"/>
      <c r="AH32" s="645"/>
      <c r="AI32" s="645"/>
      <c r="AJ32" s="645"/>
      <c r="AK32" s="645"/>
      <c r="AL32" s="614">
        <v>0</v>
      </c>
      <c r="AM32" s="646"/>
      <c r="AN32" s="646"/>
      <c r="AO32" s="647"/>
      <c r="AP32" s="673"/>
      <c r="AQ32" s="674"/>
      <c r="AR32" s="674"/>
      <c r="AS32" s="674"/>
      <c r="AT32" s="677"/>
      <c r="AU32" s="185"/>
      <c r="AV32" s="185"/>
      <c r="AW32" s="185"/>
      <c r="AX32" s="572" t="s">
        <v>300</v>
      </c>
      <c r="AY32" s="573"/>
      <c r="AZ32" s="573"/>
      <c r="BA32" s="573"/>
      <c r="BB32" s="573"/>
      <c r="BC32" s="573"/>
      <c r="BD32" s="573"/>
      <c r="BE32" s="573"/>
      <c r="BF32" s="574"/>
      <c r="BG32" s="654">
        <v>98.3</v>
      </c>
      <c r="BH32" s="576"/>
      <c r="BI32" s="576"/>
      <c r="BJ32" s="576"/>
      <c r="BK32" s="576"/>
      <c r="BL32" s="576"/>
      <c r="BM32" s="639">
        <v>94.8</v>
      </c>
      <c r="BN32" s="576"/>
      <c r="BO32" s="576"/>
      <c r="BP32" s="576"/>
      <c r="BQ32" s="633"/>
      <c r="BR32" s="654">
        <v>98.5</v>
      </c>
      <c r="BS32" s="576"/>
      <c r="BT32" s="576"/>
      <c r="BU32" s="576"/>
      <c r="BV32" s="576"/>
      <c r="BW32" s="576"/>
      <c r="BX32" s="639">
        <v>92.4</v>
      </c>
      <c r="BY32" s="576"/>
      <c r="BZ32" s="576"/>
      <c r="CA32" s="576"/>
      <c r="CB32" s="633"/>
      <c r="CD32" s="665"/>
      <c r="CE32" s="666"/>
      <c r="CF32" s="628" t="s">
        <v>301</v>
      </c>
      <c r="CG32" s="625"/>
      <c r="CH32" s="625"/>
      <c r="CI32" s="625"/>
      <c r="CJ32" s="625"/>
      <c r="CK32" s="625"/>
      <c r="CL32" s="625"/>
      <c r="CM32" s="625"/>
      <c r="CN32" s="625"/>
      <c r="CO32" s="625"/>
      <c r="CP32" s="625"/>
      <c r="CQ32" s="626"/>
      <c r="CR32" s="591">
        <v>385</v>
      </c>
      <c r="CS32" s="592"/>
      <c r="CT32" s="592"/>
      <c r="CU32" s="592"/>
      <c r="CV32" s="592"/>
      <c r="CW32" s="592"/>
      <c r="CX32" s="592"/>
      <c r="CY32" s="593"/>
      <c r="CZ32" s="594">
        <v>0</v>
      </c>
      <c r="DA32" s="612"/>
      <c r="DB32" s="612"/>
      <c r="DC32" s="613"/>
      <c r="DD32" s="597">
        <v>385</v>
      </c>
      <c r="DE32" s="592"/>
      <c r="DF32" s="592"/>
      <c r="DG32" s="592"/>
      <c r="DH32" s="592"/>
      <c r="DI32" s="592"/>
      <c r="DJ32" s="592"/>
      <c r="DK32" s="593"/>
      <c r="DL32" s="597">
        <v>385</v>
      </c>
      <c r="DM32" s="592"/>
      <c r="DN32" s="592"/>
      <c r="DO32" s="592"/>
      <c r="DP32" s="592"/>
      <c r="DQ32" s="592"/>
      <c r="DR32" s="592"/>
      <c r="DS32" s="592"/>
      <c r="DT32" s="592"/>
      <c r="DU32" s="592"/>
      <c r="DV32" s="593"/>
      <c r="DW32" s="614">
        <v>0</v>
      </c>
      <c r="DX32" s="615"/>
      <c r="DY32" s="615"/>
      <c r="DZ32" s="615"/>
      <c r="EA32" s="615"/>
      <c r="EB32" s="615"/>
      <c r="EC32" s="616"/>
    </row>
    <row r="33" spans="2:133" ht="11.25" customHeight="1" x14ac:dyDescent="0.2">
      <c r="B33" s="588" t="s">
        <v>302</v>
      </c>
      <c r="C33" s="589"/>
      <c r="D33" s="589"/>
      <c r="E33" s="589"/>
      <c r="F33" s="589"/>
      <c r="G33" s="589"/>
      <c r="H33" s="589"/>
      <c r="I33" s="589"/>
      <c r="J33" s="589"/>
      <c r="K33" s="589"/>
      <c r="L33" s="589"/>
      <c r="M33" s="589"/>
      <c r="N33" s="589"/>
      <c r="O33" s="589"/>
      <c r="P33" s="589"/>
      <c r="Q33" s="590"/>
      <c r="R33" s="591">
        <v>2598326</v>
      </c>
      <c r="S33" s="592"/>
      <c r="T33" s="592"/>
      <c r="U33" s="592"/>
      <c r="V33" s="592"/>
      <c r="W33" s="592"/>
      <c r="X33" s="592"/>
      <c r="Y33" s="593"/>
      <c r="Z33" s="644">
        <v>16</v>
      </c>
      <c r="AA33" s="644"/>
      <c r="AB33" s="644"/>
      <c r="AC33" s="644"/>
      <c r="AD33" s="645" t="s">
        <v>114</v>
      </c>
      <c r="AE33" s="645"/>
      <c r="AF33" s="645"/>
      <c r="AG33" s="645"/>
      <c r="AH33" s="645"/>
      <c r="AI33" s="645"/>
      <c r="AJ33" s="645"/>
      <c r="AK33" s="645"/>
      <c r="AL33" s="614" t="s">
        <v>114</v>
      </c>
      <c r="AM33" s="646"/>
      <c r="AN33" s="646"/>
      <c r="AO33" s="647"/>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8" t="s">
        <v>303</v>
      </c>
      <c r="CE33" s="625"/>
      <c r="CF33" s="625"/>
      <c r="CG33" s="625"/>
      <c r="CH33" s="625"/>
      <c r="CI33" s="625"/>
      <c r="CJ33" s="625"/>
      <c r="CK33" s="625"/>
      <c r="CL33" s="625"/>
      <c r="CM33" s="625"/>
      <c r="CN33" s="625"/>
      <c r="CO33" s="625"/>
      <c r="CP33" s="625"/>
      <c r="CQ33" s="626"/>
      <c r="CR33" s="591">
        <v>6830229</v>
      </c>
      <c r="CS33" s="610"/>
      <c r="CT33" s="610"/>
      <c r="CU33" s="610"/>
      <c r="CV33" s="610"/>
      <c r="CW33" s="610"/>
      <c r="CX33" s="610"/>
      <c r="CY33" s="611"/>
      <c r="CZ33" s="594">
        <v>43</v>
      </c>
      <c r="DA33" s="612"/>
      <c r="DB33" s="612"/>
      <c r="DC33" s="613"/>
      <c r="DD33" s="597">
        <v>4265772</v>
      </c>
      <c r="DE33" s="610"/>
      <c r="DF33" s="610"/>
      <c r="DG33" s="610"/>
      <c r="DH33" s="610"/>
      <c r="DI33" s="610"/>
      <c r="DJ33" s="610"/>
      <c r="DK33" s="611"/>
      <c r="DL33" s="597">
        <v>3104768</v>
      </c>
      <c r="DM33" s="610"/>
      <c r="DN33" s="610"/>
      <c r="DO33" s="610"/>
      <c r="DP33" s="610"/>
      <c r="DQ33" s="610"/>
      <c r="DR33" s="610"/>
      <c r="DS33" s="610"/>
      <c r="DT33" s="610"/>
      <c r="DU33" s="610"/>
      <c r="DV33" s="611"/>
      <c r="DW33" s="614">
        <v>38.1</v>
      </c>
      <c r="DX33" s="615"/>
      <c r="DY33" s="615"/>
      <c r="DZ33" s="615"/>
      <c r="EA33" s="615"/>
      <c r="EB33" s="615"/>
      <c r="EC33" s="616"/>
    </row>
    <row r="34" spans="2:133" ht="11.25" customHeight="1" x14ac:dyDescent="0.2">
      <c r="B34" s="588" t="s">
        <v>304</v>
      </c>
      <c r="C34" s="589"/>
      <c r="D34" s="589"/>
      <c r="E34" s="589"/>
      <c r="F34" s="589"/>
      <c r="G34" s="589"/>
      <c r="H34" s="589"/>
      <c r="I34" s="589"/>
      <c r="J34" s="589"/>
      <c r="K34" s="589"/>
      <c r="L34" s="589"/>
      <c r="M34" s="589"/>
      <c r="N34" s="589"/>
      <c r="O34" s="589"/>
      <c r="P34" s="589"/>
      <c r="Q34" s="590"/>
      <c r="R34" s="591" t="s">
        <v>114</v>
      </c>
      <c r="S34" s="592"/>
      <c r="T34" s="592"/>
      <c r="U34" s="592"/>
      <c r="V34" s="592"/>
      <c r="W34" s="592"/>
      <c r="X34" s="592"/>
      <c r="Y34" s="593"/>
      <c r="Z34" s="644" t="s">
        <v>114</v>
      </c>
      <c r="AA34" s="644"/>
      <c r="AB34" s="644"/>
      <c r="AC34" s="644"/>
      <c r="AD34" s="645" t="s">
        <v>114</v>
      </c>
      <c r="AE34" s="645"/>
      <c r="AF34" s="645"/>
      <c r="AG34" s="645"/>
      <c r="AH34" s="645"/>
      <c r="AI34" s="645"/>
      <c r="AJ34" s="645"/>
      <c r="AK34" s="645"/>
      <c r="AL34" s="614" t="s">
        <v>114</v>
      </c>
      <c r="AM34" s="646"/>
      <c r="AN34" s="646"/>
      <c r="AO34" s="647"/>
      <c r="AP34" s="188"/>
      <c r="AQ34" s="651" t="s">
        <v>305</v>
      </c>
      <c r="AR34" s="652"/>
      <c r="AS34" s="652"/>
      <c r="AT34" s="652"/>
      <c r="AU34" s="652"/>
      <c r="AV34" s="652"/>
      <c r="AW34" s="652"/>
      <c r="AX34" s="652"/>
      <c r="AY34" s="652"/>
      <c r="AZ34" s="652"/>
      <c r="BA34" s="652"/>
      <c r="BB34" s="652"/>
      <c r="BC34" s="652"/>
      <c r="BD34" s="652"/>
      <c r="BE34" s="652"/>
      <c r="BF34" s="653"/>
      <c r="BG34" s="651" t="s">
        <v>306</v>
      </c>
      <c r="BH34" s="652"/>
      <c r="BI34" s="652"/>
      <c r="BJ34" s="652"/>
      <c r="BK34" s="652"/>
      <c r="BL34" s="652"/>
      <c r="BM34" s="652"/>
      <c r="BN34" s="652"/>
      <c r="BO34" s="652"/>
      <c r="BP34" s="652"/>
      <c r="BQ34" s="652"/>
      <c r="BR34" s="652"/>
      <c r="BS34" s="652"/>
      <c r="BT34" s="652"/>
      <c r="BU34" s="652"/>
      <c r="BV34" s="652"/>
      <c r="BW34" s="652"/>
      <c r="BX34" s="652"/>
      <c r="BY34" s="652"/>
      <c r="BZ34" s="652"/>
      <c r="CA34" s="652"/>
      <c r="CB34" s="653"/>
      <c r="CD34" s="628" t="s">
        <v>307</v>
      </c>
      <c r="CE34" s="625"/>
      <c r="CF34" s="625"/>
      <c r="CG34" s="625"/>
      <c r="CH34" s="625"/>
      <c r="CI34" s="625"/>
      <c r="CJ34" s="625"/>
      <c r="CK34" s="625"/>
      <c r="CL34" s="625"/>
      <c r="CM34" s="625"/>
      <c r="CN34" s="625"/>
      <c r="CO34" s="625"/>
      <c r="CP34" s="625"/>
      <c r="CQ34" s="626"/>
      <c r="CR34" s="591">
        <v>1308762</v>
      </c>
      <c r="CS34" s="592"/>
      <c r="CT34" s="592"/>
      <c r="CU34" s="592"/>
      <c r="CV34" s="592"/>
      <c r="CW34" s="592"/>
      <c r="CX34" s="592"/>
      <c r="CY34" s="593"/>
      <c r="CZ34" s="594">
        <v>8.1999999999999993</v>
      </c>
      <c r="DA34" s="612"/>
      <c r="DB34" s="612"/>
      <c r="DC34" s="613"/>
      <c r="DD34" s="597">
        <v>882656</v>
      </c>
      <c r="DE34" s="592"/>
      <c r="DF34" s="592"/>
      <c r="DG34" s="592"/>
      <c r="DH34" s="592"/>
      <c r="DI34" s="592"/>
      <c r="DJ34" s="592"/>
      <c r="DK34" s="593"/>
      <c r="DL34" s="597">
        <v>579202</v>
      </c>
      <c r="DM34" s="592"/>
      <c r="DN34" s="592"/>
      <c r="DO34" s="592"/>
      <c r="DP34" s="592"/>
      <c r="DQ34" s="592"/>
      <c r="DR34" s="592"/>
      <c r="DS34" s="592"/>
      <c r="DT34" s="592"/>
      <c r="DU34" s="592"/>
      <c r="DV34" s="593"/>
      <c r="DW34" s="614">
        <v>7.1</v>
      </c>
      <c r="DX34" s="615"/>
      <c r="DY34" s="615"/>
      <c r="DZ34" s="615"/>
      <c r="EA34" s="615"/>
      <c r="EB34" s="615"/>
      <c r="EC34" s="616"/>
    </row>
    <row r="35" spans="2:133" ht="11.25" customHeight="1" x14ac:dyDescent="0.2">
      <c r="B35" s="588" t="s">
        <v>308</v>
      </c>
      <c r="C35" s="589"/>
      <c r="D35" s="589"/>
      <c r="E35" s="589"/>
      <c r="F35" s="589"/>
      <c r="G35" s="589"/>
      <c r="H35" s="589"/>
      <c r="I35" s="589"/>
      <c r="J35" s="589"/>
      <c r="K35" s="589"/>
      <c r="L35" s="589"/>
      <c r="M35" s="589"/>
      <c r="N35" s="589"/>
      <c r="O35" s="589"/>
      <c r="P35" s="589"/>
      <c r="Q35" s="590"/>
      <c r="R35" s="591">
        <v>300026</v>
      </c>
      <c r="S35" s="592"/>
      <c r="T35" s="592"/>
      <c r="U35" s="592"/>
      <c r="V35" s="592"/>
      <c r="W35" s="592"/>
      <c r="X35" s="592"/>
      <c r="Y35" s="593"/>
      <c r="Z35" s="644">
        <v>1.9</v>
      </c>
      <c r="AA35" s="644"/>
      <c r="AB35" s="644"/>
      <c r="AC35" s="644"/>
      <c r="AD35" s="645" t="s">
        <v>114</v>
      </c>
      <c r="AE35" s="645"/>
      <c r="AF35" s="645"/>
      <c r="AG35" s="645"/>
      <c r="AH35" s="645"/>
      <c r="AI35" s="645"/>
      <c r="AJ35" s="645"/>
      <c r="AK35" s="645"/>
      <c r="AL35" s="614" t="s">
        <v>114</v>
      </c>
      <c r="AM35" s="646"/>
      <c r="AN35" s="646"/>
      <c r="AO35" s="647"/>
      <c r="AP35" s="188"/>
      <c r="AQ35" s="648" t="s">
        <v>309</v>
      </c>
      <c r="AR35" s="649"/>
      <c r="AS35" s="649"/>
      <c r="AT35" s="649"/>
      <c r="AU35" s="649"/>
      <c r="AV35" s="649"/>
      <c r="AW35" s="649"/>
      <c r="AX35" s="649"/>
      <c r="AY35" s="650"/>
      <c r="AZ35" s="641">
        <v>2251541</v>
      </c>
      <c r="BA35" s="642"/>
      <c r="BB35" s="642"/>
      <c r="BC35" s="642"/>
      <c r="BD35" s="642"/>
      <c r="BE35" s="642"/>
      <c r="BF35" s="643"/>
      <c r="BG35" s="648" t="s">
        <v>310</v>
      </c>
      <c r="BH35" s="649"/>
      <c r="BI35" s="649"/>
      <c r="BJ35" s="649"/>
      <c r="BK35" s="649"/>
      <c r="BL35" s="649"/>
      <c r="BM35" s="649"/>
      <c r="BN35" s="649"/>
      <c r="BO35" s="649"/>
      <c r="BP35" s="649"/>
      <c r="BQ35" s="649"/>
      <c r="BR35" s="649"/>
      <c r="BS35" s="649"/>
      <c r="BT35" s="649"/>
      <c r="BU35" s="650"/>
      <c r="BV35" s="641">
        <v>72558</v>
      </c>
      <c r="BW35" s="642"/>
      <c r="BX35" s="642"/>
      <c r="BY35" s="642"/>
      <c r="BZ35" s="642"/>
      <c r="CA35" s="642"/>
      <c r="CB35" s="643"/>
      <c r="CD35" s="628" t="s">
        <v>311</v>
      </c>
      <c r="CE35" s="625"/>
      <c r="CF35" s="625"/>
      <c r="CG35" s="625"/>
      <c r="CH35" s="625"/>
      <c r="CI35" s="625"/>
      <c r="CJ35" s="625"/>
      <c r="CK35" s="625"/>
      <c r="CL35" s="625"/>
      <c r="CM35" s="625"/>
      <c r="CN35" s="625"/>
      <c r="CO35" s="625"/>
      <c r="CP35" s="625"/>
      <c r="CQ35" s="626"/>
      <c r="CR35" s="591">
        <v>238373</v>
      </c>
      <c r="CS35" s="610"/>
      <c r="CT35" s="610"/>
      <c r="CU35" s="610"/>
      <c r="CV35" s="610"/>
      <c r="CW35" s="610"/>
      <c r="CX35" s="610"/>
      <c r="CY35" s="611"/>
      <c r="CZ35" s="594">
        <v>1.5</v>
      </c>
      <c r="DA35" s="612"/>
      <c r="DB35" s="612"/>
      <c r="DC35" s="613"/>
      <c r="DD35" s="597">
        <v>198688</v>
      </c>
      <c r="DE35" s="610"/>
      <c r="DF35" s="610"/>
      <c r="DG35" s="610"/>
      <c r="DH35" s="610"/>
      <c r="DI35" s="610"/>
      <c r="DJ35" s="610"/>
      <c r="DK35" s="611"/>
      <c r="DL35" s="597">
        <v>42793</v>
      </c>
      <c r="DM35" s="610"/>
      <c r="DN35" s="610"/>
      <c r="DO35" s="610"/>
      <c r="DP35" s="610"/>
      <c r="DQ35" s="610"/>
      <c r="DR35" s="610"/>
      <c r="DS35" s="610"/>
      <c r="DT35" s="610"/>
      <c r="DU35" s="610"/>
      <c r="DV35" s="611"/>
      <c r="DW35" s="614">
        <v>0.5</v>
      </c>
      <c r="DX35" s="615"/>
      <c r="DY35" s="615"/>
      <c r="DZ35" s="615"/>
      <c r="EA35" s="615"/>
      <c r="EB35" s="615"/>
      <c r="EC35" s="616"/>
    </row>
    <row r="36" spans="2:133" ht="11.25" customHeight="1" x14ac:dyDescent="0.2">
      <c r="B36" s="572" t="s">
        <v>312</v>
      </c>
      <c r="C36" s="573"/>
      <c r="D36" s="573"/>
      <c r="E36" s="573"/>
      <c r="F36" s="573"/>
      <c r="G36" s="573"/>
      <c r="H36" s="573"/>
      <c r="I36" s="573"/>
      <c r="J36" s="573"/>
      <c r="K36" s="573"/>
      <c r="L36" s="573"/>
      <c r="M36" s="573"/>
      <c r="N36" s="573"/>
      <c r="O36" s="573"/>
      <c r="P36" s="573"/>
      <c r="Q36" s="574"/>
      <c r="R36" s="575">
        <v>16217537</v>
      </c>
      <c r="S36" s="632"/>
      <c r="T36" s="632"/>
      <c r="U36" s="632"/>
      <c r="V36" s="632"/>
      <c r="W36" s="632"/>
      <c r="X36" s="632"/>
      <c r="Y36" s="635"/>
      <c r="Z36" s="636">
        <v>100</v>
      </c>
      <c r="AA36" s="636"/>
      <c r="AB36" s="636"/>
      <c r="AC36" s="636"/>
      <c r="AD36" s="637">
        <v>7840770</v>
      </c>
      <c r="AE36" s="637"/>
      <c r="AF36" s="637"/>
      <c r="AG36" s="637"/>
      <c r="AH36" s="637"/>
      <c r="AI36" s="637"/>
      <c r="AJ36" s="637"/>
      <c r="AK36" s="637"/>
      <c r="AL36" s="638">
        <v>100</v>
      </c>
      <c r="AM36" s="639"/>
      <c r="AN36" s="639"/>
      <c r="AO36" s="640"/>
      <c r="AQ36" s="617" t="s">
        <v>313</v>
      </c>
      <c r="AR36" s="618"/>
      <c r="AS36" s="618"/>
      <c r="AT36" s="618"/>
      <c r="AU36" s="618"/>
      <c r="AV36" s="618"/>
      <c r="AW36" s="618"/>
      <c r="AX36" s="618"/>
      <c r="AY36" s="619"/>
      <c r="AZ36" s="591">
        <v>702486</v>
      </c>
      <c r="BA36" s="592"/>
      <c r="BB36" s="592"/>
      <c r="BC36" s="592"/>
      <c r="BD36" s="610"/>
      <c r="BE36" s="610"/>
      <c r="BF36" s="620"/>
      <c r="BG36" s="628" t="s">
        <v>314</v>
      </c>
      <c r="BH36" s="625"/>
      <c r="BI36" s="625"/>
      <c r="BJ36" s="625"/>
      <c r="BK36" s="625"/>
      <c r="BL36" s="625"/>
      <c r="BM36" s="625"/>
      <c r="BN36" s="625"/>
      <c r="BO36" s="625"/>
      <c r="BP36" s="625"/>
      <c r="BQ36" s="625"/>
      <c r="BR36" s="625"/>
      <c r="BS36" s="625"/>
      <c r="BT36" s="625"/>
      <c r="BU36" s="626"/>
      <c r="BV36" s="591">
        <v>52806</v>
      </c>
      <c r="BW36" s="592"/>
      <c r="BX36" s="592"/>
      <c r="BY36" s="592"/>
      <c r="BZ36" s="592"/>
      <c r="CA36" s="592"/>
      <c r="CB36" s="627"/>
      <c r="CD36" s="628" t="s">
        <v>315</v>
      </c>
      <c r="CE36" s="625"/>
      <c r="CF36" s="625"/>
      <c r="CG36" s="625"/>
      <c r="CH36" s="625"/>
      <c r="CI36" s="625"/>
      <c r="CJ36" s="625"/>
      <c r="CK36" s="625"/>
      <c r="CL36" s="625"/>
      <c r="CM36" s="625"/>
      <c r="CN36" s="625"/>
      <c r="CO36" s="625"/>
      <c r="CP36" s="625"/>
      <c r="CQ36" s="626"/>
      <c r="CR36" s="591">
        <v>2463458</v>
      </c>
      <c r="CS36" s="592"/>
      <c r="CT36" s="592"/>
      <c r="CU36" s="592"/>
      <c r="CV36" s="592"/>
      <c r="CW36" s="592"/>
      <c r="CX36" s="592"/>
      <c r="CY36" s="593"/>
      <c r="CZ36" s="594">
        <v>15.5</v>
      </c>
      <c r="DA36" s="612"/>
      <c r="DB36" s="612"/>
      <c r="DC36" s="613"/>
      <c r="DD36" s="597">
        <v>1522475</v>
      </c>
      <c r="DE36" s="592"/>
      <c r="DF36" s="592"/>
      <c r="DG36" s="592"/>
      <c r="DH36" s="592"/>
      <c r="DI36" s="592"/>
      <c r="DJ36" s="592"/>
      <c r="DK36" s="593"/>
      <c r="DL36" s="597">
        <v>1164557</v>
      </c>
      <c r="DM36" s="592"/>
      <c r="DN36" s="592"/>
      <c r="DO36" s="592"/>
      <c r="DP36" s="592"/>
      <c r="DQ36" s="592"/>
      <c r="DR36" s="592"/>
      <c r="DS36" s="592"/>
      <c r="DT36" s="592"/>
      <c r="DU36" s="592"/>
      <c r="DV36" s="593"/>
      <c r="DW36" s="614">
        <v>14.3</v>
      </c>
      <c r="DX36" s="615"/>
      <c r="DY36" s="615"/>
      <c r="DZ36" s="615"/>
      <c r="EA36" s="615"/>
      <c r="EB36" s="615"/>
      <c r="EC36" s="616"/>
    </row>
    <row r="37" spans="2:133" ht="11.25" customHeight="1" x14ac:dyDescent="0.2">
      <c r="AQ37" s="617" t="s">
        <v>316</v>
      </c>
      <c r="AR37" s="618"/>
      <c r="AS37" s="618"/>
      <c r="AT37" s="618"/>
      <c r="AU37" s="618"/>
      <c r="AV37" s="618"/>
      <c r="AW37" s="618"/>
      <c r="AX37" s="618"/>
      <c r="AY37" s="619"/>
      <c r="AZ37" s="591">
        <v>469181</v>
      </c>
      <c r="BA37" s="592"/>
      <c r="BB37" s="592"/>
      <c r="BC37" s="592"/>
      <c r="BD37" s="610"/>
      <c r="BE37" s="610"/>
      <c r="BF37" s="620"/>
      <c r="BG37" s="628" t="s">
        <v>317</v>
      </c>
      <c r="BH37" s="625"/>
      <c r="BI37" s="625"/>
      <c r="BJ37" s="625"/>
      <c r="BK37" s="625"/>
      <c r="BL37" s="625"/>
      <c r="BM37" s="625"/>
      <c r="BN37" s="625"/>
      <c r="BO37" s="625"/>
      <c r="BP37" s="625"/>
      <c r="BQ37" s="625"/>
      <c r="BR37" s="625"/>
      <c r="BS37" s="625"/>
      <c r="BT37" s="625"/>
      <c r="BU37" s="626"/>
      <c r="BV37" s="591">
        <v>1796</v>
      </c>
      <c r="BW37" s="592"/>
      <c r="BX37" s="592"/>
      <c r="BY37" s="592"/>
      <c r="BZ37" s="592"/>
      <c r="CA37" s="592"/>
      <c r="CB37" s="627"/>
      <c r="CD37" s="628" t="s">
        <v>318</v>
      </c>
      <c r="CE37" s="625"/>
      <c r="CF37" s="625"/>
      <c r="CG37" s="625"/>
      <c r="CH37" s="625"/>
      <c r="CI37" s="625"/>
      <c r="CJ37" s="625"/>
      <c r="CK37" s="625"/>
      <c r="CL37" s="625"/>
      <c r="CM37" s="625"/>
      <c r="CN37" s="625"/>
      <c r="CO37" s="625"/>
      <c r="CP37" s="625"/>
      <c r="CQ37" s="626"/>
      <c r="CR37" s="591">
        <v>313709</v>
      </c>
      <c r="CS37" s="610"/>
      <c r="CT37" s="610"/>
      <c r="CU37" s="610"/>
      <c r="CV37" s="610"/>
      <c r="CW37" s="610"/>
      <c r="CX37" s="610"/>
      <c r="CY37" s="611"/>
      <c r="CZ37" s="594">
        <v>2</v>
      </c>
      <c r="DA37" s="612"/>
      <c r="DB37" s="612"/>
      <c r="DC37" s="613"/>
      <c r="DD37" s="597">
        <v>312309</v>
      </c>
      <c r="DE37" s="610"/>
      <c r="DF37" s="610"/>
      <c r="DG37" s="610"/>
      <c r="DH37" s="610"/>
      <c r="DI37" s="610"/>
      <c r="DJ37" s="610"/>
      <c r="DK37" s="611"/>
      <c r="DL37" s="597">
        <v>309652</v>
      </c>
      <c r="DM37" s="610"/>
      <c r="DN37" s="610"/>
      <c r="DO37" s="610"/>
      <c r="DP37" s="610"/>
      <c r="DQ37" s="610"/>
      <c r="DR37" s="610"/>
      <c r="DS37" s="610"/>
      <c r="DT37" s="610"/>
      <c r="DU37" s="610"/>
      <c r="DV37" s="611"/>
      <c r="DW37" s="614">
        <v>3.8</v>
      </c>
      <c r="DX37" s="615"/>
      <c r="DY37" s="615"/>
      <c r="DZ37" s="615"/>
      <c r="EA37" s="615"/>
      <c r="EB37" s="615"/>
      <c r="EC37" s="616"/>
    </row>
    <row r="38" spans="2:133" ht="11.25" customHeight="1" x14ac:dyDescent="0.2">
      <c r="AQ38" s="617" t="s">
        <v>319</v>
      </c>
      <c r="AR38" s="618"/>
      <c r="AS38" s="618"/>
      <c r="AT38" s="618"/>
      <c r="AU38" s="618"/>
      <c r="AV38" s="618"/>
      <c r="AW38" s="618"/>
      <c r="AX38" s="618"/>
      <c r="AY38" s="619"/>
      <c r="AZ38" s="591">
        <v>326226</v>
      </c>
      <c r="BA38" s="592"/>
      <c r="BB38" s="592"/>
      <c r="BC38" s="592"/>
      <c r="BD38" s="610"/>
      <c r="BE38" s="610"/>
      <c r="BF38" s="620"/>
      <c r="BG38" s="628" t="s">
        <v>320</v>
      </c>
      <c r="BH38" s="625"/>
      <c r="BI38" s="625"/>
      <c r="BJ38" s="625"/>
      <c r="BK38" s="625"/>
      <c r="BL38" s="625"/>
      <c r="BM38" s="625"/>
      <c r="BN38" s="625"/>
      <c r="BO38" s="625"/>
      <c r="BP38" s="625"/>
      <c r="BQ38" s="625"/>
      <c r="BR38" s="625"/>
      <c r="BS38" s="625"/>
      <c r="BT38" s="625"/>
      <c r="BU38" s="626"/>
      <c r="BV38" s="591">
        <v>2884</v>
      </c>
      <c r="BW38" s="592"/>
      <c r="BX38" s="592"/>
      <c r="BY38" s="592"/>
      <c r="BZ38" s="592"/>
      <c r="CA38" s="592"/>
      <c r="CB38" s="627"/>
      <c r="CD38" s="628" t="s">
        <v>321</v>
      </c>
      <c r="CE38" s="625"/>
      <c r="CF38" s="625"/>
      <c r="CG38" s="625"/>
      <c r="CH38" s="625"/>
      <c r="CI38" s="625"/>
      <c r="CJ38" s="625"/>
      <c r="CK38" s="625"/>
      <c r="CL38" s="625"/>
      <c r="CM38" s="625"/>
      <c r="CN38" s="625"/>
      <c r="CO38" s="625"/>
      <c r="CP38" s="625"/>
      <c r="CQ38" s="626"/>
      <c r="CR38" s="591">
        <v>1782360</v>
      </c>
      <c r="CS38" s="592"/>
      <c r="CT38" s="592"/>
      <c r="CU38" s="592"/>
      <c r="CV38" s="592"/>
      <c r="CW38" s="592"/>
      <c r="CX38" s="592"/>
      <c r="CY38" s="593"/>
      <c r="CZ38" s="594">
        <v>11.2</v>
      </c>
      <c r="DA38" s="612"/>
      <c r="DB38" s="612"/>
      <c r="DC38" s="613"/>
      <c r="DD38" s="597">
        <v>1604953</v>
      </c>
      <c r="DE38" s="592"/>
      <c r="DF38" s="592"/>
      <c r="DG38" s="592"/>
      <c r="DH38" s="592"/>
      <c r="DI38" s="592"/>
      <c r="DJ38" s="592"/>
      <c r="DK38" s="593"/>
      <c r="DL38" s="597">
        <v>1318216</v>
      </c>
      <c r="DM38" s="592"/>
      <c r="DN38" s="592"/>
      <c r="DO38" s="592"/>
      <c r="DP38" s="592"/>
      <c r="DQ38" s="592"/>
      <c r="DR38" s="592"/>
      <c r="DS38" s="592"/>
      <c r="DT38" s="592"/>
      <c r="DU38" s="592"/>
      <c r="DV38" s="593"/>
      <c r="DW38" s="614">
        <v>16.2</v>
      </c>
      <c r="DX38" s="615"/>
      <c r="DY38" s="615"/>
      <c r="DZ38" s="615"/>
      <c r="EA38" s="615"/>
      <c r="EB38" s="615"/>
      <c r="EC38" s="616"/>
    </row>
    <row r="39" spans="2:133" ht="11.25" customHeight="1" x14ac:dyDescent="0.2">
      <c r="AQ39" s="617" t="s">
        <v>322</v>
      </c>
      <c r="AR39" s="618"/>
      <c r="AS39" s="618"/>
      <c r="AT39" s="618"/>
      <c r="AU39" s="618"/>
      <c r="AV39" s="618"/>
      <c r="AW39" s="618"/>
      <c r="AX39" s="618"/>
      <c r="AY39" s="619"/>
      <c r="AZ39" s="591">
        <v>22968</v>
      </c>
      <c r="BA39" s="592"/>
      <c r="BB39" s="592"/>
      <c r="BC39" s="592"/>
      <c r="BD39" s="610"/>
      <c r="BE39" s="610"/>
      <c r="BF39" s="620"/>
      <c r="BG39" s="621" t="s">
        <v>323</v>
      </c>
      <c r="BH39" s="622"/>
      <c r="BI39" s="622"/>
      <c r="BJ39" s="622"/>
      <c r="BK39" s="622"/>
      <c r="BL39" s="189"/>
      <c r="BM39" s="625" t="s">
        <v>324</v>
      </c>
      <c r="BN39" s="625"/>
      <c r="BO39" s="625"/>
      <c r="BP39" s="625"/>
      <c r="BQ39" s="625"/>
      <c r="BR39" s="625"/>
      <c r="BS39" s="625"/>
      <c r="BT39" s="625"/>
      <c r="BU39" s="626"/>
      <c r="BV39" s="591">
        <v>111</v>
      </c>
      <c r="BW39" s="592"/>
      <c r="BX39" s="592"/>
      <c r="BY39" s="592"/>
      <c r="BZ39" s="592"/>
      <c r="CA39" s="592"/>
      <c r="CB39" s="627"/>
      <c r="CD39" s="628" t="s">
        <v>325</v>
      </c>
      <c r="CE39" s="625"/>
      <c r="CF39" s="625"/>
      <c r="CG39" s="625"/>
      <c r="CH39" s="625"/>
      <c r="CI39" s="625"/>
      <c r="CJ39" s="625"/>
      <c r="CK39" s="625"/>
      <c r="CL39" s="625"/>
      <c r="CM39" s="625"/>
      <c r="CN39" s="625"/>
      <c r="CO39" s="625"/>
      <c r="CP39" s="625"/>
      <c r="CQ39" s="626"/>
      <c r="CR39" s="591">
        <v>216148</v>
      </c>
      <c r="CS39" s="610"/>
      <c r="CT39" s="610"/>
      <c r="CU39" s="610"/>
      <c r="CV39" s="610"/>
      <c r="CW39" s="610"/>
      <c r="CX39" s="610"/>
      <c r="CY39" s="611"/>
      <c r="CZ39" s="594">
        <v>1.4</v>
      </c>
      <c r="DA39" s="612"/>
      <c r="DB39" s="612"/>
      <c r="DC39" s="613"/>
      <c r="DD39" s="597">
        <v>37000</v>
      </c>
      <c r="DE39" s="610"/>
      <c r="DF39" s="610"/>
      <c r="DG39" s="610"/>
      <c r="DH39" s="610"/>
      <c r="DI39" s="610"/>
      <c r="DJ39" s="610"/>
      <c r="DK39" s="611"/>
      <c r="DL39" s="597" t="s">
        <v>326</v>
      </c>
      <c r="DM39" s="610"/>
      <c r="DN39" s="610"/>
      <c r="DO39" s="610"/>
      <c r="DP39" s="610"/>
      <c r="DQ39" s="610"/>
      <c r="DR39" s="610"/>
      <c r="DS39" s="610"/>
      <c r="DT39" s="610"/>
      <c r="DU39" s="610"/>
      <c r="DV39" s="611"/>
      <c r="DW39" s="614" t="s">
        <v>326</v>
      </c>
      <c r="DX39" s="615"/>
      <c r="DY39" s="615"/>
      <c r="DZ39" s="615"/>
      <c r="EA39" s="615"/>
      <c r="EB39" s="615"/>
      <c r="EC39" s="61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7" t="s">
        <v>327</v>
      </c>
      <c r="AR40" s="618"/>
      <c r="AS40" s="618"/>
      <c r="AT40" s="618"/>
      <c r="AU40" s="618"/>
      <c r="AV40" s="618"/>
      <c r="AW40" s="618"/>
      <c r="AX40" s="618"/>
      <c r="AY40" s="619"/>
      <c r="AZ40" s="591">
        <v>159277</v>
      </c>
      <c r="BA40" s="592"/>
      <c r="BB40" s="592"/>
      <c r="BC40" s="592"/>
      <c r="BD40" s="610"/>
      <c r="BE40" s="610"/>
      <c r="BF40" s="620"/>
      <c r="BG40" s="621"/>
      <c r="BH40" s="622"/>
      <c r="BI40" s="622"/>
      <c r="BJ40" s="622"/>
      <c r="BK40" s="622"/>
      <c r="BL40" s="189"/>
      <c r="BM40" s="625" t="s">
        <v>328</v>
      </c>
      <c r="BN40" s="625"/>
      <c r="BO40" s="625"/>
      <c r="BP40" s="625"/>
      <c r="BQ40" s="625"/>
      <c r="BR40" s="625"/>
      <c r="BS40" s="625"/>
      <c r="BT40" s="625"/>
      <c r="BU40" s="626"/>
      <c r="BV40" s="591">
        <v>116</v>
      </c>
      <c r="BW40" s="592"/>
      <c r="BX40" s="592"/>
      <c r="BY40" s="592"/>
      <c r="BZ40" s="592"/>
      <c r="CA40" s="592"/>
      <c r="CB40" s="627"/>
      <c r="CD40" s="628" t="s">
        <v>329</v>
      </c>
      <c r="CE40" s="625"/>
      <c r="CF40" s="625"/>
      <c r="CG40" s="625"/>
      <c r="CH40" s="625"/>
      <c r="CI40" s="625"/>
      <c r="CJ40" s="625"/>
      <c r="CK40" s="625"/>
      <c r="CL40" s="625"/>
      <c r="CM40" s="625"/>
      <c r="CN40" s="625"/>
      <c r="CO40" s="625"/>
      <c r="CP40" s="625"/>
      <c r="CQ40" s="626"/>
      <c r="CR40" s="591">
        <v>821128</v>
      </c>
      <c r="CS40" s="592"/>
      <c r="CT40" s="592"/>
      <c r="CU40" s="592"/>
      <c r="CV40" s="592"/>
      <c r="CW40" s="592"/>
      <c r="CX40" s="592"/>
      <c r="CY40" s="593"/>
      <c r="CZ40" s="594">
        <v>5.2</v>
      </c>
      <c r="DA40" s="612"/>
      <c r="DB40" s="612"/>
      <c r="DC40" s="613"/>
      <c r="DD40" s="597">
        <v>20000</v>
      </c>
      <c r="DE40" s="592"/>
      <c r="DF40" s="592"/>
      <c r="DG40" s="592"/>
      <c r="DH40" s="592"/>
      <c r="DI40" s="592"/>
      <c r="DJ40" s="592"/>
      <c r="DK40" s="593"/>
      <c r="DL40" s="597" t="s">
        <v>326</v>
      </c>
      <c r="DM40" s="592"/>
      <c r="DN40" s="592"/>
      <c r="DO40" s="592"/>
      <c r="DP40" s="592"/>
      <c r="DQ40" s="592"/>
      <c r="DR40" s="592"/>
      <c r="DS40" s="592"/>
      <c r="DT40" s="592"/>
      <c r="DU40" s="592"/>
      <c r="DV40" s="593"/>
      <c r="DW40" s="614" t="s">
        <v>326</v>
      </c>
      <c r="DX40" s="615"/>
      <c r="DY40" s="615"/>
      <c r="DZ40" s="615"/>
      <c r="EA40" s="615"/>
      <c r="EB40" s="615"/>
      <c r="EC40" s="61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9" t="s">
        <v>330</v>
      </c>
      <c r="AR41" s="630"/>
      <c r="AS41" s="630"/>
      <c r="AT41" s="630"/>
      <c r="AU41" s="630"/>
      <c r="AV41" s="630"/>
      <c r="AW41" s="630"/>
      <c r="AX41" s="630"/>
      <c r="AY41" s="631"/>
      <c r="AZ41" s="575">
        <v>571403</v>
      </c>
      <c r="BA41" s="632"/>
      <c r="BB41" s="632"/>
      <c r="BC41" s="632"/>
      <c r="BD41" s="576"/>
      <c r="BE41" s="576"/>
      <c r="BF41" s="633"/>
      <c r="BG41" s="623"/>
      <c r="BH41" s="624"/>
      <c r="BI41" s="624"/>
      <c r="BJ41" s="624"/>
      <c r="BK41" s="624"/>
      <c r="BL41" s="191"/>
      <c r="BM41" s="630" t="s">
        <v>331</v>
      </c>
      <c r="BN41" s="630"/>
      <c r="BO41" s="630"/>
      <c r="BP41" s="630"/>
      <c r="BQ41" s="630"/>
      <c r="BR41" s="630"/>
      <c r="BS41" s="630"/>
      <c r="BT41" s="630"/>
      <c r="BU41" s="631"/>
      <c r="BV41" s="575">
        <v>394</v>
      </c>
      <c r="BW41" s="632"/>
      <c r="BX41" s="632"/>
      <c r="BY41" s="632"/>
      <c r="BZ41" s="632"/>
      <c r="CA41" s="632"/>
      <c r="CB41" s="634"/>
      <c r="CD41" s="628" t="s">
        <v>332</v>
      </c>
      <c r="CE41" s="625"/>
      <c r="CF41" s="625"/>
      <c r="CG41" s="625"/>
      <c r="CH41" s="625"/>
      <c r="CI41" s="625"/>
      <c r="CJ41" s="625"/>
      <c r="CK41" s="625"/>
      <c r="CL41" s="625"/>
      <c r="CM41" s="625"/>
      <c r="CN41" s="625"/>
      <c r="CO41" s="625"/>
      <c r="CP41" s="625"/>
      <c r="CQ41" s="626"/>
      <c r="CR41" s="591" t="s">
        <v>333</v>
      </c>
      <c r="CS41" s="610"/>
      <c r="CT41" s="610"/>
      <c r="CU41" s="610"/>
      <c r="CV41" s="610"/>
      <c r="CW41" s="610"/>
      <c r="CX41" s="610"/>
      <c r="CY41" s="611"/>
      <c r="CZ41" s="594" t="s">
        <v>333</v>
      </c>
      <c r="DA41" s="612"/>
      <c r="DB41" s="612"/>
      <c r="DC41" s="613"/>
      <c r="DD41" s="597" t="s">
        <v>333</v>
      </c>
      <c r="DE41" s="610"/>
      <c r="DF41" s="610"/>
      <c r="DG41" s="610"/>
      <c r="DH41" s="610"/>
      <c r="DI41" s="610"/>
      <c r="DJ41" s="610"/>
      <c r="DK41" s="611"/>
      <c r="DL41" s="598"/>
      <c r="DM41" s="599"/>
      <c r="DN41" s="599"/>
      <c r="DO41" s="599"/>
      <c r="DP41" s="599"/>
      <c r="DQ41" s="599"/>
      <c r="DR41" s="599"/>
      <c r="DS41" s="599"/>
      <c r="DT41" s="599"/>
      <c r="DU41" s="599"/>
      <c r="DV41" s="600"/>
      <c r="DW41" s="601"/>
      <c r="DX41" s="602"/>
      <c r="DY41" s="602"/>
      <c r="DZ41" s="602"/>
      <c r="EA41" s="602"/>
      <c r="EB41" s="602"/>
      <c r="EC41" s="603"/>
    </row>
    <row r="42" spans="2:133" ht="11.25" customHeight="1" x14ac:dyDescent="0.2">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8" t="s">
        <v>335</v>
      </c>
      <c r="CE42" s="589"/>
      <c r="CF42" s="589"/>
      <c r="CG42" s="589"/>
      <c r="CH42" s="589"/>
      <c r="CI42" s="589"/>
      <c r="CJ42" s="589"/>
      <c r="CK42" s="589"/>
      <c r="CL42" s="589"/>
      <c r="CM42" s="589"/>
      <c r="CN42" s="589"/>
      <c r="CO42" s="589"/>
      <c r="CP42" s="589"/>
      <c r="CQ42" s="590"/>
      <c r="CR42" s="591">
        <v>3298940</v>
      </c>
      <c r="CS42" s="592"/>
      <c r="CT42" s="592"/>
      <c r="CU42" s="592"/>
      <c r="CV42" s="592"/>
      <c r="CW42" s="592"/>
      <c r="CX42" s="592"/>
      <c r="CY42" s="593"/>
      <c r="CZ42" s="594">
        <v>20.8</v>
      </c>
      <c r="DA42" s="595"/>
      <c r="DB42" s="595"/>
      <c r="DC42" s="596"/>
      <c r="DD42" s="597">
        <v>302699</v>
      </c>
      <c r="DE42" s="592"/>
      <c r="DF42" s="592"/>
      <c r="DG42" s="592"/>
      <c r="DH42" s="592"/>
      <c r="DI42" s="592"/>
      <c r="DJ42" s="592"/>
      <c r="DK42" s="593"/>
      <c r="DL42" s="598"/>
      <c r="DM42" s="599"/>
      <c r="DN42" s="599"/>
      <c r="DO42" s="599"/>
      <c r="DP42" s="599"/>
      <c r="DQ42" s="599"/>
      <c r="DR42" s="599"/>
      <c r="DS42" s="599"/>
      <c r="DT42" s="599"/>
      <c r="DU42" s="599"/>
      <c r="DV42" s="600"/>
      <c r="DW42" s="601"/>
      <c r="DX42" s="602"/>
      <c r="DY42" s="602"/>
      <c r="DZ42" s="602"/>
      <c r="EA42" s="602"/>
      <c r="EB42" s="602"/>
      <c r="EC42" s="603"/>
    </row>
    <row r="43" spans="2:133" ht="11.25" customHeight="1" x14ac:dyDescent="0.2">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8" t="s">
        <v>337</v>
      </c>
      <c r="CE43" s="589"/>
      <c r="CF43" s="589"/>
      <c r="CG43" s="589"/>
      <c r="CH43" s="589"/>
      <c r="CI43" s="589"/>
      <c r="CJ43" s="589"/>
      <c r="CK43" s="589"/>
      <c r="CL43" s="589"/>
      <c r="CM43" s="589"/>
      <c r="CN43" s="589"/>
      <c r="CO43" s="589"/>
      <c r="CP43" s="589"/>
      <c r="CQ43" s="590"/>
      <c r="CR43" s="591">
        <v>46968</v>
      </c>
      <c r="CS43" s="610"/>
      <c r="CT43" s="610"/>
      <c r="CU43" s="610"/>
      <c r="CV43" s="610"/>
      <c r="CW43" s="610"/>
      <c r="CX43" s="610"/>
      <c r="CY43" s="611"/>
      <c r="CZ43" s="594">
        <v>0.3</v>
      </c>
      <c r="DA43" s="612"/>
      <c r="DB43" s="612"/>
      <c r="DC43" s="613"/>
      <c r="DD43" s="597">
        <v>45268</v>
      </c>
      <c r="DE43" s="610"/>
      <c r="DF43" s="610"/>
      <c r="DG43" s="610"/>
      <c r="DH43" s="610"/>
      <c r="DI43" s="610"/>
      <c r="DJ43" s="610"/>
      <c r="DK43" s="611"/>
      <c r="DL43" s="598"/>
      <c r="DM43" s="599"/>
      <c r="DN43" s="599"/>
      <c r="DO43" s="599"/>
      <c r="DP43" s="599"/>
      <c r="DQ43" s="599"/>
      <c r="DR43" s="599"/>
      <c r="DS43" s="599"/>
      <c r="DT43" s="599"/>
      <c r="DU43" s="599"/>
      <c r="DV43" s="600"/>
      <c r="DW43" s="601"/>
      <c r="DX43" s="602"/>
      <c r="DY43" s="602"/>
      <c r="DZ43" s="602"/>
      <c r="EA43" s="602"/>
      <c r="EB43" s="602"/>
      <c r="EC43" s="603"/>
    </row>
    <row r="44" spans="2:133" ht="11.25" customHeight="1" x14ac:dyDescent="0.2">
      <c r="B44" s="194" t="s">
        <v>338</v>
      </c>
      <c r="CD44" s="604" t="s">
        <v>290</v>
      </c>
      <c r="CE44" s="605"/>
      <c r="CF44" s="588" t="s">
        <v>339</v>
      </c>
      <c r="CG44" s="589"/>
      <c r="CH44" s="589"/>
      <c r="CI44" s="589"/>
      <c r="CJ44" s="589"/>
      <c r="CK44" s="589"/>
      <c r="CL44" s="589"/>
      <c r="CM44" s="589"/>
      <c r="CN44" s="589"/>
      <c r="CO44" s="589"/>
      <c r="CP44" s="589"/>
      <c r="CQ44" s="590"/>
      <c r="CR44" s="591">
        <v>3270164</v>
      </c>
      <c r="CS44" s="592"/>
      <c r="CT44" s="592"/>
      <c r="CU44" s="592"/>
      <c r="CV44" s="592"/>
      <c r="CW44" s="592"/>
      <c r="CX44" s="592"/>
      <c r="CY44" s="593"/>
      <c r="CZ44" s="594">
        <v>20.6</v>
      </c>
      <c r="DA44" s="595"/>
      <c r="DB44" s="595"/>
      <c r="DC44" s="596"/>
      <c r="DD44" s="597">
        <v>299035</v>
      </c>
      <c r="DE44" s="592"/>
      <c r="DF44" s="592"/>
      <c r="DG44" s="592"/>
      <c r="DH44" s="592"/>
      <c r="DI44" s="592"/>
      <c r="DJ44" s="592"/>
      <c r="DK44" s="593"/>
      <c r="DL44" s="598"/>
      <c r="DM44" s="599"/>
      <c r="DN44" s="599"/>
      <c r="DO44" s="599"/>
      <c r="DP44" s="599"/>
      <c r="DQ44" s="599"/>
      <c r="DR44" s="599"/>
      <c r="DS44" s="599"/>
      <c r="DT44" s="599"/>
      <c r="DU44" s="599"/>
      <c r="DV44" s="600"/>
      <c r="DW44" s="601"/>
      <c r="DX44" s="602"/>
      <c r="DY44" s="602"/>
      <c r="DZ44" s="602"/>
      <c r="EA44" s="602"/>
      <c r="EB44" s="602"/>
      <c r="EC44" s="603"/>
    </row>
    <row r="45" spans="2:133" ht="11.25" customHeight="1" x14ac:dyDescent="0.2">
      <c r="CD45" s="606"/>
      <c r="CE45" s="607"/>
      <c r="CF45" s="588" t="s">
        <v>340</v>
      </c>
      <c r="CG45" s="589"/>
      <c r="CH45" s="589"/>
      <c r="CI45" s="589"/>
      <c r="CJ45" s="589"/>
      <c r="CK45" s="589"/>
      <c r="CL45" s="589"/>
      <c r="CM45" s="589"/>
      <c r="CN45" s="589"/>
      <c r="CO45" s="589"/>
      <c r="CP45" s="589"/>
      <c r="CQ45" s="590"/>
      <c r="CR45" s="591">
        <v>1250858</v>
      </c>
      <c r="CS45" s="610"/>
      <c r="CT45" s="610"/>
      <c r="CU45" s="610"/>
      <c r="CV45" s="610"/>
      <c r="CW45" s="610"/>
      <c r="CX45" s="610"/>
      <c r="CY45" s="611"/>
      <c r="CZ45" s="594">
        <v>7.9</v>
      </c>
      <c r="DA45" s="612"/>
      <c r="DB45" s="612"/>
      <c r="DC45" s="613"/>
      <c r="DD45" s="597">
        <v>25918</v>
      </c>
      <c r="DE45" s="610"/>
      <c r="DF45" s="610"/>
      <c r="DG45" s="610"/>
      <c r="DH45" s="610"/>
      <c r="DI45" s="610"/>
      <c r="DJ45" s="610"/>
      <c r="DK45" s="611"/>
      <c r="DL45" s="598"/>
      <c r="DM45" s="599"/>
      <c r="DN45" s="599"/>
      <c r="DO45" s="599"/>
      <c r="DP45" s="599"/>
      <c r="DQ45" s="599"/>
      <c r="DR45" s="599"/>
      <c r="DS45" s="599"/>
      <c r="DT45" s="599"/>
      <c r="DU45" s="599"/>
      <c r="DV45" s="600"/>
      <c r="DW45" s="601"/>
      <c r="DX45" s="602"/>
      <c r="DY45" s="602"/>
      <c r="DZ45" s="602"/>
      <c r="EA45" s="602"/>
      <c r="EB45" s="602"/>
      <c r="EC45" s="603"/>
    </row>
    <row r="46" spans="2:133" ht="11.25" customHeight="1" x14ac:dyDescent="0.2">
      <c r="CD46" s="606"/>
      <c r="CE46" s="607"/>
      <c r="CF46" s="588" t="s">
        <v>341</v>
      </c>
      <c r="CG46" s="589"/>
      <c r="CH46" s="589"/>
      <c r="CI46" s="589"/>
      <c r="CJ46" s="589"/>
      <c r="CK46" s="589"/>
      <c r="CL46" s="589"/>
      <c r="CM46" s="589"/>
      <c r="CN46" s="589"/>
      <c r="CO46" s="589"/>
      <c r="CP46" s="589"/>
      <c r="CQ46" s="590"/>
      <c r="CR46" s="591">
        <v>1999657</v>
      </c>
      <c r="CS46" s="592"/>
      <c r="CT46" s="592"/>
      <c r="CU46" s="592"/>
      <c r="CV46" s="592"/>
      <c r="CW46" s="592"/>
      <c r="CX46" s="592"/>
      <c r="CY46" s="593"/>
      <c r="CZ46" s="594">
        <v>12.6</v>
      </c>
      <c r="DA46" s="595"/>
      <c r="DB46" s="595"/>
      <c r="DC46" s="596"/>
      <c r="DD46" s="597">
        <v>266568</v>
      </c>
      <c r="DE46" s="592"/>
      <c r="DF46" s="592"/>
      <c r="DG46" s="592"/>
      <c r="DH46" s="592"/>
      <c r="DI46" s="592"/>
      <c r="DJ46" s="592"/>
      <c r="DK46" s="593"/>
      <c r="DL46" s="598"/>
      <c r="DM46" s="599"/>
      <c r="DN46" s="599"/>
      <c r="DO46" s="599"/>
      <c r="DP46" s="599"/>
      <c r="DQ46" s="599"/>
      <c r="DR46" s="599"/>
      <c r="DS46" s="599"/>
      <c r="DT46" s="599"/>
      <c r="DU46" s="599"/>
      <c r="DV46" s="600"/>
      <c r="DW46" s="601"/>
      <c r="DX46" s="602"/>
      <c r="DY46" s="602"/>
      <c r="DZ46" s="602"/>
      <c r="EA46" s="602"/>
      <c r="EB46" s="602"/>
      <c r="EC46" s="603"/>
    </row>
    <row r="47" spans="2:133" ht="11.25" customHeight="1" x14ac:dyDescent="0.2">
      <c r="CD47" s="606"/>
      <c r="CE47" s="607"/>
      <c r="CF47" s="588" t="s">
        <v>342</v>
      </c>
      <c r="CG47" s="589"/>
      <c r="CH47" s="589"/>
      <c r="CI47" s="589"/>
      <c r="CJ47" s="589"/>
      <c r="CK47" s="589"/>
      <c r="CL47" s="589"/>
      <c r="CM47" s="589"/>
      <c r="CN47" s="589"/>
      <c r="CO47" s="589"/>
      <c r="CP47" s="589"/>
      <c r="CQ47" s="590"/>
      <c r="CR47" s="591">
        <v>28776</v>
      </c>
      <c r="CS47" s="610"/>
      <c r="CT47" s="610"/>
      <c r="CU47" s="610"/>
      <c r="CV47" s="610"/>
      <c r="CW47" s="610"/>
      <c r="CX47" s="610"/>
      <c r="CY47" s="611"/>
      <c r="CZ47" s="594">
        <v>0.2</v>
      </c>
      <c r="DA47" s="612"/>
      <c r="DB47" s="612"/>
      <c r="DC47" s="613"/>
      <c r="DD47" s="597">
        <v>3664</v>
      </c>
      <c r="DE47" s="610"/>
      <c r="DF47" s="610"/>
      <c r="DG47" s="610"/>
      <c r="DH47" s="610"/>
      <c r="DI47" s="610"/>
      <c r="DJ47" s="610"/>
      <c r="DK47" s="611"/>
      <c r="DL47" s="598"/>
      <c r="DM47" s="599"/>
      <c r="DN47" s="599"/>
      <c r="DO47" s="599"/>
      <c r="DP47" s="599"/>
      <c r="DQ47" s="599"/>
      <c r="DR47" s="599"/>
      <c r="DS47" s="599"/>
      <c r="DT47" s="599"/>
      <c r="DU47" s="599"/>
      <c r="DV47" s="600"/>
      <c r="DW47" s="601"/>
      <c r="DX47" s="602"/>
      <c r="DY47" s="602"/>
      <c r="DZ47" s="602"/>
      <c r="EA47" s="602"/>
      <c r="EB47" s="602"/>
      <c r="EC47" s="603"/>
    </row>
    <row r="48" spans="2:133" ht="10.8" x14ac:dyDescent="0.2">
      <c r="CD48" s="608"/>
      <c r="CE48" s="609"/>
      <c r="CF48" s="588" t="s">
        <v>343</v>
      </c>
      <c r="CG48" s="589"/>
      <c r="CH48" s="589"/>
      <c r="CI48" s="589"/>
      <c r="CJ48" s="589"/>
      <c r="CK48" s="589"/>
      <c r="CL48" s="589"/>
      <c r="CM48" s="589"/>
      <c r="CN48" s="589"/>
      <c r="CO48" s="589"/>
      <c r="CP48" s="589"/>
      <c r="CQ48" s="590"/>
      <c r="CR48" s="591" t="s">
        <v>114</v>
      </c>
      <c r="CS48" s="592"/>
      <c r="CT48" s="592"/>
      <c r="CU48" s="592"/>
      <c r="CV48" s="592"/>
      <c r="CW48" s="592"/>
      <c r="CX48" s="592"/>
      <c r="CY48" s="593"/>
      <c r="CZ48" s="594" t="s">
        <v>114</v>
      </c>
      <c r="DA48" s="595"/>
      <c r="DB48" s="595"/>
      <c r="DC48" s="596"/>
      <c r="DD48" s="597" t="s">
        <v>114</v>
      </c>
      <c r="DE48" s="592"/>
      <c r="DF48" s="592"/>
      <c r="DG48" s="592"/>
      <c r="DH48" s="592"/>
      <c r="DI48" s="592"/>
      <c r="DJ48" s="592"/>
      <c r="DK48" s="593"/>
      <c r="DL48" s="598"/>
      <c r="DM48" s="599"/>
      <c r="DN48" s="599"/>
      <c r="DO48" s="599"/>
      <c r="DP48" s="599"/>
      <c r="DQ48" s="599"/>
      <c r="DR48" s="599"/>
      <c r="DS48" s="599"/>
      <c r="DT48" s="599"/>
      <c r="DU48" s="599"/>
      <c r="DV48" s="600"/>
      <c r="DW48" s="601"/>
      <c r="DX48" s="602"/>
      <c r="DY48" s="602"/>
      <c r="DZ48" s="602"/>
      <c r="EA48" s="602"/>
      <c r="EB48" s="602"/>
      <c r="EC48" s="603"/>
    </row>
    <row r="49" spans="82:133" ht="11.25" customHeight="1" x14ac:dyDescent="0.2">
      <c r="CD49" s="572" t="s">
        <v>344</v>
      </c>
      <c r="CE49" s="573"/>
      <c r="CF49" s="573"/>
      <c r="CG49" s="573"/>
      <c r="CH49" s="573"/>
      <c r="CI49" s="573"/>
      <c r="CJ49" s="573"/>
      <c r="CK49" s="573"/>
      <c r="CL49" s="573"/>
      <c r="CM49" s="573"/>
      <c r="CN49" s="573"/>
      <c r="CO49" s="573"/>
      <c r="CP49" s="573"/>
      <c r="CQ49" s="574"/>
      <c r="CR49" s="575">
        <v>15890194</v>
      </c>
      <c r="CS49" s="576"/>
      <c r="CT49" s="576"/>
      <c r="CU49" s="576"/>
      <c r="CV49" s="576"/>
      <c r="CW49" s="576"/>
      <c r="CX49" s="576"/>
      <c r="CY49" s="577"/>
      <c r="CZ49" s="578">
        <v>100</v>
      </c>
      <c r="DA49" s="579"/>
      <c r="DB49" s="579"/>
      <c r="DC49" s="580"/>
      <c r="DD49" s="581">
        <v>9300185</v>
      </c>
      <c r="DE49" s="576"/>
      <c r="DF49" s="576"/>
      <c r="DG49" s="576"/>
      <c r="DH49" s="576"/>
      <c r="DI49" s="576"/>
      <c r="DJ49" s="576"/>
      <c r="DK49" s="577"/>
      <c r="DL49" s="582"/>
      <c r="DM49" s="583"/>
      <c r="DN49" s="583"/>
      <c r="DO49" s="583"/>
      <c r="DP49" s="583"/>
      <c r="DQ49" s="583"/>
      <c r="DR49" s="583"/>
      <c r="DS49" s="583"/>
      <c r="DT49" s="583"/>
      <c r="DU49" s="583"/>
      <c r="DV49" s="584"/>
      <c r="DW49" s="585"/>
      <c r="DX49" s="586"/>
      <c r="DY49" s="586"/>
      <c r="DZ49" s="586"/>
      <c r="EA49" s="586"/>
      <c r="EB49" s="586"/>
      <c r="EC49" s="587"/>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7" zoomScale="70" zoomScaleNormal="25" zoomScaleSheetLayoutView="70" workbookViewId="0">
      <selection activeCell="BS21" sqref="BS21:CG21"/>
    </sheetView>
  </sheetViews>
  <sheetFormatPr defaultColWidth="0" defaultRowHeight="13.2" zeroHeight="1" x14ac:dyDescent="0.2"/>
  <cols>
    <col min="1" max="130" width="2.77734375" style="241" customWidth="1"/>
    <col min="131" max="131" width="1.6640625" style="241" customWidth="1"/>
    <col min="132" max="16384" width="9" style="241"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090" t="s">
        <v>346</v>
      </c>
      <c r="DK2" s="1091"/>
      <c r="DL2" s="1091"/>
      <c r="DM2" s="1091"/>
      <c r="DN2" s="1091"/>
      <c r="DO2" s="1092"/>
      <c r="DP2" s="202"/>
      <c r="DQ2" s="1090" t="s">
        <v>347</v>
      </c>
      <c r="DR2" s="1091"/>
      <c r="DS2" s="1091"/>
      <c r="DT2" s="1091"/>
      <c r="DU2" s="1091"/>
      <c r="DV2" s="1091"/>
      <c r="DW2" s="1091"/>
      <c r="DX2" s="1091"/>
      <c r="DY2" s="1091"/>
      <c r="DZ2" s="1092"/>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65" t="s">
        <v>348</v>
      </c>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995" t="s">
        <v>350</v>
      </c>
      <c r="B5" s="996"/>
      <c r="C5" s="996"/>
      <c r="D5" s="996"/>
      <c r="E5" s="996"/>
      <c r="F5" s="996"/>
      <c r="G5" s="996"/>
      <c r="H5" s="996"/>
      <c r="I5" s="996"/>
      <c r="J5" s="996"/>
      <c r="K5" s="996"/>
      <c r="L5" s="996"/>
      <c r="M5" s="996"/>
      <c r="N5" s="996"/>
      <c r="O5" s="996"/>
      <c r="P5" s="997"/>
      <c r="Q5" s="1001" t="s">
        <v>351</v>
      </c>
      <c r="R5" s="1002"/>
      <c r="S5" s="1002"/>
      <c r="T5" s="1002"/>
      <c r="U5" s="1003"/>
      <c r="V5" s="1001" t="s">
        <v>352</v>
      </c>
      <c r="W5" s="1002"/>
      <c r="X5" s="1002"/>
      <c r="Y5" s="1002"/>
      <c r="Z5" s="1003"/>
      <c r="AA5" s="1001" t="s">
        <v>353</v>
      </c>
      <c r="AB5" s="1002"/>
      <c r="AC5" s="1002"/>
      <c r="AD5" s="1002"/>
      <c r="AE5" s="1002"/>
      <c r="AF5" s="1093" t="s">
        <v>354</v>
      </c>
      <c r="AG5" s="1002"/>
      <c r="AH5" s="1002"/>
      <c r="AI5" s="1002"/>
      <c r="AJ5" s="1017"/>
      <c r="AK5" s="1002" t="s">
        <v>355</v>
      </c>
      <c r="AL5" s="1002"/>
      <c r="AM5" s="1002"/>
      <c r="AN5" s="1002"/>
      <c r="AO5" s="1003"/>
      <c r="AP5" s="1001" t="s">
        <v>356</v>
      </c>
      <c r="AQ5" s="1002"/>
      <c r="AR5" s="1002"/>
      <c r="AS5" s="1002"/>
      <c r="AT5" s="1003"/>
      <c r="AU5" s="1001" t="s">
        <v>357</v>
      </c>
      <c r="AV5" s="1002"/>
      <c r="AW5" s="1002"/>
      <c r="AX5" s="1002"/>
      <c r="AY5" s="1017"/>
      <c r="AZ5" s="209"/>
      <c r="BA5" s="209"/>
      <c r="BB5" s="209"/>
      <c r="BC5" s="209"/>
      <c r="BD5" s="209"/>
      <c r="BE5" s="210"/>
      <c r="BF5" s="210"/>
      <c r="BG5" s="210"/>
      <c r="BH5" s="210"/>
      <c r="BI5" s="210"/>
      <c r="BJ5" s="210"/>
      <c r="BK5" s="210"/>
      <c r="BL5" s="210"/>
      <c r="BM5" s="210"/>
      <c r="BN5" s="210"/>
      <c r="BO5" s="210"/>
      <c r="BP5" s="210"/>
      <c r="BQ5" s="995" t="s">
        <v>358</v>
      </c>
      <c r="BR5" s="996"/>
      <c r="BS5" s="996"/>
      <c r="BT5" s="996"/>
      <c r="BU5" s="996"/>
      <c r="BV5" s="996"/>
      <c r="BW5" s="996"/>
      <c r="BX5" s="996"/>
      <c r="BY5" s="996"/>
      <c r="BZ5" s="996"/>
      <c r="CA5" s="996"/>
      <c r="CB5" s="996"/>
      <c r="CC5" s="996"/>
      <c r="CD5" s="996"/>
      <c r="CE5" s="996"/>
      <c r="CF5" s="996"/>
      <c r="CG5" s="997"/>
      <c r="CH5" s="1001" t="s">
        <v>359</v>
      </c>
      <c r="CI5" s="1002"/>
      <c r="CJ5" s="1002"/>
      <c r="CK5" s="1002"/>
      <c r="CL5" s="1003"/>
      <c r="CM5" s="1001" t="s">
        <v>360</v>
      </c>
      <c r="CN5" s="1002"/>
      <c r="CO5" s="1002"/>
      <c r="CP5" s="1002"/>
      <c r="CQ5" s="1003"/>
      <c r="CR5" s="1001" t="s">
        <v>361</v>
      </c>
      <c r="CS5" s="1002"/>
      <c r="CT5" s="1002"/>
      <c r="CU5" s="1002"/>
      <c r="CV5" s="1003"/>
      <c r="CW5" s="1001" t="s">
        <v>362</v>
      </c>
      <c r="CX5" s="1002"/>
      <c r="CY5" s="1002"/>
      <c r="CZ5" s="1002"/>
      <c r="DA5" s="1003"/>
      <c r="DB5" s="1001" t="s">
        <v>363</v>
      </c>
      <c r="DC5" s="1002"/>
      <c r="DD5" s="1002"/>
      <c r="DE5" s="1002"/>
      <c r="DF5" s="1003"/>
      <c r="DG5" s="1108" t="s">
        <v>364</v>
      </c>
      <c r="DH5" s="1109"/>
      <c r="DI5" s="1109"/>
      <c r="DJ5" s="1109"/>
      <c r="DK5" s="1110"/>
      <c r="DL5" s="1108" t="s">
        <v>365</v>
      </c>
      <c r="DM5" s="1109"/>
      <c r="DN5" s="1109"/>
      <c r="DO5" s="1109"/>
      <c r="DP5" s="1110"/>
      <c r="DQ5" s="1001" t="s">
        <v>366</v>
      </c>
      <c r="DR5" s="1002"/>
      <c r="DS5" s="1002"/>
      <c r="DT5" s="1002"/>
      <c r="DU5" s="1003"/>
      <c r="DV5" s="1001" t="s">
        <v>357</v>
      </c>
      <c r="DW5" s="1002"/>
      <c r="DX5" s="1002"/>
      <c r="DY5" s="1002"/>
      <c r="DZ5" s="1017"/>
      <c r="EA5" s="207"/>
    </row>
    <row r="6" spans="1:131" s="208"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8"/>
      <c r="AK6" s="1005"/>
      <c r="AL6" s="1005"/>
      <c r="AM6" s="1005"/>
      <c r="AN6" s="1005"/>
      <c r="AO6" s="1006"/>
      <c r="AP6" s="1004"/>
      <c r="AQ6" s="1005"/>
      <c r="AR6" s="1005"/>
      <c r="AS6" s="1005"/>
      <c r="AT6" s="1006"/>
      <c r="AU6" s="1004"/>
      <c r="AV6" s="1005"/>
      <c r="AW6" s="1005"/>
      <c r="AX6" s="1005"/>
      <c r="AY6" s="1018"/>
      <c r="AZ6" s="205"/>
      <c r="BA6" s="205"/>
      <c r="BB6" s="205"/>
      <c r="BC6" s="205"/>
      <c r="BD6" s="205"/>
      <c r="BE6" s="206"/>
      <c r="BF6" s="206"/>
      <c r="BG6" s="206"/>
      <c r="BH6" s="206"/>
      <c r="BI6" s="206"/>
      <c r="BJ6" s="206"/>
      <c r="BK6" s="206"/>
      <c r="BL6" s="206"/>
      <c r="BM6" s="206"/>
      <c r="BN6" s="206"/>
      <c r="BO6" s="206"/>
      <c r="BP6" s="206"/>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111"/>
      <c r="DH6" s="1112"/>
      <c r="DI6" s="1112"/>
      <c r="DJ6" s="1112"/>
      <c r="DK6" s="1113"/>
      <c r="DL6" s="1111"/>
      <c r="DM6" s="1112"/>
      <c r="DN6" s="1112"/>
      <c r="DO6" s="1112"/>
      <c r="DP6" s="1113"/>
      <c r="DQ6" s="1004"/>
      <c r="DR6" s="1005"/>
      <c r="DS6" s="1005"/>
      <c r="DT6" s="1005"/>
      <c r="DU6" s="1006"/>
      <c r="DV6" s="1004"/>
      <c r="DW6" s="1005"/>
      <c r="DX6" s="1005"/>
      <c r="DY6" s="1005"/>
      <c r="DZ6" s="1018"/>
      <c r="EA6" s="207"/>
    </row>
    <row r="7" spans="1:131" s="208" customFormat="1" ht="26.25" customHeight="1" thickTop="1" x14ac:dyDescent="0.2">
      <c r="A7" s="211">
        <v>1</v>
      </c>
      <c r="B7" s="1051" t="s">
        <v>367</v>
      </c>
      <c r="C7" s="1052"/>
      <c r="D7" s="1052"/>
      <c r="E7" s="1052"/>
      <c r="F7" s="1052"/>
      <c r="G7" s="1052"/>
      <c r="H7" s="1052"/>
      <c r="I7" s="1052"/>
      <c r="J7" s="1052"/>
      <c r="K7" s="1052"/>
      <c r="L7" s="1052"/>
      <c r="M7" s="1052"/>
      <c r="N7" s="1052"/>
      <c r="O7" s="1052"/>
      <c r="P7" s="1053"/>
      <c r="Q7" s="1114">
        <v>16199</v>
      </c>
      <c r="R7" s="1115"/>
      <c r="S7" s="1115"/>
      <c r="T7" s="1115"/>
      <c r="U7" s="1115"/>
      <c r="V7" s="1115">
        <v>15872</v>
      </c>
      <c r="W7" s="1115"/>
      <c r="X7" s="1115"/>
      <c r="Y7" s="1115"/>
      <c r="Z7" s="1115"/>
      <c r="AA7" s="1115">
        <v>327</v>
      </c>
      <c r="AB7" s="1115"/>
      <c r="AC7" s="1115"/>
      <c r="AD7" s="1115"/>
      <c r="AE7" s="1116"/>
      <c r="AF7" s="1117">
        <v>198</v>
      </c>
      <c r="AG7" s="1118"/>
      <c r="AH7" s="1118"/>
      <c r="AI7" s="1118"/>
      <c r="AJ7" s="1119"/>
      <c r="AK7" s="1101">
        <v>852</v>
      </c>
      <c r="AL7" s="1102"/>
      <c r="AM7" s="1102"/>
      <c r="AN7" s="1102"/>
      <c r="AO7" s="1102"/>
      <c r="AP7" s="1102">
        <v>22504</v>
      </c>
      <c r="AQ7" s="1102"/>
      <c r="AR7" s="1102"/>
      <c r="AS7" s="1102"/>
      <c r="AT7" s="1102"/>
      <c r="AU7" s="1103"/>
      <c r="AV7" s="1103"/>
      <c r="AW7" s="1103"/>
      <c r="AX7" s="1103"/>
      <c r="AY7" s="1104"/>
      <c r="AZ7" s="205"/>
      <c r="BA7" s="205"/>
      <c r="BB7" s="205"/>
      <c r="BC7" s="205"/>
      <c r="BD7" s="205"/>
      <c r="BE7" s="206"/>
      <c r="BF7" s="206"/>
      <c r="BG7" s="206"/>
      <c r="BH7" s="206"/>
      <c r="BI7" s="206"/>
      <c r="BJ7" s="206"/>
      <c r="BK7" s="206"/>
      <c r="BL7" s="206"/>
      <c r="BM7" s="206"/>
      <c r="BN7" s="206"/>
      <c r="BO7" s="206"/>
      <c r="BP7" s="206"/>
      <c r="BQ7" s="212">
        <v>1</v>
      </c>
      <c r="BR7" s="343" t="s">
        <v>550</v>
      </c>
      <c r="BS7" s="1105" t="s">
        <v>551</v>
      </c>
      <c r="BT7" s="1106"/>
      <c r="BU7" s="1106"/>
      <c r="BV7" s="1106"/>
      <c r="BW7" s="1106"/>
      <c r="BX7" s="1106"/>
      <c r="BY7" s="1106"/>
      <c r="BZ7" s="1106"/>
      <c r="CA7" s="1106"/>
      <c r="CB7" s="1106"/>
      <c r="CC7" s="1106"/>
      <c r="CD7" s="1106"/>
      <c r="CE7" s="1106"/>
      <c r="CF7" s="1106"/>
      <c r="CG7" s="1107"/>
      <c r="CH7" s="1098">
        <v>53</v>
      </c>
      <c r="CI7" s="1099"/>
      <c r="CJ7" s="1099"/>
      <c r="CK7" s="1099"/>
      <c r="CL7" s="1100"/>
      <c r="CM7" s="1098">
        <v>75</v>
      </c>
      <c r="CN7" s="1099"/>
      <c r="CO7" s="1099"/>
      <c r="CP7" s="1099"/>
      <c r="CQ7" s="1100"/>
      <c r="CR7" s="1098">
        <v>99</v>
      </c>
      <c r="CS7" s="1099"/>
      <c r="CT7" s="1099"/>
      <c r="CU7" s="1099"/>
      <c r="CV7" s="1100"/>
      <c r="CW7" s="989" t="s">
        <v>542</v>
      </c>
      <c r="CX7" s="990"/>
      <c r="CY7" s="990"/>
      <c r="CZ7" s="990"/>
      <c r="DA7" s="991"/>
      <c r="DB7" s="989" t="s">
        <v>563</v>
      </c>
      <c r="DC7" s="990"/>
      <c r="DD7" s="990"/>
      <c r="DE7" s="990"/>
      <c r="DF7" s="991"/>
      <c r="DG7" s="1098" t="s">
        <v>542</v>
      </c>
      <c r="DH7" s="1099"/>
      <c r="DI7" s="1099"/>
      <c r="DJ7" s="1099"/>
      <c r="DK7" s="1100"/>
      <c r="DL7" s="1098">
        <v>370</v>
      </c>
      <c r="DM7" s="1099"/>
      <c r="DN7" s="1099"/>
      <c r="DO7" s="1099"/>
      <c r="DP7" s="1100"/>
      <c r="DQ7" s="1098">
        <v>37</v>
      </c>
      <c r="DR7" s="1099"/>
      <c r="DS7" s="1099"/>
      <c r="DT7" s="1099"/>
      <c r="DU7" s="1100"/>
      <c r="DV7" s="1095"/>
      <c r="DW7" s="1096"/>
      <c r="DX7" s="1096"/>
      <c r="DY7" s="1096"/>
      <c r="DZ7" s="1097"/>
      <c r="EA7" s="207"/>
    </row>
    <row r="8" spans="1:131" s="208" customFormat="1" ht="26.25" customHeight="1" x14ac:dyDescent="0.2">
      <c r="A8" s="213">
        <v>2</v>
      </c>
      <c r="B8" s="1037" t="s">
        <v>368</v>
      </c>
      <c r="C8" s="1038"/>
      <c r="D8" s="1038"/>
      <c r="E8" s="1038"/>
      <c r="F8" s="1038"/>
      <c r="G8" s="1038"/>
      <c r="H8" s="1038"/>
      <c r="I8" s="1038"/>
      <c r="J8" s="1038"/>
      <c r="K8" s="1038"/>
      <c r="L8" s="1038"/>
      <c r="M8" s="1038"/>
      <c r="N8" s="1038"/>
      <c r="O8" s="1038"/>
      <c r="P8" s="1039"/>
      <c r="Q8" s="1043">
        <v>30</v>
      </c>
      <c r="R8" s="1044"/>
      <c r="S8" s="1044"/>
      <c r="T8" s="1044"/>
      <c r="U8" s="1044"/>
      <c r="V8" s="1044">
        <v>29</v>
      </c>
      <c r="W8" s="1044"/>
      <c r="X8" s="1044"/>
      <c r="Y8" s="1044"/>
      <c r="Z8" s="1044"/>
      <c r="AA8" s="1044">
        <v>1</v>
      </c>
      <c r="AB8" s="1044"/>
      <c r="AC8" s="1044"/>
      <c r="AD8" s="1044"/>
      <c r="AE8" s="1045"/>
      <c r="AF8" s="1019">
        <v>1</v>
      </c>
      <c r="AG8" s="1020"/>
      <c r="AH8" s="1020"/>
      <c r="AI8" s="1020"/>
      <c r="AJ8" s="1021"/>
      <c r="AK8" s="1088" t="s">
        <v>542</v>
      </c>
      <c r="AL8" s="1089"/>
      <c r="AM8" s="1089"/>
      <c r="AN8" s="1089"/>
      <c r="AO8" s="1089"/>
      <c r="AP8" s="1089" t="s">
        <v>542</v>
      </c>
      <c r="AQ8" s="1089"/>
      <c r="AR8" s="1089"/>
      <c r="AS8" s="1089"/>
      <c r="AT8" s="1089"/>
      <c r="AU8" s="1086"/>
      <c r="AV8" s="1086"/>
      <c r="AW8" s="1086"/>
      <c r="AX8" s="1086"/>
      <c r="AY8" s="1087"/>
      <c r="AZ8" s="205"/>
      <c r="BA8" s="205"/>
      <c r="BB8" s="205"/>
      <c r="BC8" s="205"/>
      <c r="BD8" s="205"/>
      <c r="BE8" s="206"/>
      <c r="BF8" s="206"/>
      <c r="BG8" s="206"/>
      <c r="BH8" s="206"/>
      <c r="BI8" s="206"/>
      <c r="BJ8" s="206"/>
      <c r="BK8" s="206"/>
      <c r="BL8" s="206"/>
      <c r="BM8" s="206"/>
      <c r="BN8" s="206"/>
      <c r="BO8" s="206"/>
      <c r="BP8" s="206"/>
      <c r="BQ8" s="214">
        <v>2</v>
      </c>
      <c r="BR8" s="344" t="s">
        <v>550</v>
      </c>
      <c r="BS8" s="1014" t="s">
        <v>552</v>
      </c>
      <c r="BT8" s="1015"/>
      <c r="BU8" s="1015"/>
      <c r="BV8" s="1015"/>
      <c r="BW8" s="1015"/>
      <c r="BX8" s="1015"/>
      <c r="BY8" s="1015"/>
      <c r="BZ8" s="1015"/>
      <c r="CA8" s="1015"/>
      <c r="CB8" s="1015"/>
      <c r="CC8" s="1015"/>
      <c r="CD8" s="1015"/>
      <c r="CE8" s="1015"/>
      <c r="CF8" s="1015"/>
      <c r="CG8" s="1016"/>
      <c r="CH8" s="989">
        <v>4</v>
      </c>
      <c r="CI8" s="990"/>
      <c r="CJ8" s="990"/>
      <c r="CK8" s="990"/>
      <c r="CL8" s="991"/>
      <c r="CM8" s="989">
        <v>260</v>
      </c>
      <c r="CN8" s="990"/>
      <c r="CO8" s="990"/>
      <c r="CP8" s="990"/>
      <c r="CQ8" s="991"/>
      <c r="CR8" s="989">
        <v>200</v>
      </c>
      <c r="CS8" s="990"/>
      <c r="CT8" s="990"/>
      <c r="CU8" s="990"/>
      <c r="CV8" s="991"/>
      <c r="CW8" s="989" t="s">
        <v>542</v>
      </c>
      <c r="CX8" s="990"/>
      <c r="CY8" s="990"/>
      <c r="CZ8" s="990"/>
      <c r="DA8" s="991"/>
      <c r="DB8" s="989" t="s">
        <v>563</v>
      </c>
      <c r="DC8" s="990"/>
      <c r="DD8" s="990"/>
      <c r="DE8" s="990"/>
      <c r="DF8" s="991"/>
      <c r="DG8" s="989" t="s">
        <v>564</v>
      </c>
      <c r="DH8" s="990"/>
      <c r="DI8" s="990"/>
      <c r="DJ8" s="990"/>
      <c r="DK8" s="991"/>
      <c r="DL8" s="989">
        <v>135</v>
      </c>
      <c r="DM8" s="990"/>
      <c r="DN8" s="990"/>
      <c r="DO8" s="990"/>
      <c r="DP8" s="991"/>
      <c r="DQ8" s="989">
        <v>14</v>
      </c>
      <c r="DR8" s="990"/>
      <c r="DS8" s="990"/>
      <c r="DT8" s="990"/>
      <c r="DU8" s="991"/>
      <c r="DV8" s="992"/>
      <c r="DW8" s="993"/>
      <c r="DX8" s="993"/>
      <c r="DY8" s="993"/>
      <c r="DZ8" s="994"/>
      <c r="EA8" s="207"/>
    </row>
    <row r="9" spans="1:131" s="208" customFormat="1" ht="26.25" customHeight="1" x14ac:dyDescent="0.2">
      <c r="A9" s="213">
        <v>3</v>
      </c>
      <c r="B9" s="1037"/>
      <c r="C9" s="1038"/>
      <c r="D9" s="1038"/>
      <c r="E9" s="1038"/>
      <c r="F9" s="1038"/>
      <c r="G9" s="1038"/>
      <c r="H9" s="1038"/>
      <c r="I9" s="1038"/>
      <c r="J9" s="1038"/>
      <c r="K9" s="1038"/>
      <c r="L9" s="1038"/>
      <c r="M9" s="1038"/>
      <c r="N9" s="1038"/>
      <c r="O9" s="1038"/>
      <c r="P9" s="1039"/>
      <c r="Q9" s="1043"/>
      <c r="R9" s="1044"/>
      <c r="S9" s="1044"/>
      <c r="T9" s="1044"/>
      <c r="U9" s="1044"/>
      <c r="V9" s="1044"/>
      <c r="W9" s="1044"/>
      <c r="X9" s="1044"/>
      <c r="Y9" s="1044"/>
      <c r="Z9" s="1044"/>
      <c r="AA9" s="1044"/>
      <c r="AB9" s="1044"/>
      <c r="AC9" s="1044"/>
      <c r="AD9" s="1044"/>
      <c r="AE9" s="1045"/>
      <c r="AF9" s="1019"/>
      <c r="AG9" s="1020"/>
      <c r="AH9" s="1020"/>
      <c r="AI9" s="1020"/>
      <c r="AJ9" s="1021"/>
      <c r="AK9" s="1088"/>
      <c r="AL9" s="1089"/>
      <c r="AM9" s="1089"/>
      <c r="AN9" s="1089"/>
      <c r="AO9" s="1089"/>
      <c r="AP9" s="1089"/>
      <c r="AQ9" s="1089"/>
      <c r="AR9" s="1089"/>
      <c r="AS9" s="1089"/>
      <c r="AT9" s="1089"/>
      <c r="AU9" s="1086"/>
      <c r="AV9" s="1086"/>
      <c r="AW9" s="1086"/>
      <c r="AX9" s="1086"/>
      <c r="AY9" s="1087"/>
      <c r="AZ9" s="205"/>
      <c r="BA9" s="205"/>
      <c r="BB9" s="205"/>
      <c r="BC9" s="205"/>
      <c r="BD9" s="205"/>
      <c r="BE9" s="206"/>
      <c r="BF9" s="206"/>
      <c r="BG9" s="206"/>
      <c r="BH9" s="206"/>
      <c r="BI9" s="206"/>
      <c r="BJ9" s="206"/>
      <c r="BK9" s="206"/>
      <c r="BL9" s="206"/>
      <c r="BM9" s="206"/>
      <c r="BN9" s="206"/>
      <c r="BO9" s="206"/>
      <c r="BP9" s="206"/>
      <c r="BQ9" s="214">
        <v>3</v>
      </c>
      <c r="BR9" s="344"/>
      <c r="BS9" s="1014" t="s">
        <v>553</v>
      </c>
      <c r="BT9" s="1015"/>
      <c r="BU9" s="1015"/>
      <c r="BV9" s="1015"/>
      <c r="BW9" s="1015"/>
      <c r="BX9" s="1015"/>
      <c r="BY9" s="1015"/>
      <c r="BZ9" s="1015"/>
      <c r="CA9" s="1015"/>
      <c r="CB9" s="1015"/>
      <c r="CC9" s="1015"/>
      <c r="CD9" s="1015"/>
      <c r="CE9" s="1015"/>
      <c r="CF9" s="1015"/>
      <c r="CG9" s="1016"/>
      <c r="CH9" s="989">
        <v>-34</v>
      </c>
      <c r="CI9" s="990"/>
      <c r="CJ9" s="990"/>
      <c r="CK9" s="990"/>
      <c r="CL9" s="991"/>
      <c r="CM9" s="989">
        <v>23</v>
      </c>
      <c r="CN9" s="990"/>
      <c r="CO9" s="990"/>
      <c r="CP9" s="990"/>
      <c r="CQ9" s="991"/>
      <c r="CR9" s="989">
        <v>48</v>
      </c>
      <c r="CS9" s="990"/>
      <c r="CT9" s="990"/>
      <c r="CU9" s="990"/>
      <c r="CV9" s="991"/>
      <c r="CW9" s="989">
        <v>33</v>
      </c>
      <c r="CX9" s="990"/>
      <c r="CY9" s="990"/>
      <c r="CZ9" s="990"/>
      <c r="DA9" s="991"/>
      <c r="DB9" s="989" t="s">
        <v>563</v>
      </c>
      <c r="DC9" s="990"/>
      <c r="DD9" s="990"/>
      <c r="DE9" s="990"/>
      <c r="DF9" s="991"/>
      <c r="DG9" s="989" t="s">
        <v>563</v>
      </c>
      <c r="DH9" s="990"/>
      <c r="DI9" s="990"/>
      <c r="DJ9" s="990"/>
      <c r="DK9" s="991"/>
      <c r="DL9" s="989" t="s">
        <v>563</v>
      </c>
      <c r="DM9" s="990"/>
      <c r="DN9" s="990"/>
      <c r="DO9" s="990"/>
      <c r="DP9" s="991"/>
      <c r="DQ9" s="989" t="s">
        <v>563</v>
      </c>
      <c r="DR9" s="990"/>
      <c r="DS9" s="990"/>
      <c r="DT9" s="990"/>
      <c r="DU9" s="991"/>
      <c r="DV9" s="992"/>
      <c r="DW9" s="993"/>
      <c r="DX9" s="993"/>
      <c r="DY9" s="993"/>
      <c r="DZ9" s="994"/>
      <c r="EA9" s="207"/>
    </row>
    <row r="10" spans="1:131" s="208" customFormat="1" ht="26.25" customHeight="1" x14ac:dyDescent="0.2">
      <c r="A10" s="213">
        <v>4</v>
      </c>
      <c r="B10" s="1037"/>
      <c r="C10" s="1038"/>
      <c r="D10" s="1038"/>
      <c r="E10" s="1038"/>
      <c r="F10" s="1038"/>
      <c r="G10" s="1038"/>
      <c r="H10" s="1038"/>
      <c r="I10" s="1038"/>
      <c r="J10" s="1038"/>
      <c r="K10" s="1038"/>
      <c r="L10" s="1038"/>
      <c r="M10" s="1038"/>
      <c r="N10" s="1038"/>
      <c r="O10" s="1038"/>
      <c r="P10" s="1039"/>
      <c r="Q10" s="1043"/>
      <c r="R10" s="1044"/>
      <c r="S10" s="1044"/>
      <c r="T10" s="1044"/>
      <c r="U10" s="1044"/>
      <c r="V10" s="1044"/>
      <c r="W10" s="1044"/>
      <c r="X10" s="1044"/>
      <c r="Y10" s="1044"/>
      <c r="Z10" s="1044"/>
      <c r="AA10" s="1044"/>
      <c r="AB10" s="1044"/>
      <c r="AC10" s="1044"/>
      <c r="AD10" s="1044"/>
      <c r="AE10" s="1045"/>
      <c r="AF10" s="1019"/>
      <c r="AG10" s="1020"/>
      <c r="AH10" s="1020"/>
      <c r="AI10" s="1020"/>
      <c r="AJ10" s="1021"/>
      <c r="AK10" s="1088"/>
      <c r="AL10" s="1089"/>
      <c r="AM10" s="1089"/>
      <c r="AN10" s="1089"/>
      <c r="AO10" s="1089"/>
      <c r="AP10" s="1089"/>
      <c r="AQ10" s="1089"/>
      <c r="AR10" s="1089"/>
      <c r="AS10" s="1089"/>
      <c r="AT10" s="1089"/>
      <c r="AU10" s="1086"/>
      <c r="AV10" s="1086"/>
      <c r="AW10" s="1086"/>
      <c r="AX10" s="1086"/>
      <c r="AY10" s="1087"/>
      <c r="AZ10" s="205"/>
      <c r="BA10" s="205"/>
      <c r="BB10" s="205"/>
      <c r="BC10" s="205"/>
      <c r="BD10" s="205"/>
      <c r="BE10" s="206"/>
      <c r="BF10" s="206"/>
      <c r="BG10" s="206"/>
      <c r="BH10" s="206"/>
      <c r="BI10" s="206"/>
      <c r="BJ10" s="206"/>
      <c r="BK10" s="206"/>
      <c r="BL10" s="206"/>
      <c r="BM10" s="206"/>
      <c r="BN10" s="206"/>
      <c r="BO10" s="206"/>
      <c r="BP10" s="206"/>
      <c r="BQ10" s="214">
        <v>4</v>
      </c>
      <c r="BR10" s="344"/>
      <c r="BS10" s="1014" t="s">
        <v>554</v>
      </c>
      <c r="BT10" s="1015"/>
      <c r="BU10" s="1015"/>
      <c r="BV10" s="1015"/>
      <c r="BW10" s="1015"/>
      <c r="BX10" s="1015"/>
      <c r="BY10" s="1015"/>
      <c r="BZ10" s="1015"/>
      <c r="CA10" s="1015"/>
      <c r="CB10" s="1015"/>
      <c r="CC10" s="1015"/>
      <c r="CD10" s="1015"/>
      <c r="CE10" s="1015"/>
      <c r="CF10" s="1015"/>
      <c r="CG10" s="1016"/>
      <c r="CH10" s="989">
        <v>-47</v>
      </c>
      <c r="CI10" s="990"/>
      <c r="CJ10" s="990"/>
      <c r="CK10" s="990"/>
      <c r="CL10" s="991"/>
      <c r="CM10" s="989">
        <v>81</v>
      </c>
      <c r="CN10" s="990"/>
      <c r="CO10" s="990"/>
      <c r="CP10" s="990"/>
      <c r="CQ10" s="991"/>
      <c r="CR10" s="989">
        <v>160</v>
      </c>
      <c r="CS10" s="990"/>
      <c r="CT10" s="990"/>
      <c r="CU10" s="990"/>
      <c r="CV10" s="991"/>
      <c r="CW10" s="989" t="s">
        <v>542</v>
      </c>
      <c r="CX10" s="990"/>
      <c r="CY10" s="990"/>
      <c r="CZ10" s="990"/>
      <c r="DA10" s="991"/>
      <c r="DB10" s="989" t="s">
        <v>563</v>
      </c>
      <c r="DC10" s="990"/>
      <c r="DD10" s="990"/>
      <c r="DE10" s="990"/>
      <c r="DF10" s="991"/>
      <c r="DG10" s="989" t="s">
        <v>563</v>
      </c>
      <c r="DH10" s="990"/>
      <c r="DI10" s="990"/>
      <c r="DJ10" s="990"/>
      <c r="DK10" s="991"/>
      <c r="DL10" s="989" t="s">
        <v>563</v>
      </c>
      <c r="DM10" s="990"/>
      <c r="DN10" s="990"/>
      <c r="DO10" s="990"/>
      <c r="DP10" s="991"/>
      <c r="DQ10" s="989" t="s">
        <v>563</v>
      </c>
      <c r="DR10" s="990"/>
      <c r="DS10" s="990"/>
      <c r="DT10" s="990"/>
      <c r="DU10" s="991"/>
      <c r="DV10" s="992"/>
      <c r="DW10" s="993"/>
      <c r="DX10" s="993"/>
      <c r="DY10" s="993"/>
      <c r="DZ10" s="994"/>
      <c r="EA10" s="207"/>
    </row>
    <row r="11" spans="1:131" s="208" customFormat="1" ht="26.25" customHeight="1" x14ac:dyDescent="0.2">
      <c r="A11" s="213">
        <v>5</v>
      </c>
      <c r="B11" s="1037"/>
      <c r="C11" s="1038"/>
      <c r="D11" s="1038"/>
      <c r="E11" s="1038"/>
      <c r="F11" s="1038"/>
      <c r="G11" s="1038"/>
      <c r="H11" s="1038"/>
      <c r="I11" s="1038"/>
      <c r="J11" s="1038"/>
      <c r="K11" s="1038"/>
      <c r="L11" s="1038"/>
      <c r="M11" s="1038"/>
      <c r="N11" s="1038"/>
      <c r="O11" s="1038"/>
      <c r="P11" s="1039"/>
      <c r="Q11" s="1043"/>
      <c r="R11" s="1044"/>
      <c r="S11" s="1044"/>
      <c r="T11" s="1044"/>
      <c r="U11" s="1044"/>
      <c r="V11" s="1044"/>
      <c r="W11" s="1044"/>
      <c r="X11" s="1044"/>
      <c r="Y11" s="1044"/>
      <c r="Z11" s="1044"/>
      <c r="AA11" s="1044"/>
      <c r="AB11" s="1044"/>
      <c r="AC11" s="1044"/>
      <c r="AD11" s="1044"/>
      <c r="AE11" s="1045"/>
      <c r="AF11" s="1019"/>
      <c r="AG11" s="1020"/>
      <c r="AH11" s="1020"/>
      <c r="AI11" s="1020"/>
      <c r="AJ11" s="1021"/>
      <c r="AK11" s="1088"/>
      <c r="AL11" s="1089"/>
      <c r="AM11" s="1089"/>
      <c r="AN11" s="1089"/>
      <c r="AO11" s="1089"/>
      <c r="AP11" s="1089"/>
      <c r="AQ11" s="1089"/>
      <c r="AR11" s="1089"/>
      <c r="AS11" s="1089"/>
      <c r="AT11" s="1089"/>
      <c r="AU11" s="1086"/>
      <c r="AV11" s="1086"/>
      <c r="AW11" s="1086"/>
      <c r="AX11" s="1086"/>
      <c r="AY11" s="1087"/>
      <c r="AZ11" s="205"/>
      <c r="BA11" s="205"/>
      <c r="BB11" s="205"/>
      <c r="BC11" s="205"/>
      <c r="BD11" s="205"/>
      <c r="BE11" s="206"/>
      <c r="BF11" s="206"/>
      <c r="BG11" s="206"/>
      <c r="BH11" s="206"/>
      <c r="BI11" s="206"/>
      <c r="BJ11" s="206"/>
      <c r="BK11" s="206"/>
      <c r="BL11" s="206"/>
      <c r="BM11" s="206"/>
      <c r="BN11" s="206"/>
      <c r="BO11" s="206"/>
      <c r="BP11" s="206"/>
      <c r="BQ11" s="214">
        <v>5</v>
      </c>
      <c r="BR11" s="344"/>
      <c r="BS11" s="1014" t="s">
        <v>555</v>
      </c>
      <c r="BT11" s="1015"/>
      <c r="BU11" s="1015"/>
      <c r="BV11" s="1015"/>
      <c r="BW11" s="1015"/>
      <c r="BX11" s="1015"/>
      <c r="BY11" s="1015"/>
      <c r="BZ11" s="1015"/>
      <c r="CA11" s="1015"/>
      <c r="CB11" s="1015"/>
      <c r="CC11" s="1015"/>
      <c r="CD11" s="1015"/>
      <c r="CE11" s="1015"/>
      <c r="CF11" s="1015"/>
      <c r="CG11" s="1016"/>
      <c r="CH11" s="989">
        <v>1</v>
      </c>
      <c r="CI11" s="990"/>
      <c r="CJ11" s="990"/>
      <c r="CK11" s="990"/>
      <c r="CL11" s="991"/>
      <c r="CM11" s="989">
        <v>30</v>
      </c>
      <c r="CN11" s="990"/>
      <c r="CO11" s="990"/>
      <c r="CP11" s="990"/>
      <c r="CQ11" s="991"/>
      <c r="CR11" s="989">
        <v>30</v>
      </c>
      <c r="CS11" s="990"/>
      <c r="CT11" s="990"/>
      <c r="CU11" s="990"/>
      <c r="CV11" s="991"/>
      <c r="CW11" s="989" t="s">
        <v>542</v>
      </c>
      <c r="CX11" s="990"/>
      <c r="CY11" s="990"/>
      <c r="CZ11" s="990"/>
      <c r="DA11" s="991"/>
      <c r="DB11" s="989" t="s">
        <v>563</v>
      </c>
      <c r="DC11" s="990"/>
      <c r="DD11" s="990"/>
      <c r="DE11" s="990"/>
      <c r="DF11" s="991"/>
      <c r="DG11" s="989" t="s">
        <v>563</v>
      </c>
      <c r="DH11" s="990"/>
      <c r="DI11" s="990"/>
      <c r="DJ11" s="990"/>
      <c r="DK11" s="991"/>
      <c r="DL11" s="989" t="s">
        <v>563</v>
      </c>
      <c r="DM11" s="990"/>
      <c r="DN11" s="990"/>
      <c r="DO11" s="990"/>
      <c r="DP11" s="991"/>
      <c r="DQ11" s="989" t="s">
        <v>563</v>
      </c>
      <c r="DR11" s="990"/>
      <c r="DS11" s="990"/>
      <c r="DT11" s="990"/>
      <c r="DU11" s="991"/>
      <c r="DV11" s="992"/>
      <c r="DW11" s="993"/>
      <c r="DX11" s="993"/>
      <c r="DY11" s="993"/>
      <c r="DZ11" s="994"/>
      <c r="EA11" s="207"/>
    </row>
    <row r="12" spans="1:131" s="208" customFormat="1" ht="26.25" customHeight="1" x14ac:dyDescent="0.2">
      <c r="A12" s="213">
        <v>6</v>
      </c>
      <c r="B12" s="1037"/>
      <c r="C12" s="1038"/>
      <c r="D12" s="1038"/>
      <c r="E12" s="1038"/>
      <c r="F12" s="1038"/>
      <c r="G12" s="1038"/>
      <c r="H12" s="1038"/>
      <c r="I12" s="1038"/>
      <c r="J12" s="1038"/>
      <c r="K12" s="1038"/>
      <c r="L12" s="1038"/>
      <c r="M12" s="1038"/>
      <c r="N12" s="1038"/>
      <c r="O12" s="1038"/>
      <c r="P12" s="1039"/>
      <c r="Q12" s="1043"/>
      <c r="R12" s="1044"/>
      <c r="S12" s="1044"/>
      <c r="T12" s="1044"/>
      <c r="U12" s="1044"/>
      <c r="V12" s="1044"/>
      <c r="W12" s="1044"/>
      <c r="X12" s="1044"/>
      <c r="Y12" s="1044"/>
      <c r="Z12" s="1044"/>
      <c r="AA12" s="1044"/>
      <c r="AB12" s="1044"/>
      <c r="AC12" s="1044"/>
      <c r="AD12" s="1044"/>
      <c r="AE12" s="1045"/>
      <c r="AF12" s="1019"/>
      <c r="AG12" s="1020"/>
      <c r="AH12" s="1020"/>
      <c r="AI12" s="1020"/>
      <c r="AJ12" s="1021"/>
      <c r="AK12" s="1088"/>
      <c r="AL12" s="1089"/>
      <c r="AM12" s="1089"/>
      <c r="AN12" s="1089"/>
      <c r="AO12" s="1089"/>
      <c r="AP12" s="1089"/>
      <c r="AQ12" s="1089"/>
      <c r="AR12" s="1089"/>
      <c r="AS12" s="1089"/>
      <c r="AT12" s="1089"/>
      <c r="AU12" s="1086"/>
      <c r="AV12" s="1086"/>
      <c r="AW12" s="1086"/>
      <c r="AX12" s="1086"/>
      <c r="AY12" s="1087"/>
      <c r="AZ12" s="205"/>
      <c r="BA12" s="205"/>
      <c r="BB12" s="205"/>
      <c r="BC12" s="205"/>
      <c r="BD12" s="205"/>
      <c r="BE12" s="206"/>
      <c r="BF12" s="206"/>
      <c r="BG12" s="206"/>
      <c r="BH12" s="206"/>
      <c r="BI12" s="206"/>
      <c r="BJ12" s="206"/>
      <c r="BK12" s="206"/>
      <c r="BL12" s="206"/>
      <c r="BM12" s="206"/>
      <c r="BN12" s="206"/>
      <c r="BO12" s="206"/>
      <c r="BP12" s="206"/>
      <c r="BQ12" s="214">
        <v>6</v>
      </c>
      <c r="BR12" s="344"/>
      <c r="BS12" s="1014" t="s">
        <v>556</v>
      </c>
      <c r="BT12" s="1015"/>
      <c r="BU12" s="1015"/>
      <c r="BV12" s="1015"/>
      <c r="BW12" s="1015"/>
      <c r="BX12" s="1015"/>
      <c r="BY12" s="1015"/>
      <c r="BZ12" s="1015"/>
      <c r="CA12" s="1015"/>
      <c r="CB12" s="1015"/>
      <c r="CC12" s="1015"/>
      <c r="CD12" s="1015"/>
      <c r="CE12" s="1015"/>
      <c r="CF12" s="1015"/>
      <c r="CG12" s="1016"/>
      <c r="CH12" s="989">
        <v>3</v>
      </c>
      <c r="CI12" s="990"/>
      <c r="CJ12" s="990"/>
      <c r="CK12" s="990"/>
      <c r="CL12" s="991"/>
      <c r="CM12" s="989">
        <v>86</v>
      </c>
      <c r="CN12" s="990"/>
      <c r="CO12" s="990"/>
      <c r="CP12" s="990"/>
      <c r="CQ12" s="991"/>
      <c r="CR12" s="989">
        <v>5</v>
      </c>
      <c r="CS12" s="990"/>
      <c r="CT12" s="990"/>
      <c r="CU12" s="990"/>
      <c r="CV12" s="991"/>
      <c r="CW12" s="989" t="s">
        <v>542</v>
      </c>
      <c r="CX12" s="990"/>
      <c r="CY12" s="990"/>
      <c r="CZ12" s="990"/>
      <c r="DA12" s="991"/>
      <c r="DB12" s="989" t="s">
        <v>563</v>
      </c>
      <c r="DC12" s="990"/>
      <c r="DD12" s="990"/>
      <c r="DE12" s="990"/>
      <c r="DF12" s="991"/>
      <c r="DG12" s="989">
        <v>447</v>
      </c>
      <c r="DH12" s="990"/>
      <c r="DI12" s="990"/>
      <c r="DJ12" s="990"/>
      <c r="DK12" s="991"/>
      <c r="DL12" s="989" t="s">
        <v>563</v>
      </c>
      <c r="DM12" s="990"/>
      <c r="DN12" s="990"/>
      <c r="DO12" s="990"/>
      <c r="DP12" s="991"/>
      <c r="DQ12" s="989" t="s">
        <v>563</v>
      </c>
      <c r="DR12" s="990"/>
      <c r="DS12" s="990"/>
      <c r="DT12" s="990"/>
      <c r="DU12" s="991"/>
      <c r="DV12" s="992"/>
      <c r="DW12" s="993"/>
      <c r="DX12" s="993"/>
      <c r="DY12" s="993"/>
      <c r="DZ12" s="994"/>
      <c r="EA12" s="207"/>
    </row>
    <row r="13" spans="1:131" s="208" customFormat="1" ht="26.25" customHeight="1" x14ac:dyDescent="0.2">
      <c r="A13" s="213">
        <v>7</v>
      </c>
      <c r="B13" s="1037"/>
      <c r="C13" s="1038"/>
      <c r="D13" s="1038"/>
      <c r="E13" s="1038"/>
      <c r="F13" s="1038"/>
      <c r="G13" s="1038"/>
      <c r="H13" s="1038"/>
      <c r="I13" s="1038"/>
      <c r="J13" s="1038"/>
      <c r="K13" s="1038"/>
      <c r="L13" s="1038"/>
      <c r="M13" s="1038"/>
      <c r="N13" s="1038"/>
      <c r="O13" s="1038"/>
      <c r="P13" s="1039"/>
      <c r="Q13" s="1043"/>
      <c r="R13" s="1044"/>
      <c r="S13" s="1044"/>
      <c r="T13" s="1044"/>
      <c r="U13" s="1044"/>
      <c r="V13" s="1044"/>
      <c r="W13" s="1044"/>
      <c r="X13" s="1044"/>
      <c r="Y13" s="1044"/>
      <c r="Z13" s="1044"/>
      <c r="AA13" s="1044"/>
      <c r="AB13" s="1044"/>
      <c r="AC13" s="1044"/>
      <c r="AD13" s="1044"/>
      <c r="AE13" s="1045"/>
      <c r="AF13" s="1019"/>
      <c r="AG13" s="1020"/>
      <c r="AH13" s="1020"/>
      <c r="AI13" s="1020"/>
      <c r="AJ13" s="1021"/>
      <c r="AK13" s="1088"/>
      <c r="AL13" s="1089"/>
      <c r="AM13" s="1089"/>
      <c r="AN13" s="1089"/>
      <c r="AO13" s="1089"/>
      <c r="AP13" s="1089"/>
      <c r="AQ13" s="1089"/>
      <c r="AR13" s="1089"/>
      <c r="AS13" s="1089"/>
      <c r="AT13" s="1089"/>
      <c r="AU13" s="1086"/>
      <c r="AV13" s="1086"/>
      <c r="AW13" s="1086"/>
      <c r="AX13" s="1086"/>
      <c r="AY13" s="1087"/>
      <c r="AZ13" s="205"/>
      <c r="BA13" s="205"/>
      <c r="BB13" s="205"/>
      <c r="BC13" s="205"/>
      <c r="BD13" s="205"/>
      <c r="BE13" s="206"/>
      <c r="BF13" s="206"/>
      <c r="BG13" s="206"/>
      <c r="BH13" s="206"/>
      <c r="BI13" s="206"/>
      <c r="BJ13" s="206"/>
      <c r="BK13" s="206"/>
      <c r="BL13" s="206"/>
      <c r="BM13" s="206"/>
      <c r="BN13" s="206"/>
      <c r="BO13" s="206"/>
      <c r="BP13" s="206"/>
      <c r="BQ13" s="214">
        <v>7</v>
      </c>
      <c r="BR13" s="344" t="s">
        <v>550</v>
      </c>
      <c r="BS13" s="1014" t="s">
        <v>557</v>
      </c>
      <c r="BT13" s="1015"/>
      <c r="BU13" s="1015"/>
      <c r="BV13" s="1015"/>
      <c r="BW13" s="1015"/>
      <c r="BX13" s="1015"/>
      <c r="BY13" s="1015"/>
      <c r="BZ13" s="1015"/>
      <c r="CA13" s="1015"/>
      <c r="CB13" s="1015"/>
      <c r="CC13" s="1015"/>
      <c r="CD13" s="1015"/>
      <c r="CE13" s="1015"/>
      <c r="CF13" s="1015"/>
      <c r="CG13" s="1016"/>
      <c r="CH13" s="989">
        <v>7</v>
      </c>
      <c r="CI13" s="990"/>
      <c r="CJ13" s="990"/>
      <c r="CK13" s="990"/>
      <c r="CL13" s="991"/>
      <c r="CM13" s="989">
        <v>50</v>
      </c>
      <c r="CN13" s="990"/>
      <c r="CO13" s="990"/>
      <c r="CP13" s="990"/>
      <c r="CQ13" s="991"/>
      <c r="CR13" s="989">
        <v>52</v>
      </c>
      <c r="CS13" s="990"/>
      <c r="CT13" s="990"/>
      <c r="CU13" s="990"/>
      <c r="CV13" s="991"/>
      <c r="CW13" s="989">
        <v>8</v>
      </c>
      <c r="CX13" s="990"/>
      <c r="CY13" s="990"/>
      <c r="CZ13" s="990"/>
      <c r="DA13" s="991"/>
      <c r="DB13" s="989">
        <v>2</v>
      </c>
      <c r="DC13" s="990"/>
      <c r="DD13" s="990"/>
      <c r="DE13" s="990"/>
      <c r="DF13" s="991"/>
      <c r="DG13" s="989" t="s">
        <v>542</v>
      </c>
      <c r="DH13" s="990"/>
      <c r="DI13" s="990"/>
      <c r="DJ13" s="990"/>
      <c r="DK13" s="991"/>
      <c r="DL13" s="989">
        <v>191</v>
      </c>
      <c r="DM13" s="990"/>
      <c r="DN13" s="990"/>
      <c r="DO13" s="990"/>
      <c r="DP13" s="991"/>
      <c r="DQ13" s="989">
        <v>18</v>
      </c>
      <c r="DR13" s="990"/>
      <c r="DS13" s="990"/>
      <c r="DT13" s="990"/>
      <c r="DU13" s="991"/>
      <c r="DV13" s="992"/>
      <c r="DW13" s="993"/>
      <c r="DX13" s="993"/>
      <c r="DY13" s="993"/>
      <c r="DZ13" s="994"/>
      <c r="EA13" s="207"/>
    </row>
    <row r="14" spans="1:131" s="208" customFormat="1" ht="26.25" customHeight="1" x14ac:dyDescent="0.2">
      <c r="A14" s="213">
        <v>8</v>
      </c>
      <c r="B14" s="1037"/>
      <c r="C14" s="1038"/>
      <c r="D14" s="1038"/>
      <c r="E14" s="1038"/>
      <c r="F14" s="1038"/>
      <c r="G14" s="1038"/>
      <c r="H14" s="1038"/>
      <c r="I14" s="1038"/>
      <c r="J14" s="1038"/>
      <c r="K14" s="1038"/>
      <c r="L14" s="1038"/>
      <c r="M14" s="1038"/>
      <c r="N14" s="1038"/>
      <c r="O14" s="1038"/>
      <c r="P14" s="1039"/>
      <c r="Q14" s="1043"/>
      <c r="R14" s="1044"/>
      <c r="S14" s="1044"/>
      <c r="T14" s="1044"/>
      <c r="U14" s="1044"/>
      <c r="V14" s="1044"/>
      <c r="W14" s="1044"/>
      <c r="X14" s="1044"/>
      <c r="Y14" s="1044"/>
      <c r="Z14" s="1044"/>
      <c r="AA14" s="1044"/>
      <c r="AB14" s="1044"/>
      <c r="AC14" s="1044"/>
      <c r="AD14" s="1044"/>
      <c r="AE14" s="1045"/>
      <c r="AF14" s="1019"/>
      <c r="AG14" s="1020"/>
      <c r="AH14" s="1020"/>
      <c r="AI14" s="1020"/>
      <c r="AJ14" s="1021"/>
      <c r="AK14" s="1088"/>
      <c r="AL14" s="1089"/>
      <c r="AM14" s="1089"/>
      <c r="AN14" s="1089"/>
      <c r="AO14" s="1089"/>
      <c r="AP14" s="1089"/>
      <c r="AQ14" s="1089"/>
      <c r="AR14" s="1089"/>
      <c r="AS14" s="1089"/>
      <c r="AT14" s="1089"/>
      <c r="AU14" s="1086"/>
      <c r="AV14" s="1086"/>
      <c r="AW14" s="1086"/>
      <c r="AX14" s="1086"/>
      <c r="AY14" s="1087"/>
      <c r="AZ14" s="205"/>
      <c r="BA14" s="205"/>
      <c r="BB14" s="205"/>
      <c r="BC14" s="205"/>
      <c r="BD14" s="205"/>
      <c r="BE14" s="206"/>
      <c r="BF14" s="206"/>
      <c r="BG14" s="206"/>
      <c r="BH14" s="206"/>
      <c r="BI14" s="206"/>
      <c r="BJ14" s="206"/>
      <c r="BK14" s="206"/>
      <c r="BL14" s="206"/>
      <c r="BM14" s="206"/>
      <c r="BN14" s="206"/>
      <c r="BO14" s="206"/>
      <c r="BP14" s="206"/>
      <c r="BQ14" s="214">
        <v>8</v>
      </c>
      <c r="BR14" s="344"/>
      <c r="BS14" s="1014" t="s">
        <v>558</v>
      </c>
      <c r="BT14" s="1015"/>
      <c r="BU14" s="1015"/>
      <c r="BV14" s="1015"/>
      <c r="BW14" s="1015"/>
      <c r="BX14" s="1015"/>
      <c r="BY14" s="1015"/>
      <c r="BZ14" s="1015"/>
      <c r="CA14" s="1015"/>
      <c r="CB14" s="1015"/>
      <c r="CC14" s="1015"/>
      <c r="CD14" s="1015"/>
      <c r="CE14" s="1015"/>
      <c r="CF14" s="1015"/>
      <c r="CG14" s="1016"/>
      <c r="CH14" s="989">
        <v>-1</v>
      </c>
      <c r="CI14" s="990"/>
      <c r="CJ14" s="990"/>
      <c r="CK14" s="990"/>
      <c r="CL14" s="991"/>
      <c r="CM14" s="989">
        <v>6</v>
      </c>
      <c r="CN14" s="990"/>
      <c r="CO14" s="990"/>
      <c r="CP14" s="990"/>
      <c r="CQ14" s="991"/>
      <c r="CR14" s="989">
        <v>30</v>
      </c>
      <c r="CS14" s="990"/>
      <c r="CT14" s="990"/>
      <c r="CU14" s="990"/>
      <c r="CV14" s="991"/>
      <c r="CW14" s="989" t="s">
        <v>542</v>
      </c>
      <c r="CX14" s="990"/>
      <c r="CY14" s="990"/>
      <c r="CZ14" s="990"/>
      <c r="DA14" s="991"/>
      <c r="DB14" s="989" t="s">
        <v>542</v>
      </c>
      <c r="DC14" s="990"/>
      <c r="DD14" s="990"/>
      <c r="DE14" s="990"/>
      <c r="DF14" s="991"/>
      <c r="DG14" s="989" t="s">
        <v>542</v>
      </c>
      <c r="DH14" s="990"/>
      <c r="DI14" s="990"/>
      <c r="DJ14" s="990"/>
      <c r="DK14" s="991"/>
      <c r="DL14" s="989" t="s">
        <v>563</v>
      </c>
      <c r="DM14" s="990"/>
      <c r="DN14" s="990"/>
      <c r="DO14" s="990"/>
      <c r="DP14" s="991"/>
      <c r="DQ14" s="989" t="s">
        <v>542</v>
      </c>
      <c r="DR14" s="990"/>
      <c r="DS14" s="990"/>
      <c r="DT14" s="990"/>
      <c r="DU14" s="991"/>
      <c r="DV14" s="992"/>
      <c r="DW14" s="993"/>
      <c r="DX14" s="993"/>
      <c r="DY14" s="993"/>
      <c r="DZ14" s="994"/>
      <c r="EA14" s="207"/>
    </row>
    <row r="15" spans="1:131" s="208" customFormat="1" ht="26.25" customHeight="1" x14ac:dyDescent="0.2">
      <c r="A15" s="213">
        <v>9</v>
      </c>
      <c r="B15" s="1037"/>
      <c r="C15" s="1038"/>
      <c r="D15" s="1038"/>
      <c r="E15" s="1038"/>
      <c r="F15" s="1038"/>
      <c r="G15" s="1038"/>
      <c r="H15" s="1038"/>
      <c r="I15" s="1038"/>
      <c r="J15" s="1038"/>
      <c r="K15" s="1038"/>
      <c r="L15" s="1038"/>
      <c r="M15" s="1038"/>
      <c r="N15" s="1038"/>
      <c r="O15" s="1038"/>
      <c r="P15" s="1039"/>
      <c r="Q15" s="1043"/>
      <c r="R15" s="1044"/>
      <c r="S15" s="1044"/>
      <c r="T15" s="1044"/>
      <c r="U15" s="1044"/>
      <c r="V15" s="1044"/>
      <c r="W15" s="1044"/>
      <c r="X15" s="1044"/>
      <c r="Y15" s="1044"/>
      <c r="Z15" s="1044"/>
      <c r="AA15" s="1044"/>
      <c r="AB15" s="1044"/>
      <c r="AC15" s="1044"/>
      <c r="AD15" s="1044"/>
      <c r="AE15" s="1045"/>
      <c r="AF15" s="1019"/>
      <c r="AG15" s="1020"/>
      <c r="AH15" s="1020"/>
      <c r="AI15" s="1020"/>
      <c r="AJ15" s="1021"/>
      <c r="AK15" s="1088"/>
      <c r="AL15" s="1089"/>
      <c r="AM15" s="1089"/>
      <c r="AN15" s="1089"/>
      <c r="AO15" s="1089"/>
      <c r="AP15" s="1089"/>
      <c r="AQ15" s="1089"/>
      <c r="AR15" s="1089"/>
      <c r="AS15" s="1089"/>
      <c r="AT15" s="1089"/>
      <c r="AU15" s="1086"/>
      <c r="AV15" s="1086"/>
      <c r="AW15" s="1086"/>
      <c r="AX15" s="1086"/>
      <c r="AY15" s="1087"/>
      <c r="AZ15" s="205"/>
      <c r="BA15" s="205"/>
      <c r="BB15" s="205"/>
      <c r="BC15" s="205"/>
      <c r="BD15" s="205"/>
      <c r="BE15" s="206"/>
      <c r="BF15" s="206"/>
      <c r="BG15" s="206"/>
      <c r="BH15" s="206"/>
      <c r="BI15" s="206"/>
      <c r="BJ15" s="206"/>
      <c r="BK15" s="206"/>
      <c r="BL15" s="206"/>
      <c r="BM15" s="206"/>
      <c r="BN15" s="206"/>
      <c r="BO15" s="206"/>
      <c r="BP15" s="206"/>
      <c r="BQ15" s="214">
        <v>9</v>
      </c>
      <c r="BR15" s="344"/>
      <c r="BS15" s="1014" t="s">
        <v>559</v>
      </c>
      <c r="BT15" s="1015"/>
      <c r="BU15" s="1015"/>
      <c r="BV15" s="1015"/>
      <c r="BW15" s="1015"/>
      <c r="BX15" s="1015"/>
      <c r="BY15" s="1015"/>
      <c r="BZ15" s="1015"/>
      <c r="CA15" s="1015"/>
      <c r="CB15" s="1015"/>
      <c r="CC15" s="1015"/>
      <c r="CD15" s="1015"/>
      <c r="CE15" s="1015"/>
      <c r="CF15" s="1015"/>
      <c r="CG15" s="1016"/>
      <c r="CH15" s="989">
        <v>1</v>
      </c>
      <c r="CI15" s="990"/>
      <c r="CJ15" s="990"/>
      <c r="CK15" s="990"/>
      <c r="CL15" s="991"/>
      <c r="CM15" s="989">
        <v>103</v>
      </c>
      <c r="CN15" s="990"/>
      <c r="CO15" s="990"/>
      <c r="CP15" s="990"/>
      <c r="CQ15" s="991"/>
      <c r="CR15" s="989">
        <v>100</v>
      </c>
      <c r="CS15" s="990"/>
      <c r="CT15" s="990"/>
      <c r="CU15" s="990"/>
      <c r="CV15" s="991"/>
      <c r="CW15" s="989" t="s">
        <v>542</v>
      </c>
      <c r="CX15" s="990"/>
      <c r="CY15" s="990"/>
      <c r="CZ15" s="990"/>
      <c r="DA15" s="991"/>
      <c r="DB15" s="989" t="s">
        <v>542</v>
      </c>
      <c r="DC15" s="990"/>
      <c r="DD15" s="990"/>
      <c r="DE15" s="990"/>
      <c r="DF15" s="991"/>
      <c r="DG15" s="989" t="s">
        <v>542</v>
      </c>
      <c r="DH15" s="990"/>
      <c r="DI15" s="990"/>
      <c r="DJ15" s="990"/>
      <c r="DK15" s="991"/>
      <c r="DL15" s="989" t="s">
        <v>563</v>
      </c>
      <c r="DM15" s="990"/>
      <c r="DN15" s="990"/>
      <c r="DO15" s="990"/>
      <c r="DP15" s="991"/>
      <c r="DQ15" s="989" t="s">
        <v>542</v>
      </c>
      <c r="DR15" s="990"/>
      <c r="DS15" s="990"/>
      <c r="DT15" s="990"/>
      <c r="DU15" s="991"/>
      <c r="DV15" s="992"/>
      <c r="DW15" s="993"/>
      <c r="DX15" s="993"/>
      <c r="DY15" s="993"/>
      <c r="DZ15" s="994"/>
      <c r="EA15" s="207"/>
    </row>
    <row r="16" spans="1:131" s="208" customFormat="1" ht="26.25" customHeight="1" x14ac:dyDescent="0.2">
      <c r="A16" s="213">
        <v>10</v>
      </c>
      <c r="B16" s="1037"/>
      <c r="C16" s="1038"/>
      <c r="D16" s="1038"/>
      <c r="E16" s="1038"/>
      <c r="F16" s="1038"/>
      <c r="G16" s="1038"/>
      <c r="H16" s="1038"/>
      <c r="I16" s="1038"/>
      <c r="J16" s="1038"/>
      <c r="K16" s="1038"/>
      <c r="L16" s="1038"/>
      <c r="M16" s="1038"/>
      <c r="N16" s="1038"/>
      <c r="O16" s="1038"/>
      <c r="P16" s="1039"/>
      <c r="Q16" s="1043"/>
      <c r="R16" s="1044"/>
      <c r="S16" s="1044"/>
      <c r="T16" s="1044"/>
      <c r="U16" s="1044"/>
      <c r="V16" s="1044"/>
      <c r="W16" s="1044"/>
      <c r="X16" s="1044"/>
      <c r="Y16" s="1044"/>
      <c r="Z16" s="1044"/>
      <c r="AA16" s="1044"/>
      <c r="AB16" s="1044"/>
      <c r="AC16" s="1044"/>
      <c r="AD16" s="1044"/>
      <c r="AE16" s="1045"/>
      <c r="AF16" s="1019"/>
      <c r="AG16" s="1020"/>
      <c r="AH16" s="1020"/>
      <c r="AI16" s="1020"/>
      <c r="AJ16" s="1021"/>
      <c r="AK16" s="1088"/>
      <c r="AL16" s="1089"/>
      <c r="AM16" s="1089"/>
      <c r="AN16" s="1089"/>
      <c r="AO16" s="1089"/>
      <c r="AP16" s="1089"/>
      <c r="AQ16" s="1089"/>
      <c r="AR16" s="1089"/>
      <c r="AS16" s="1089"/>
      <c r="AT16" s="1089"/>
      <c r="AU16" s="1086"/>
      <c r="AV16" s="1086"/>
      <c r="AW16" s="1086"/>
      <c r="AX16" s="1086"/>
      <c r="AY16" s="1087"/>
      <c r="AZ16" s="205"/>
      <c r="BA16" s="205"/>
      <c r="BB16" s="205"/>
      <c r="BC16" s="205"/>
      <c r="BD16" s="205"/>
      <c r="BE16" s="206"/>
      <c r="BF16" s="206"/>
      <c r="BG16" s="206"/>
      <c r="BH16" s="206"/>
      <c r="BI16" s="206"/>
      <c r="BJ16" s="206"/>
      <c r="BK16" s="206"/>
      <c r="BL16" s="206"/>
      <c r="BM16" s="206"/>
      <c r="BN16" s="206"/>
      <c r="BO16" s="206"/>
      <c r="BP16" s="206"/>
      <c r="BQ16" s="214">
        <v>10</v>
      </c>
      <c r="BR16" s="344"/>
      <c r="BS16" s="1014" t="s">
        <v>562</v>
      </c>
      <c r="BT16" s="1015"/>
      <c r="BU16" s="1015"/>
      <c r="BV16" s="1015"/>
      <c r="BW16" s="1015"/>
      <c r="BX16" s="1015"/>
      <c r="BY16" s="1015"/>
      <c r="BZ16" s="1015"/>
      <c r="CA16" s="1015"/>
      <c r="CB16" s="1015"/>
      <c r="CC16" s="1015"/>
      <c r="CD16" s="1015"/>
      <c r="CE16" s="1015"/>
      <c r="CF16" s="1015"/>
      <c r="CG16" s="1016"/>
      <c r="CH16" s="989">
        <v>-1</v>
      </c>
      <c r="CI16" s="990"/>
      <c r="CJ16" s="990"/>
      <c r="CK16" s="990"/>
      <c r="CL16" s="991"/>
      <c r="CM16" s="989">
        <v>22</v>
      </c>
      <c r="CN16" s="990"/>
      <c r="CO16" s="990"/>
      <c r="CP16" s="990"/>
      <c r="CQ16" s="991"/>
      <c r="CR16" s="989">
        <v>20</v>
      </c>
      <c r="CS16" s="990"/>
      <c r="CT16" s="990"/>
      <c r="CU16" s="990"/>
      <c r="CV16" s="991"/>
      <c r="CW16" s="989" t="s">
        <v>542</v>
      </c>
      <c r="CX16" s="990"/>
      <c r="CY16" s="990"/>
      <c r="CZ16" s="990"/>
      <c r="DA16" s="991"/>
      <c r="DB16" s="989" t="s">
        <v>542</v>
      </c>
      <c r="DC16" s="990"/>
      <c r="DD16" s="990"/>
      <c r="DE16" s="990"/>
      <c r="DF16" s="991"/>
      <c r="DG16" s="989" t="s">
        <v>542</v>
      </c>
      <c r="DH16" s="990"/>
      <c r="DI16" s="990"/>
      <c r="DJ16" s="990"/>
      <c r="DK16" s="991"/>
      <c r="DL16" s="989" t="s">
        <v>563</v>
      </c>
      <c r="DM16" s="990"/>
      <c r="DN16" s="990"/>
      <c r="DO16" s="990"/>
      <c r="DP16" s="991"/>
      <c r="DQ16" s="989" t="s">
        <v>542</v>
      </c>
      <c r="DR16" s="990"/>
      <c r="DS16" s="990"/>
      <c r="DT16" s="990"/>
      <c r="DU16" s="991"/>
      <c r="DV16" s="992"/>
      <c r="DW16" s="993"/>
      <c r="DX16" s="993"/>
      <c r="DY16" s="993"/>
      <c r="DZ16" s="994"/>
      <c r="EA16" s="207"/>
    </row>
    <row r="17" spans="1:131" s="208" customFormat="1" ht="26.25" customHeight="1" x14ac:dyDescent="0.2">
      <c r="A17" s="213">
        <v>11</v>
      </c>
      <c r="B17" s="1037"/>
      <c r="C17" s="1038"/>
      <c r="D17" s="1038"/>
      <c r="E17" s="1038"/>
      <c r="F17" s="1038"/>
      <c r="G17" s="1038"/>
      <c r="H17" s="1038"/>
      <c r="I17" s="1038"/>
      <c r="J17" s="1038"/>
      <c r="K17" s="1038"/>
      <c r="L17" s="1038"/>
      <c r="M17" s="1038"/>
      <c r="N17" s="1038"/>
      <c r="O17" s="1038"/>
      <c r="P17" s="1039"/>
      <c r="Q17" s="1043"/>
      <c r="R17" s="1044"/>
      <c r="S17" s="1044"/>
      <c r="T17" s="1044"/>
      <c r="U17" s="1044"/>
      <c r="V17" s="1044"/>
      <c r="W17" s="1044"/>
      <c r="X17" s="1044"/>
      <c r="Y17" s="1044"/>
      <c r="Z17" s="1044"/>
      <c r="AA17" s="1044"/>
      <c r="AB17" s="1044"/>
      <c r="AC17" s="1044"/>
      <c r="AD17" s="1044"/>
      <c r="AE17" s="1045"/>
      <c r="AF17" s="1019"/>
      <c r="AG17" s="1020"/>
      <c r="AH17" s="1020"/>
      <c r="AI17" s="1020"/>
      <c r="AJ17" s="1021"/>
      <c r="AK17" s="1088"/>
      <c r="AL17" s="1089"/>
      <c r="AM17" s="1089"/>
      <c r="AN17" s="1089"/>
      <c r="AO17" s="1089"/>
      <c r="AP17" s="1089"/>
      <c r="AQ17" s="1089"/>
      <c r="AR17" s="1089"/>
      <c r="AS17" s="1089"/>
      <c r="AT17" s="1089"/>
      <c r="AU17" s="1086"/>
      <c r="AV17" s="1086"/>
      <c r="AW17" s="1086"/>
      <c r="AX17" s="1086"/>
      <c r="AY17" s="1087"/>
      <c r="AZ17" s="205"/>
      <c r="BA17" s="205"/>
      <c r="BB17" s="205"/>
      <c r="BC17" s="205"/>
      <c r="BD17" s="205"/>
      <c r="BE17" s="206"/>
      <c r="BF17" s="206"/>
      <c r="BG17" s="206"/>
      <c r="BH17" s="206"/>
      <c r="BI17" s="206"/>
      <c r="BJ17" s="206"/>
      <c r="BK17" s="206"/>
      <c r="BL17" s="206"/>
      <c r="BM17" s="206"/>
      <c r="BN17" s="206"/>
      <c r="BO17" s="206"/>
      <c r="BP17" s="206"/>
      <c r="BQ17" s="214">
        <v>11</v>
      </c>
      <c r="BR17" s="344"/>
      <c r="BS17" s="1014" t="s">
        <v>560</v>
      </c>
      <c r="BT17" s="1015"/>
      <c r="BU17" s="1015"/>
      <c r="BV17" s="1015"/>
      <c r="BW17" s="1015"/>
      <c r="BX17" s="1015"/>
      <c r="BY17" s="1015"/>
      <c r="BZ17" s="1015"/>
      <c r="CA17" s="1015"/>
      <c r="CB17" s="1015"/>
      <c r="CC17" s="1015"/>
      <c r="CD17" s="1015"/>
      <c r="CE17" s="1015"/>
      <c r="CF17" s="1015"/>
      <c r="CG17" s="1016"/>
      <c r="CH17" s="989">
        <v>3</v>
      </c>
      <c r="CI17" s="990"/>
      <c r="CJ17" s="990"/>
      <c r="CK17" s="990"/>
      <c r="CL17" s="991"/>
      <c r="CM17" s="989">
        <v>108</v>
      </c>
      <c r="CN17" s="990"/>
      <c r="CO17" s="990"/>
      <c r="CP17" s="990"/>
      <c r="CQ17" s="991"/>
      <c r="CR17" s="989" t="s">
        <v>564</v>
      </c>
      <c r="CS17" s="990"/>
      <c r="CT17" s="990"/>
      <c r="CU17" s="990"/>
      <c r="CV17" s="991"/>
      <c r="CW17" s="989" t="s">
        <v>542</v>
      </c>
      <c r="CX17" s="990"/>
      <c r="CY17" s="990"/>
      <c r="CZ17" s="990"/>
      <c r="DA17" s="991"/>
      <c r="DB17" s="989" t="s">
        <v>542</v>
      </c>
      <c r="DC17" s="990"/>
      <c r="DD17" s="990"/>
      <c r="DE17" s="990"/>
      <c r="DF17" s="991"/>
      <c r="DG17" s="989" t="s">
        <v>542</v>
      </c>
      <c r="DH17" s="990"/>
      <c r="DI17" s="990"/>
      <c r="DJ17" s="990"/>
      <c r="DK17" s="991"/>
      <c r="DL17" s="989" t="s">
        <v>565</v>
      </c>
      <c r="DM17" s="990"/>
      <c r="DN17" s="990"/>
      <c r="DO17" s="990"/>
      <c r="DP17" s="991"/>
      <c r="DQ17" s="989" t="s">
        <v>564</v>
      </c>
      <c r="DR17" s="990"/>
      <c r="DS17" s="990"/>
      <c r="DT17" s="990"/>
      <c r="DU17" s="991"/>
      <c r="DV17" s="992"/>
      <c r="DW17" s="993"/>
      <c r="DX17" s="993"/>
      <c r="DY17" s="993"/>
      <c r="DZ17" s="994"/>
      <c r="EA17" s="207"/>
    </row>
    <row r="18" spans="1:131" s="208" customFormat="1" ht="26.25" customHeight="1" x14ac:dyDescent="0.2">
      <c r="A18" s="213">
        <v>12</v>
      </c>
      <c r="B18" s="1037"/>
      <c r="C18" s="1038"/>
      <c r="D18" s="1038"/>
      <c r="E18" s="1038"/>
      <c r="F18" s="1038"/>
      <c r="G18" s="1038"/>
      <c r="H18" s="1038"/>
      <c r="I18" s="1038"/>
      <c r="J18" s="1038"/>
      <c r="K18" s="1038"/>
      <c r="L18" s="1038"/>
      <c r="M18" s="1038"/>
      <c r="N18" s="1038"/>
      <c r="O18" s="1038"/>
      <c r="P18" s="1039"/>
      <c r="Q18" s="1043"/>
      <c r="R18" s="1044"/>
      <c r="S18" s="1044"/>
      <c r="T18" s="1044"/>
      <c r="U18" s="1044"/>
      <c r="V18" s="1044"/>
      <c r="W18" s="1044"/>
      <c r="X18" s="1044"/>
      <c r="Y18" s="1044"/>
      <c r="Z18" s="1044"/>
      <c r="AA18" s="1044"/>
      <c r="AB18" s="1044"/>
      <c r="AC18" s="1044"/>
      <c r="AD18" s="1044"/>
      <c r="AE18" s="1045"/>
      <c r="AF18" s="1019"/>
      <c r="AG18" s="1020"/>
      <c r="AH18" s="1020"/>
      <c r="AI18" s="1020"/>
      <c r="AJ18" s="1021"/>
      <c r="AK18" s="1088"/>
      <c r="AL18" s="1089"/>
      <c r="AM18" s="1089"/>
      <c r="AN18" s="1089"/>
      <c r="AO18" s="1089"/>
      <c r="AP18" s="1089"/>
      <c r="AQ18" s="1089"/>
      <c r="AR18" s="1089"/>
      <c r="AS18" s="1089"/>
      <c r="AT18" s="1089"/>
      <c r="AU18" s="1086"/>
      <c r="AV18" s="1086"/>
      <c r="AW18" s="1086"/>
      <c r="AX18" s="1086"/>
      <c r="AY18" s="1087"/>
      <c r="AZ18" s="205"/>
      <c r="BA18" s="205"/>
      <c r="BB18" s="205"/>
      <c r="BC18" s="205"/>
      <c r="BD18" s="205"/>
      <c r="BE18" s="206"/>
      <c r="BF18" s="206"/>
      <c r="BG18" s="206"/>
      <c r="BH18" s="206"/>
      <c r="BI18" s="206"/>
      <c r="BJ18" s="206"/>
      <c r="BK18" s="206"/>
      <c r="BL18" s="206"/>
      <c r="BM18" s="206"/>
      <c r="BN18" s="206"/>
      <c r="BO18" s="206"/>
      <c r="BP18" s="206"/>
      <c r="BQ18" s="214">
        <v>12</v>
      </c>
      <c r="BR18" s="344" t="s">
        <v>550</v>
      </c>
      <c r="BS18" s="1014" t="s">
        <v>561</v>
      </c>
      <c r="BT18" s="1015"/>
      <c r="BU18" s="1015"/>
      <c r="BV18" s="1015"/>
      <c r="BW18" s="1015"/>
      <c r="BX18" s="1015"/>
      <c r="BY18" s="1015"/>
      <c r="BZ18" s="1015"/>
      <c r="CA18" s="1015"/>
      <c r="CB18" s="1015"/>
      <c r="CC18" s="1015"/>
      <c r="CD18" s="1015"/>
      <c r="CE18" s="1015"/>
      <c r="CF18" s="1015"/>
      <c r="CG18" s="1016"/>
      <c r="CH18" s="989">
        <v>31</v>
      </c>
      <c r="CI18" s="990"/>
      <c r="CJ18" s="990"/>
      <c r="CK18" s="990"/>
      <c r="CL18" s="991"/>
      <c r="CM18" s="989">
        <v>4890</v>
      </c>
      <c r="CN18" s="990"/>
      <c r="CO18" s="990"/>
      <c r="CP18" s="990"/>
      <c r="CQ18" s="991"/>
      <c r="CR18" s="989" t="s">
        <v>564</v>
      </c>
      <c r="CS18" s="990"/>
      <c r="CT18" s="990"/>
      <c r="CU18" s="990"/>
      <c r="CV18" s="991"/>
      <c r="CW18" s="989" t="s">
        <v>542</v>
      </c>
      <c r="CX18" s="990"/>
      <c r="CY18" s="990"/>
      <c r="CZ18" s="990"/>
      <c r="DA18" s="991"/>
      <c r="DB18" s="989" t="s">
        <v>542</v>
      </c>
      <c r="DC18" s="990"/>
      <c r="DD18" s="990"/>
      <c r="DE18" s="990"/>
      <c r="DF18" s="991"/>
      <c r="DG18" s="989" t="s">
        <v>542</v>
      </c>
      <c r="DH18" s="990"/>
      <c r="DI18" s="990"/>
      <c r="DJ18" s="990"/>
      <c r="DK18" s="991"/>
      <c r="DL18" s="989">
        <v>79</v>
      </c>
      <c r="DM18" s="990"/>
      <c r="DN18" s="990"/>
      <c r="DO18" s="990"/>
      <c r="DP18" s="991"/>
      <c r="DQ18" s="989">
        <v>8</v>
      </c>
      <c r="DR18" s="990"/>
      <c r="DS18" s="990"/>
      <c r="DT18" s="990"/>
      <c r="DU18" s="991"/>
      <c r="DV18" s="992"/>
      <c r="DW18" s="993"/>
      <c r="DX18" s="993"/>
      <c r="DY18" s="993"/>
      <c r="DZ18" s="994"/>
      <c r="EA18" s="207"/>
    </row>
    <row r="19" spans="1:131" s="208" customFormat="1" ht="26.25" customHeight="1" x14ac:dyDescent="0.2">
      <c r="A19" s="213">
        <v>13</v>
      </c>
      <c r="B19" s="1037"/>
      <c r="C19" s="1038"/>
      <c r="D19" s="1038"/>
      <c r="E19" s="1038"/>
      <c r="F19" s="1038"/>
      <c r="G19" s="1038"/>
      <c r="H19" s="1038"/>
      <c r="I19" s="1038"/>
      <c r="J19" s="1038"/>
      <c r="K19" s="1038"/>
      <c r="L19" s="1038"/>
      <c r="M19" s="1038"/>
      <c r="N19" s="1038"/>
      <c r="O19" s="1038"/>
      <c r="P19" s="1039"/>
      <c r="Q19" s="1043"/>
      <c r="R19" s="1044"/>
      <c r="S19" s="1044"/>
      <c r="T19" s="1044"/>
      <c r="U19" s="1044"/>
      <c r="V19" s="1044"/>
      <c r="W19" s="1044"/>
      <c r="X19" s="1044"/>
      <c r="Y19" s="1044"/>
      <c r="Z19" s="1044"/>
      <c r="AA19" s="1044"/>
      <c r="AB19" s="1044"/>
      <c r="AC19" s="1044"/>
      <c r="AD19" s="1044"/>
      <c r="AE19" s="1045"/>
      <c r="AF19" s="1019"/>
      <c r="AG19" s="1020"/>
      <c r="AH19" s="1020"/>
      <c r="AI19" s="1020"/>
      <c r="AJ19" s="1021"/>
      <c r="AK19" s="1088"/>
      <c r="AL19" s="1089"/>
      <c r="AM19" s="1089"/>
      <c r="AN19" s="1089"/>
      <c r="AO19" s="1089"/>
      <c r="AP19" s="1089"/>
      <c r="AQ19" s="1089"/>
      <c r="AR19" s="1089"/>
      <c r="AS19" s="1089"/>
      <c r="AT19" s="1089"/>
      <c r="AU19" s="1086"/>
      <c r="AV19" s="1086"/>
      <c r="AW19" s="1086"/>
      <c r="AX19" s="1086"/>
      <c r="AY19" s="1087"/>
      <c r="AZ19" s="205"/>
      <c r="BA19" s="205"/>
      <c r="BB19" s="205"/>
      <c r="BC19" s="205"/>
      <c r="BD19" s="205"/>
      <c r="BE19" s="206"/>
      <c r="BF19" s="206"/>
      <c r="BG19" s="206"/>
      <c r="BH19" s="206"/>
      <c r="BI19" s="206"/>
      <c r="BJ19" s="206"/>
      <c r="BK19" s="206"/>
      <c r="BL19" s="206"/>
      <c r="BM19" s="206"/>
      <c r="BN19" s="206"/>
      <c r="BO19" s="206"/>
      <c r="BP19" s="206"/>
      <c r="BQ19" s="214">
        <v>13</v>
      </c>
      <c r="BR19" s="344"/>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7"/>
    </row>
    <row r="20" spans="1:131" s="208" customFormat="1" ht="26.25" customHeight="1" x14ac:dyDescent="0.2">
      <c r="A20" s="213">
        <v>14</v>
      </c>
      <c r="B20" s="1037"/>
      <c r="C20" s="1038"/>
      <c r="D20" s="1038"/>
      <c r="E20" s="1038"/>
      <c r="F20" s="1038"/>
      <c r="G20" s="1038"/>
      <c r="H20" s="1038"/>
      <c r="I20" s="1038"/>
      <c r="J20" s="1038"/>
      <c r="K20" s="1038"/>
      <c r="L20" s="1038"/>
      <c r="M20" s="1038"/>
      <c r="N20" s="1038"/>
      <c r="O20" s="1038"/>
      <c r="P20" s="1039"/>
      <c r="Q20" s="1043"/>
      <c r="R20" s="1044"/>
      <c r="S20" s="1044"/>
      <c r="T20" s="1044"/>
      <c r="U20" s="1044"/>
      <c r="V20" s="1044"/>
      <c r="W20" s="1044"/>
      <c r="X20" s="1044"/>
      <c r="Y20" s="1044"/>
      <c r="Z20" s="1044"/>
      <c r="AA20" s="1044"/>
      <c r="AB20" s="1044"/>
      <c r="AC20" s="1044"/>
      <c r="AD20" s="1044"/>
      <c r="AE20" s="1045"/>
      <c r="AF20" s="1019"/>
      <c r="AG20" s="1020"/>
      <c r="AH20" s="1020"/>
      <c r="AI20" s="1020"/>
      <c r="AJ20" s="1021"/>
      <c r="AK20" s="1088"/>
      <c r="AL20" s="1089"/>
      <c r="AM20" s="1089"/>
      <c r="AN20" s="1089"/>
      <c r="AO20" s="1089"/>
      <c r="AP20" s="1089"/>
      <c r="AQ20" s="1089"/>
      <c r="AR20" s="1089"/>
      <c r="AS20" s="1089"/>
      <c r="AT20" s="1089"/>
      <c r="AU20" s="1086"/>
      <c r="AV20" s="1086"/>
      <c r="AW20" s="1086"/>
      <c r="AX20" s="1086"/>
      <c r="AY20" s="1087"/>
      <c r="AZ20" s="205"/>
      <c r="BA20" s="205"/>
      <c r="BB20" s="205"/>
      <c r="BC20" s="205"/>
      <c r="BD20" s="205"/>
      <c r="BE20" s="206"/>
      <c r="BF20" s="206"/>
      <c r="BG20" s="206"/>
      <c r="BH20" s="206"/>
      <c r="BI20" s="206"/>
      <c r="BJ20" s="206"/>
      <c r="BK20" s="206"/>
      <c r="BL20" s="206"/>
      <c r="BM20" s="206"/>
      <c r="BN20" s="206"/>
      <c r="BO20" s="206"/>
      <c r="BP20" s="206"/>
      <c r="BQ20" s="214">
        <v>14</v>
      </c>
      <c r="BR20" s="344"/>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7"/>
    </row>
    <row r="21" spans="1:131" s="208" customFormat="1" ht="26.25" customHeight="1" thickBot="1" x14ac:dyDescent="0.25">
      <c r="A21" s="213">
        <v>15</v>
      </c>
      <c r="B21" s="1037"/>
      <c r="C21" s="1038"/>
      <c r="D21" s="1038"/>
      <c r="E21" s="1038"/>
      <c r="F21" s="1038"/>
      <c r="G21" s="1038"/>
      <c r="H21" s="1038"/>
      <c r="I21" s="1038"/>
      <c r="J21" s="1038"/>
      <c r="K21" s="1038"/>
      <c r="L21" s="1038"/>
      <c r="M21" s="1038"/>
      <c r="N21" s="1038"/>
      <c r="O21" s="1038"/>
      <c r="P21" s="1039"/>
      <c r="Q21" s="1043"/>
      <c r="R21" s="1044"/>
      <c r="S21" s="1044"/>
      <c r="T21" s="1044"/>
      <c r="U21" s="1044"/>
      <c r="V21" s="1044"/>
      <c r="W21" s="1044"/>
      <c r="X21" s="1044"/>
      <c r="Y21" s="1044"/>
      <c r="Z21" s="1044"/>
      <c r="AA21" s="1044"/>
      <c r="AB21" s="1044"/>
      <c r="AC21" s="1044"/>
      <c r="AD21" s="1044"/>
      <c r="AE21" s="1045"/>
      <c r="AF21" s="1019"/>
      <c r="AG21" s="1020"/>
      <c r="AH21" s="1020"/>
      <c r="AI21" s="1020"/>
      <c r="AJ21" s="1021"/>
      <c r="AK21" s="1088"/>
      <c r="AL21" s="1089"/>
      <c r="AM21" s="1089"/>
      <c r="AN21" s="1089"/>
      <c r="AO21" s="1089"/>
      <c r="AP21" s="1089"/>
      <c r="AQ21" s="1089"/>
      <c r="AR21" s="1089"/>
      <c r="AS21" s="1089"/>
      <c r="AT21" s="1089"/>
      <c r="AU21" s="1086"/>
      <c r="AV21" s="1086"/>
      <c r="AW21" s="1086"/>
      <c r="AX21" s="1086"/>
      <c r="AY21" s="1087"/>
      <c r="AZ21" s="205"/>
      <c r="BA21" s="205"/>
      <c r="BB21" s="205"/>
      <c r="BC21" s="205"/>
      <c r="BD21" s="205"/>
      <c r="BE21" s="206"/>
      <c r="BF21" s="206"/>
      <c r="BG21" s="206"/>
      <c r="BH21" s="206"/>
      <c r="BI21" s="206"/>
      <c r="BJ21" s="206"/>
      <c r="BK21" s="206"/>
      <c r="BL21" s="206"/>
      <c r="BM21" s="206"/>
      <c r="BN21" s="206"/>
      <c r="BO21" s="206"/>
      <c r="BP21" s="206"/>
      <c r="BQ21" s="214">
        <v>15</v>
      </c>
      <c r="BR21" s="215"/>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7"/>
    </row>
    <row r="22" spans="1:131" s="208" customFormat="1" ht="26.25" customHeight="1" x14ac:dyDescent="0.2">
      <c r="A22" s="213">
        <v>16</v>
      </c>
      <c r="B22" s="1037"/>
      <c r="C22" s="1038"/>
      <c r="D22" s="1038"/>
      <c r="E22" s="1038"/>
      <c r="F22" s="1038"/>
      <c r="G22" s="1038"/>
      <c r="H22" s="1038"/>
      <c r="I22" s="1038"/>
      <c r="J22" s="1038"/>
      <c r="K22" s="1038"/>
      <c r="L22" s="1038"/>
      <c r="M22" s="1038"/>
      <c r="N22" s="1038"/>
      <c r="O22" s="1038"/>
      <c r="P22" s="1039"/>
      <c r="Q22" s="1083"/>
      <c r="R22" s="1084"/>
      <c r="S22" s="1084"/>
      <c r="T22" s="1084"/>
      <c r="U22" s="1084"/>
      <c r="V22" s="1084"/>
      <c r="W22" s="1084"/>
      <c r="X22" s="1084"/>
      <c r="Y22" s="1084"/>
      <c r="Z22" s="1084"/>
      <c r="AA22" s="1084"/>
      <c r="AB22" s="1084"/>
      <c r="AC22" s="1084"/>
      <c r="AD22" s="1084"/>
      <c r="AE22" s="1085"/>
      <c r="AF22" s="1019"/>
      <c r="AG22" s="1020"/>
      <c r="AH22" s="1020"/>
      <c r="AI22" s="1020"/>
      <c r="AJ22" s="1021"/>
      <c r="AK22" s="1079"/>
      <c r="AL22" s="1080"/>
      <c r="AM22" s="1080"/>
      <c r="AN22" s="1080"/>
      <c r="AO22" s="1080"/>
      <c r="AP22" s="1080"/>
      <c r="AQ22" s="1080"/>
      <c r="AR22" s="1080"/>
      <c r="AS22" s="1080"/>
      <c r="AT22" s="1080"/>
      <c r="AU22" s="1081"/>
      <c r="AV22" s="1081"/>
      <c r="AW22" s="1081"/>
      <c r="AX22" s="1081"/>
      <c r="AY22" s="1082"/>
      <c r="AZ22" s="1035" t="s">
        <v>369</v>
      </c>
      <c r="BA22" s="1035"/>
      <c r="BB22" s="1035"/>
      <c r="BC22" s="1035"/>
      <c r="BD22" s="1036"/>
      <c r="BE22" s="206"/>
      <c r="BF22" s="206"/>
      <c r="BG22" s="206"/>
      <c r="BH22" s="206"/>
      <c r="BI22" s="206"/>
      <c r="BJ22" s="206"/>
      <c r="BK22" s="206"/>
      <c r="BL22" s="206"/>
      <c r="BM22" s="206"/>
      <c r="BN22" s="206"/>
      <c r="BO22" s="206"/>
      <c r="BP22" s="206"/>
      <c r="BQ22" s="214">
        <v>16</v>
      </c>
      <c r="BR22" s="215"/>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7"/>
    </row>
    <row r="23" spans="1:131" s="208" customFormat="1" ht="26.25" customHeight="1" thickBot="1" x14ac:dyDescent="0.25">
      <c r="A23" s="216" t="s">
        <v>370</v>
      </c>
      <c r="B23" s="944" t="s">
        <v>371</v>
      </c>
      <c r="C23" s="945"/>
      <c r="D23" s="945"/>
      <c r="E23" s="945"/>
      <c r="F23" s="945"/>
      <c r="G23" s="945"/>
      <c r="H23" s="945"/>
      <c r="I23" s="945"/>
      <c r="J23" s="945"/>
      <c r="K23" s="945"/>
      <c r="L23" s="945"/>
      <c r="M23" s="945"/>
      <c r="N23" s="945"/>
      <c r="O23" s="945"/>
      <c r="P23" s="946"/>
      <c r="Q23" s="1070">
        <v>16229</v>
      </c>
      <c r="R23" s="1071"/>
      <c r="S23" s="1071"/>
      <c r="T23" s="1071"/>
      <c r="U23" s="1071"/>
      <c r="V23" s="1071">
        <v>15902</v>
      </c>
      <c r="W23" s="1071"/>
      <c r="X23" s="1071"/>
      <c r="Y23" s="1071"/>
      <c r="Z23" s="1071"/>
      <c r="AA23" s="1071">
        <v>327</v>
      </c>
      <c r="AB23" s="1071"/>
      <c r="AC23" s="1071"/>
      <c r="AD23" s="1071"/>
      <c r="AE23" s="1072"/>
      <c r="AF23" s="1073">
        <v>198</v>
      </c>
      <c r="AG23" s="1071"/>
      <c r="AH23" s="1071"/>
      <c r="AI23" s="1071"/>
      <c r="AJ23" s="1074"/>
      <c r="AK23" s="1075"/>
      <c r="AL23" s="1076"/>
      <c r="AM23" s="1076"/>
      <c r="AN23" s="1076"/>
      <c r="AO23" s="1076"/>
      <c r="AP23" s="1071">
        <v>22504</v>
      </c>
      <c r="AQ23" s="1071"/>
      <c r="AR23" s="1071"/>
      <c r="AS23" s="1071"/>
      <c r="AT23" s="1071"/>
      <c r="AU23" s="1077"/>
      <c r="AV23" s="1077"/>
      <c r="AW23" s="1077"/>
      <c r="AX23" s="1077"/>
      <c r="AY23" s="1078"/>
      <c r="AZ23" s="1067" t="s">
        <v>114</v>
      </c>
      <c r="BA23" s="1068"/>
      <c r="BB23" s="1068"/>
      <c r="BC23" s="1068"/>
      <c r="BD23" s="1069"/>
      <c r="BE23" s="206"/>
      <c r="BF23" s="206"/>
      <c r="BG23" s="206"/>
      <c r="BH23" s="206"/>
      <c r="BI23" s="206"/>
      <c r="BJ23" s="206"/>
      <c r="BK23" s="206"/>
      <c r="BL23" s="206"/>
      <c r="BM23" s="206"/>
      <c r="BN23" s="206"/>
      <c r="BO23" s="206"/>
      <c r="BP23" s="206"/>
      <c r="BQ23" s="214">
        <v>17</v>
      </c>
      <c r="BR23" s="215"/>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7"/>
    </row>
    <row r="24" spans="1:131" s="208" customFormat="1" ht="26.25" customHeight="1" x14ac:dyDescent="0.2">
      <c r="A24" s="1066" t="s">
        <v>372</v>
      </c>
      <c r="B24" s="1066"/>
      <c r="C24" s="1066"/>
      <c r="D24" s="1066"/>
      <c r="E24" s="1066"/>
      <c r="F24" s="1066"/>
      <c r="G24" s="1066"/>
      <c r="H24" s="1066"/>
      <c r="I24" s="1066"/>
      <c r="J24" s="1066"/>
      <c r="K24" s="1066"/>
      <c r="L24" s="1066"/>
      <c r="M24" s="1066"/>
      <c r="N24" s="1066"/>
      <c r="O24" s="1066"/>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066"/>
      <c r="AO24" s="1066"/>
      <c r="AP24" s="1066"/>
      <c r="AQ24" s="1066"/>
      <c r="AR24" s="1066"/>
      <c r="AS24" s="1066"/>
      <c r="AT24" s="1066"/>
      <c r="AU24" s="1066"/>
      <c r="AV24" s="1066"/>
      <c r="AW24" s="1066"/>
      <c r="AX24" s="1066"/>
      <c r="AY24" s="1066"/>
      <c r="AZ24" s="205"/>
      <c r="BA24" s="205"/>
      <c r="BB24" s="205"/>
      <c r="BC24" s="205"/>
      <c r="BD24" s="205"/>
      <c r="BE24" s="206"/>
      <c r="BF24" s="206"/>
      <c r="BG24" s="206"/>
      <c r="BH24" s="206"/>
      <c r="BI24" s="206"/>
      <c r="BJ24" s="206"/>
      <c r="BK24" s="206"/>
      <c r="BL24" s="206"/>
      <c r="BM24" s="206"/>
      <c r="BN24" s="206"/>
      <c r="BO24" s="206"/>
      <c r="BP24" s="206"/>
      <c r="BQ24" s="214">
        <v>18</v>
      </c>
      <c r="BR24" s="215"/>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7"/>
    </row>
    <row r="25" spans="1:131" s="200" customFormat="1" ht="26.25" customHeight="1" thickBot="1" x14ac:dyDescent="0.25">
      <c r="A25" s="1065" t="s">
        <v>373</v>
      </c>
      <c r="B25" s="1065"/>
      <c r="C25" s="1065"/>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5"/>
      <c r="AH25" s="1065"/>
      <c r="AI25" s="1065"/>
      <c r="AJ25" s="1065"/>
      <c r="AK25" s="1065"/>
      <c r="AL25" s="1065"/>
      <c r="AM25" s="1065"/>
      <c r="AN25" s="1065"/>
      <c r="AO25" s="1065"/>
      <c r="AP25" s="1065"/>
      <c r="AQ25" s="1065"/>
      <c r="AR25" s="1065"/>
      <c r="AS25" s="1065"/>
      <c r="AT25" s="1065"/>
      <c r="AU25" s="1065"/>
      <c r="AV25" s="1065"/>
      <c r="AW25" s="1065"/>
      <c r="AX25" s="1065"/>
      <c r="AY25" s="1065"/>
      <c r="AZ25" s="1065"/>
      <c r="BA25" s="1065"/>
      <c r="BB25" s="1065"/>
      <c r="BC25" s="1065"/>
      <c r="BD25" s="1065"/>
      <c r="BE25" s="1065"/>
      <c r="BF25" s="1065"/>
      <c r="BG25" s="1065"/>
      <c r="BH25" s="1065"/>
      <c r="BI25" s="1065"/>
      <c r="BJ25" s="205"/>
      <c r="BK25" s="205"/>
      <c r="BL25" s="205"/>
      <c r="BM25" s="205"/>
      <c r="BN25" s="205"/>
      <c r="BO25" s="217"/>
      <c r="BP25" s="217"/>
      <c r="BQ25" s="214">
        <v>19</v>
      </c>
      <c r="BR25" s="215"/>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9"/>
    </row>
    <row r="26" spans="1:131" s="200" customFormat="1" ht="26.25" customHeight="1" x14ac:dyDescent="0.2">
      <c r="A26" s="995" t="s">
        <v>350</v>
      </c>
      <c r="B26" s="996"/>
      <c r="C26" s="996"/>
      <c r="D26" s="996"/>
      <c r="E26" s="996"/>
      <c r="F26" s="996"/>
      <c r="G26" s="996"/>
      <c r="H26" s="996"/>
      <c r="I26" s="996"/>
      <c r="J26" s="996"/>
      <c r="K26" s="996"/>
      <c r="L26" s="996"/>
      <c r="M26" s="996"/>
      <c r="N26" s="996"/>
      <c r="O26" s="996"/>
      <c r="P26" s="997"/>
      <c r="Q26" s="1001" t="s">
        <v>374</v>
      </c>
      <c r="R26" s="1002"/>
      <c r="S26" s="1002"/>
      <c r="T26" s="1002"/>
      <c r="U26" s="1003"/>
      <c r="V26" s="1001" t="s">
        <v>375</v>
      </c>
      <c r="W26" s="1002"/>
      <c r="X26" s="1002"/>
      <c r="Y26" s="1002"/>
      <c r="Z26" s="1003"/>
      <c r="AA26" s="1001" t="s">
        <v>376</v>
      </c>
      <c r="AB26" s="1002"/>
      <c r="AC26" s="1002"/>
      <c r="AD26" s="1002"/>
      <c r="AE26" s="1002"/>
      <c r="AF26" s="1061" t="s">
        <v>377</v>
      </c>
      <c r="AG26" s="1008"/>
      <c r="AH26" s="1008"/>
      <c r="AI26" s="1008"/>
      <c r="AJ26" s="1062"/>
      <c r="AK26" s="1002" t="s">
        <v>378</v>
      </c>
      <c r="AL26" s="1002"/>
      <c r="AM26" s="1002"/>
      <c r="AN26" s="1002"/>
      <c r="AO26" s="1003"/>
      <c r="AP26" s="1001" t="s">
        <v>379</v>
      </c>
      <c r="AQ26" s="1002"/>
      <c r="AR26" s="1002"/>
      <c r="AS26" s="1002"/>
      <c r="AT26" s="1003"/>
      <c r="AU26" s="1001" t="s">
        <v>380</v>
      </c>
      <c r="AV26" s="1002"/>
      <c r="AW26" s="1002"/>
      <c r="AX26" s="1002"/>
      <c r="AY26" s="1003"/>
      <c r="AZ26" s="1001" t="s">
        <v>381</v>
      </c>
      <c r="BA26" s="1002"/>
      <c r="BB26" s="1002"/>
      <c r="BC26" s="1002"/>
      <c r="BD26" s="1003"/>
      <c r="BE26" s="1001" t="s">
        <v>357</v>
      </c>
      <c r="BF26" s="1002"/>
      <c r="BG26" s="1002"/>
      <c r="BH26" s="1002"/>
      <c r="BI26" s="1017"/>
      <c r="BJ26" s="205"/>
      <c r="BK26" s="205"/>
      <c r="BL26" s="205"/>
      <c r="BM26" s="205"/>
      <c r="BN26" s="205"/>
      <c r="BO26" s="217"/>
      <c r="BP26" s="217"/>
      <c r="BQ26" s="214">
        <v>20</v>
      </c>
      <c r="BR26" s="215"/>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9"/>
    </row>
    <row r="27" spans="1:131" s="200" customFormat="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63"/>
      <c r="AG27" s="1011"/>
      <c r="AH27" s="1011"/>
      <c r="AI27" s="1011"/>
      <c r="AJ27" s="1064"/>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5"/>
      <c r="BK27" s="205"/>
      <c r="BL27" s="205"/>
      <c r="BM27" s="205"/>
      <c r="BN27" s="205"/>
      <c r="BO27" s="217"/>
      <c r="BP27" s="217"/>
      <c r="BQ27" s="214">
        <v>21</v>
      </c>
      <c r="BR27" s="215"/>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9"/>
    </row>
    <row r="28" spans="1:131" s="200" customFormat="1" ht="26.25" customHeight="1" thickTop="1" x14ac:dyDescent="0.2">
      <c r="A28" s="218">
        <v>1</v>
      </c>
      <c r="B28" s="1051" t="s">
        <v>382</v>
      </c>
      <c r="C28" s="1052"/>
      <c r="D28" s="1052"/>
      <c r="E28" s="1052"/>
      <c r="F28" s="1052"/>
      <c r="G28" s="1052"/>
      <c r="H28" s="1052"/>
      <c r="I28" s="1052"/>
      <c r="J28" s="1052"/>
      <c r="K28" s="1052"/>
      <c r="L28" s="1052"/>
      <c r="M28" s="1052"/>
      <c r="N28" s="1052"/>
      <c r="O28" s="1052"/>
      <c r="P28" s="1053"/>
      <c r="Q28" s="1054">
        <v>1888</v>
      </c>
      <c r="R28" s="1055"/>
      <c r="S28" s="1055"/>
      <c r="T28" s="1055"/>
      <c r="U28" s="1055"/>
      <c r="V28" s="1055">
        <v>1816</v>
      </c>
      <c r="W28" s="1055"/>
      <c r="X28" s="1055"/>
      <c r="Y28" s="1055"/>
      <c r="Z28" s="1055"/>
      <c r="AA28" s="1055">
        <v>72</v>
      </c>
      <c r="AB28" s="1055"/>
      <c r="AC28" s="1055"/>
      <c r="AD28" s="1055"/>
      <c r="AE28" s="1056"/>
      <c r="AF28" s="1057">
        <v>73</v>
      </c>
      <c r="AG28" s="1055"/>
      <c r="AH28" s="1055"/>
      <c r="AI28" s="1055"/>
      <c r="AJ28" s="1058"/>
      <c r="AK28" s="1059">
        <v>159</v>
      </c>
      <c r="AL28" s="1060"/>
      <c r="AM28" s="1060"/>
      <c r="AN28" s="1060"/>
      <c r="AO28" s="1060"/>
      <c r="AP28" s="1046" t="s">
        <v>543</v>
      </c>
      <c r="AQ28" s="1047"/>
      <c r="AR28" s="1047"/>
      <c r="AS28" s="1047"/>
      <c r="AT28" s="1048"/>
      <c r="AU28" s="1046" t="s">
        <v>543</v>
      </c>
      <c r="AV28" s="1047"/>
      <c r="AW28" s="1047"/>
      <c r="AX28" s="1047"/>
      <c r="AY28" s="1048"/>
      <c r="AZ28" s="1046" t="s">
        <v>543</v>
      </c>
      <c r="BA28" s="1047"/>
      <c r="BB28" s="1047"/>
      <c r="BC28" s="1047"/>
      <c r="BD28" s="1048"/>
      <c r="BE28" s="1049"/>
      <c r="BF28" s="1049"/>
      <c r="BG28" s="1049"/>
      <c r="BH28" s="1049"/>
      <c r="BI28" s="1050"/>
      <c r="BJ28" s="205"/>
      <c r="BK28" s="205"/>
      <c r="BL28" s="205"/>
      <c r="BM28" s="205"/>
      <c r="BN28" s="205"/>
      <c r="BO28" s="217"/>
      <c r="BP28" s="217"/>
      <c r="BQ28" s="214">
        <v>22</v>
      </c>
      <c r="BR28" s="215"/>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9"/>
    </row>
    <row r="29" spans="1:131" s="200" customFormat="1" ht="26.25" customHeight="1" x14ac:dyDescent="0.2">
      <c r="A29" s="218">
        <v>2</v>
      </c>
      <c r="B29" s="1037" t="s">
        <v>383</v>
      </c>
      <c r="C29" s="1038"/>
      <c r="D29" s="1038"/>
      <c r="E29" s="1038"/>
      <c r="F29" s="1038"/>
      <c r="G29" s="1038"/>
      <c r="H29" s="1038"/>
      <c r="I29" s="1038"/>
      <c r="J29" s="1038"/>
      <c r="K29" s="1038"/>
      <c r="L29" s="1038"/>
      <c r="M29" s="1038"/>
      <c r="N29" s="1038"/>
      <c r="O29" s="1038"/>
      <c r="P29" s="1039"/>
      <c r="Q29" s="1043">
        <v>400</v>
      </c>
      <c r="R29" s="1044"/>
      <c r="S29" s="1044"/>
      <c r="T29" s="1044"/>
      <c r="U29" s="1044"/>
      <c r="V29" s="1044">
        <v>396</v>
      </c>
      <c r="W29" s="1044"/>
      <c r="X29" s="1044"/>
      <c r="Y29" s="1044"/>
      <c r="Z29" s="1044"/>
      <c r="AA29" s="1044">
        <v>4</v>
      </c>
      <c r="AB29" s="1044"/>
      <c r="AC29" s="1044"/>
      <c r="AD29" s="1044"/>
      <c r="AE29" s="1045"/>
      <c r="AF29" s="1019">
        <v>3</v>
      </c>
      <c r="AG29" s="1020"/>
      <c r="AH29" s="1020"/>
      <c r="AI29" s="1020"/>
      <c r="AJ29" s="1021"/>
      <c r="AK29" s="980">
        <v>277</v>
      </c>
      <c r="AL29" s="971"/>
      <c r="AM29" s="971"/>
      <c r="AN29" s="971"/>
      <c r="AO29" s="971"/>
      <c r="AP29" s="978" t="s">
        <v>542</v>
      </c>
      <c r="AQ29" s="979"/>
      <c r="AR29" s="979"/>
      <c r="AS29" s="979"/>
      <c r="AT29" s="980"/>
      <c r="AU29" s="978" t="s">
        <v>542</v>
      </c>
      <c r="AV29" s="979"/>
      <c r="AW29" s="979"/>
      <c r="AX29" s="979"/>
      <c r="AY29" s="980"/>
      <c r="AZ29" s="978" t="s">
        <v>542</v>
      </c>
      <c r="BA29" s="979"/>
      <c r="BB29" s="979"/>
      <c r="BC29" s="979"/>
      <c r="BD29" s="980"/>
      <c r="BE29" s="1032"/>
      <c r="BF29" s="1032"/>
      <c r="BG29" s="1032"/>
      <c r="BH29" s="1032"/>
      <c r="BI29" s="1033"/>
      <c r="BJ29" s="205"/>
      <c r="BK29" s="205"/>
      <c r="BL29" s="205"/>
      <c r="BM29" s="205"/>
      <c r="BN29" s="205"/>
      <c r="BO29" s="217"/>
      <c r="BP29" s="217"/>
      <c r="BQ29" s="214">
        <v>23</v>
      </c>
      <c r="BR29" s="215"/>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9"/>
    </row>
    <row r="30" spans="1:131" s="200" customFormat="1" ht="26.25" customHeight="1" x14ac:dyDescent="0.2">
      <c r="A30" s="218">
        <v>3</v>
      </c>
      <c r="B30" s="1037" t="s">
        <v>384</v>
      </c>
      <c r="C30" s="1038"/>
      <c r="D30" s="1038"/>
      <c r="E30" s="1038"/>
      <c r="F30" s="1038"/>
      <c r="G30" s="1038"/>
      <c r="H30" s="1038"/>
      <c r="I30" s="1038"/>
      <c r="J30" s="1038"/>
      <c r="K30" s="1038"/>
      <c r="L30" s="1038"/>
      <c r="M30" s="1038"/>
      <c r="N30" s="1038"/>
      <c r="O30" s="1038"/>
      <c r="P30" s="1039"/>
      <c r="Q30" s="1043">
        <v>350</v>
      </c>
      <c r="R30" s="1044"/>
      <c r="S30" s="1044"/>
      <c r="T30" s="1044"/>
      <c r="U30" s="1044"/>
      <c r="V30" s="978">
        <v>350</v>
      </c>
      <c r="W30" s="979"/>
      <c r="X30" s="979"/>
      <c r="Y30" s="979"/>
      <c r="Z30" s="980"/>
      <c r="AA30" s="978" t="s">
        <v>542</v>
      </c>
      <c r="AB30" s="979"/>
      <c r="AC30" s="979"/>
      <c r="AD30" s="979"/>
      <c r="AE30" s="980"/>
      <c r="AF30" s="1019" t="s">
        <v>114</v>
      </c>
      <c r="AG30" s="1020"/>
      <c r="AH30" s="1020"/>
      <c r="AI30" s="1020"/>
      <c r="AJ30" s="1021"/>
      <c r="AK30" s="978" t="s">
        <v>542</v>
      </c>
      <c r="AL30" s="979"/>
      <c r="AM30" s="979"/>
      <c r="AN30" s="979"/>
      <c r="AO30" s="980"/>
      <c r="AP30" s="971">
        <v>149</v>
      </c>
      <c r="AQ30" s="971"/>
      <c r="AR30" s="971"/>
      <c r="AS30" s="971"/>
      <c r="AT30" s="971"/>
      <c r="AU30" s="971" t="s">
        <v>542</v>
      </c>
      <c r="AV30" s="971"/>
      <c r="AW30" s="971"/>
      <c r="AX30" s="971"/>
      <c r="AY30" s="971"/>
      <c r="AZ30" s="978" t="s">
        <v>542</v>
      </c>
      <c r="BA30" s="979"/>
      <c r="BB30" s="979"/>
      <c r="BC30" s="979"/>
      <c r="BD30" s="980"/>
      <c r="BE30" s="1032"/>
      <c r="BF30" s="1032"/>
      <c r="BG30" s="1032"/>
      <c r="BH30" s="1032"/>
      <c r="BI30" s="1033"/>
      <c r="BJ30" s="205"/>
      <c r="BK30" s="205"/>
      <c r="BL30" s="205"/>
      <c r="BM30" s="205"/>
      <c r="BN30" s="205"/>
      <c r="BO30" s="217"/>
      <c r="BP30" s="217"/>
      <c r="BQ30" s="214">
        <v>24</v>
      </c>
      <c r="BR30" s="215"/>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9"/>
    </row>
    <row r="31" spans="1:131" s="200" customFormat="1" ht="26.25" customHeight="1" x14ac:dyDescent="0.2">
      <c r="A31" s="218">
        <v>4</v>
      </c>
      <c r="B31" s="1037" t="s">
        <v>385</v>
      </c>
      <c r="C31" s="1038"/>
      <c r="D31" s="1038"/>
      <c r="E31" s="1038"/>
      <c r="F31" s="1038"/>
      <c r="G31" s="1038"/>
      <c r="H31" s="1038"/>
      <c r="I31" s="1038"/>
      <c r="J31" s="1038"/>
      <c r="K31" s="1038"/>
      <c r="L31" s="1038"/>
      <c r="M31" s="1038"/>
      <c r="N31" s="1038"/>
      <c r="O31" s="1038"/>
      <c r="P31" s="1039"/>
      <c r="Q31" s="1043">
        <v>358</v>
      </c>
      <c r="R31" s="1044"/>
      <c r="S31" s="1044"/>
      <c r="T31" s="1044"/>
      <c r="U31" s="1044"/>
      <c r="V31" s="978">
        <v>358</v>
      </c>
      <c r="W31" s="979"/>
      <c r="X31" s="979"/>
      <c r="Y31" s="979"/>
      <c r="Z31" s="980"/>
      <c r="AA31" s="978" t="s">
        <v>542</v>
      </c>
      <c r="AB31" s="979"/>
      <c r="AC31" s="979"/>
      <c r="AD31" s="979"/>
      <c r="AE31" s="980"/>
      <c r="AF31" s="1019" t="s">
        <v>114</v>
      </c>
      <c r="AG31" s="1020"/>
      <c r="AH31" s="1020"/>
      <c r="AI31" s="1020"/>
      <c r="AJ31" s="1021"/>
      <c r="AK31" s="980">
        <v>23</v>
      </c>
      <c r="AL31" s="971"/>
      <c r="AM31" s="971"/>
      <c r="AN31" s="971"/>
      <c r="AO31" s="971"/>
      <c r="AP31" s="971">
        <v>395</v>
      </c>
      <c r="AQ31" s="971"/>
      <c r="AR31" s="971"/>
      <c r="AS31" s="971"/>
      <c r="AT31" s="971"/>
      <c r="AU31" s="971">
        <v>23</v>
      </c>
      <c r="AV31" s="971"/>
      <c r="AW31" s="971"/>
      <c r="AX31" s="971"/>
      <c r="AY31" s="971"/>
      <c r="AZ31" s="978" t="s">
        <v>542</v>
      </c>
      <c r="BA31" s="979"/>
      <c r="BB31" s="979"/>
      <c r="BC31" s="979"/>
      <c r="BD31" s="980"/>
      <c r="BE31" s="1032"/>
      <c r="BF31" s="1032"/>
      <c r="BG31" s="1032"/>
      <c r="BH31" s="1032"/>
      <c r="BI31" s="1033"/>
      <c r="BJ31" s="205"/>
      <c r="BK31" s="205"/>
      <c r="BL31" s="205"/>
      <c r="BM31" s="205"/>
      <c r="BN31" s="205"/>
      <c r="BO31" s="217"/>
      <c r="BP31" s="217"/>
      <c r="BQ31" s="214">
        <v>25</v>
      </c>
      <c r="BR31" s="215"/>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9"/>
    </row>
    <row r="32" spans="1:131" s="200" customFormat="1" ht="26.25" customHeight="1" x14ac:dyDescent="0.2">
      <c r="A32" s="218">
        <v>5</v>
      </c>
      <c r="B32" s="1037" t="s">
        <v>386</v>
      </c>
      <c r="C32" s="1038"/>
      <c r="D32" s="1038"/>
      <c r="E32" s="1038"/>
      <c r="F32" s="1038"/>
      <c r="G32" s="1038"/>
      <c r="H32" s="1038"/>
      <c r="I32" s="1038"/>
      <c r="J32" s="1038"/>
      <c r="K32" s="1038"/>
      <c r="L32" s="1038"/>
      <c r="M32" s="1038"/>
      <c r="N32" s="1038"/>
      <c r="O32" s="1038"/>
      <c r="P32" s="1039"/>
      <c r="Q32" s="1043">
        <v>24</v>
      </c>
      <c r="R32" s="1044"/>
      <c r="S32" s="1044"/>
      <c r="T32" s="1044"/>
      <c r="U32" s="1044"/>
      <c r="V32" s="1044">
        <v>21</v>
      </c>
      <c r="W32" s="1044"/>
      <c r="X32" s="1044"/>
      <c r="Y32" s="1044"/>
      <c r="Z32" s="1044"/>
      <c r="AA32" s="1044">
        <v>3</v>
      </c>
      <c r="AB32" s="1044"/>
      <c r="AC32" s="1044"/>
      <c r="AD32" s="1044"/>
      <c r="AE32" s="1045"/>
      <c r="AF32" s="1019">
        <v>3</v>
      </c>
      <c r="AG32" s="1020"/>
      <c r="AH32" s="1020"/>
      <c r="AI32" s="1020"/>
      <c r="AJ32" s="1021"/>
      <c r="AK32" s="978" t="s">
        <v>542</v>
      </c>
      <c r="AL32" s="979"/>
      <c r="AM32" s="979"/>
      <c r="AN32" s="979"/>
      <c r="AO32" s="980"/>
      <c r="AP32" s="978" t="s">
        <v>542</v>
      </c>
      <c r="AQ32" s="979"/>
      <c r="AR32" s="979"/>
      <c r="AS32" s="979"/>
      <c r="AT32" s="980"/>
      <c r="AU32" s="978" t="s">
        <v>542</v>
      </c>
      <c r="AV32" s="979"/>
      <c r="AW32" s="979"/>
      <c r="AX32" s="979"/>
      <c r="AY32" s="980"/>
      <c r="AZ32" s="978" t="s">
        <v>542</v>
      </c>
      <c r="BA32" s="979"/>
      <c r="BB32" s="979"/>
      <c r="BC32" s="979"/>
      <c r="BD32" s="980"/>
      <c r="BE32" s="1032"/>
      <c r="BF32" s="1032"/>
      <c r="BG32" s="1032"/>
      <c r="BH32" s="1032"/>
      <c r="BI32" s="1033"/>
      <c r="BJ32" s="205"/>
      <c r="BK32" s="205"/>
      <c r="BL32" s="205"/>
      <c r="BM32" s="205"/>
      <c r="BN32" s="205"/>
      <c r="BO32" s="217"/>
      <c r="BP32" s="217"/>
      <c r="BQ32" s="214">
        <v>26</v>
      </c>
      <c r="BR32" s="215"/>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9"/>
    </row>
    <row r="33" spans="1:131" s="200" customFormat="1" ht="26.25" customHeight="1" x14ac:dyDescent="0.2">
      <c r="A33" s="218">
        <v>6</v>
      </c>
      <c r="B33" s="1037" t="s">
        <v>387</v>
      </c>
      <c r="C33" s="1038"/>
      <c r="D33" s="1038"/>
      <c r="E33" s="1038"/>
      <c r="F33" s="1038"/>
      <c r="G33" s="1038"/>
      <c r="H33" s="1038"/>
      <c r="I33" s="1038"/>
      <c r="J33" s="1038"/>
      <c r="K33" s="1038"/>
      <c r="L33" s="1038"/>
      <c r="M33" s="1038"/>
      <c r="N33" s="1038"/>
      <c r="O33" s="1038"/>
      <c r="P33" s="1039"/>
      <c r="Q33" s="1043">
        <v>1991</v>
      </c>
      <c r="R33" s="1044"/>
      <c r="S33" s="1044"/>
      <c r="T33" s="1044"/>
      <c r="U33" s="1044"/>
      <c r="V33" s="1044">
        <v>1930</v>
      </c>
      <c r="W33" s="1044"/>
      <c r="X33" s="1044"/>
      <c r="Y33" s="1044"/>
      <c r="Z33" s="1044"/>
      <c r="AA33" s="1044">
        <v>61</v>
      </c>
      <c r="AB33" s="1044"/>
      <c r="AC33" s="1044"/>
      <c r="AD33" s="1044"/>
      <c r="AE33" s="1045"/>
      <c r="AF33" s="1019">
        <v>273</v>
      </c>
      <c r="AG33" s="1020"/>
      <c r="AH33" s="1020"/>
      <c r="AI33" s="1020"/>
      <c r="AJ33" s="1021"/>
      <c r="AK33" s="980">
        <v>469</v>
      </c>
      <c r="AL33" s="971"/>
      <c r="AM33" s="971"/>
      <c r="AN33" s="971"/>
      <c r="AO33" s="971"/>
      <c r="AP33" s="971">
        <v>3057</v>
      </c>
      <c r="AQ33" s="971"/>
      <c r="AR33" s="971"/>
      <c r="AS33" s="971"/>
      <c r="AT33" s="971"/>
      <c r="AU33" s="971">
        <v>2057</v>
      </c>
      <c r="AV33" s="971"/>
      <c r="AW33" s="971"/>
      <c r="AX33" s="971"/>
      <c r="AY33" s="971"/>
      <c r="AZ33" s="978" t="s">
        <v>542</v>
      </c>
      <c r="BA33" s="979"/>
      <c r="BB33" s="979"/>
      <c r="BC33" s="979"/>
      <c r="BD33" s="980"/>
      <c r="BE33" s="1032" t="s">
        <v>388</v>
      </c>
      <c r="BF33" s="1032"/>
      <c r="BG33" s="1032"/>
      <c r="BH33" s="1032"/>
      <c r="BI33" s="1033"/>
      <c r="BJ33" s="205"/>
      <c r="BK33" s="205"/>
      <c r="BL33" s="205"/>
      <c r="BM33" s="205"/>
      <c r="BN33" s="205"/>
      <c r="BO33" s="217"/>
      <c r="BP33" s="217"/>
      <c r="BQ33" s="214">
        <v>27</v>
      </c>
      <c r="BR33" s="215"/>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9"/>
    </row>
    <row r="34" spans="1:131" s="200" customFormat="1" ht="26.25" customHeight="1" x14ac:dyDescent="0.2">
      <c r="A34" s="218">
        <v>7</v>
      </c>
      <c r="B34" s="1037" t="s">
        <v>389</v>
      </c>
      <c r="C34" s="1038"/>
      <c r="D34" s="1038"/>
      <c r="E34" s="1038"/>
      <c r="F34" s="1038"/>
      <c r="G34" s="1038"/>
      <c r="H34" s="1038"/>
      <c r="I34" s="1038"/>
      <c r="J34" s="1038"/>
      <c r="K34" s="1038"/>
      <c r="L34" s="1038"/>
      <c r="M34" s="1038"/>
      <c r="N34" s="1038"/>
      <c r="O34" s="1038"/>
      <c r="P34" s="1039"/>
      <c r="Q34" s="1043">
        <v>915</v>
      </c>
      <c r="R34" s="1044"/>
      <c r="S34" s="1044"/>
      <c r="T34" s="1044"/>
      <c r="U34" s="1044"/>
      <c r="V34" s="1044">
        <v>910</v>
      </c>
      <c r="W34" s="1044"/>
      <c r="X34" s="1044"/>
      <c r="Y34" s="1044"/>
      <c r="Z34" s="1044"/>
      <c r="AA34" s="1044">
        <v>5</v>
      </c>
      <c r="AB34" s="1044"/>
      <c r="AC34" s="1044"/>
      <c r="AD34" s="1044"/>
      <c r="AE34" s="1045"/>
      <c r="AF34" s="1019">
        <v>5</v>
      </c>
      <c r="AG34" s="1020"/>
      <c r="AH34" s="1020"/>
      <c r="AI34" s="1020"/>
      <c r="AJ34" s="1021"/>
      <c r="AK34" s="980">
        <v>326</v>
      </c>
      <c r="AL34" s="971"/>
      <c r="AM34" s="971"/>
      <c r="AN34" s="971"/>
      <c r="AO34" s="971"/>
      <c r="AP34" s="971">
        <v>4898</v>
      </c>
      <c r="AQ34" s="971"/>
      <c r="AR34" s="971"/>
      <c r="AS34" s="971"/>
      <c r="AT34" s="971"/>
      <c r="AU34" s="971">
        <v>3737</v>
      </c>
      <c r="AV34" s="971"/>
      <c r="AW34" s="971"/>
      <c r="AX34" s="971"/>
      <c r="AY34" s="971"/>
      <c r="AZ34" s="978" t="s">
        <v>542</v>
      </c>
      <c r="BA34" s="979"/>
      <c r="BB34" s="979"/>
      <c r="BC34" s="979"/>
      <c r="BD34" s="980"/>
      <c r="BE34" s="1032" t="s">
        <v>390</v>
      </c>
      <c r="BF34" s="1032"/>
      <c r="BG34" s="1032"/>
      <c r="BH34" s="1032"/>
      <c r="BI34" s="1033"/>
      <c r="BJ34" s="205"/>
      <c r="BK34" s="205"/>
      <c r="BL34" s="205"/>
      <c r="BM34" s="205"/>
      <c r="BN34" s="205"/>
      <c r="BO34" s="217"/>
      <c r="BP34" s="217"/>
      <c r="BQ34" s="214">
        <v>28</v>
      </c>
      <c r="BR34" s="215"/>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9"/>
    </row>
    <row r="35" spans="1:131" s="200" customFormat="1" ht="26.25" customHeight="1" x14ac:dyDescent="0.2">
      <c r="A35" s="218">
        <v>8</v>
      </c>
      <c r="B35" s="1037" t="s">
        <v>391</v>
      </c>
      <c r="C35" s="1038"/>
      <c r="D35" s="1038"/>
      <c r="E35" s="1038"/>
      <c r="F35" s="1038"/>
      <c r="G35" s="1038"/>
      <c r="H35" s="1038"/>
      <c r="I35" s="1038"/>
      <c r="J35" s="1038"/>
      <c r="K35" s="1038"/>
      <c r="L35" s="1038"/>
      <c r="M35" s="1038"/>
      <c r="N35" s="1038"/>
      <c r="O35" s="1038"/>
      <c r="P35" s="1039"/>
      <c r="Q35" s="1043">
        <v>300</v>
      </c>
      <c r="R35" s="1044"/>
      <c r="S35" s="1044"/>
      <c r="T35" s="1044"/>
      <c r="U35" s="1044"/>
      <c r="V35" s="1044">
        <v>299</v>
      </c>
      <c r="W35" s="1044"/>
      <c r="X35" s="1044"/>
      <c r="Y35" s="1044"/>
      <c r="Z35" s="1044"/>
      <c r="AA35" s="1044">
        <v>1</v>
      </c>
      <c r="AB35" s="1044"/>
      <c r="AC35" s="1044"/>
      <c r="AD35" s="1044"/>
      <c r="AE35" s="1045"/>
      <c r="AF35" s="1019">
        <v>1</v>
      </c>
      <c r="AG35" s="1020"/>
      <c r="AH35" s="1020"/>
      <c r="AI35" s="1020"/>
      <c r="AJ35" s="1021"/>
      <c r="AK35" s="980">
        <v>171</v>
      </c>
      <c r="AL35" s="971"/>
      <c r="AM35" s="971"/>
      <c r="AN35" s="971"/>
      <c r="AO35" s="971"/>
      <c r="AP35" s="971">
        <v>2361</v>
      </c>
      <c r="AQ35" s="971"/>
      <c r="AR35" s="971"/>
      <c r="AS35" s="971"/>
      <c r="AT35" s="971"/>
      <c r="AU35" s="971">
        <v>2052</v>
      </c>
      <c r="AV35" s="971"/>
      <c r="AW35" s="971"/>
      <c r="AX35" s="971"/>
      <c r="AY35" s="971"/>
      <c r="AZ35" s="978" t="s">
        <v>542</v>
      </c>
      <c r="BA35" s="979"/>
      <c r="BB35" s="979"/>
      <c r="BC35" s="979"/>
      <c r="BD35" s="980"/>
      <c r="BE35" s="1032" t="s">
        <v>390</v>
      </c>
      <c r="BF35" s="1032"/>
      <c r="BG35" s="1032"/>
      <c r="BH35" s="1032"/>
      <c r="BI35" s="1033"/>
      <c r="BJ35" s="205"/>
      <c r="BK35" s="205"/>
      <c r="BL35" s="205"/>
      <c r="BM35" s="205"/>
      <c r="BN35" s="205"/>
      <c r="BO35" s="217"/>
      <c r="BP35" s="217"/>
      <c r="BQ35" s="214">
        <v>29</v>
      </c>
      <c r="BR35" s="215"/>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9"/>
    </row>
    <row r="36" spans="1:131" s="200" customFormat="1" ht="26.25" customHeight="1" x14ac:dyDescent="0.2">
      <c r="A36" s="218">
        <v>9</v>
      </c>
      <c r="B36" s="1037" t="s">
        <v>392</v>
      </c>
      <c r="C36" s="1038"/>
      <c r="D36" s="1038"/>
      <c r="E36" s="1038"/>
      <c r="F36" s="1038"/>
      <c r="G36" s="1038"/>
      <c r="H36" s="1038"/>
      <c r="I36" s="1038"/>
      <c r="J36" s="1038"/>
      <c r="K36" s="1038"/>
      <c r="L36" s="1038"/>
      <c r="M36" s="1038"/>
      <c r="N36" s="1038"/>
      <c r="O36" s="1038"/>
      <c r="P36" s="1039"/>
      <c r="Q36" s="1043">
        <v>596</v>
      </c>
      <c r="R36" s="1044"/>
      <c r="S36" s="1044"/>
      <c r="T36" s="1044"/>
      <c r="U36" s="1044"/>
      <c r="V36" s="1044">
        <v>595</v>
      </c>
      <c r="W36" s="1044"/>
      <c r="X36" s="1044"/>
      <c r="Y36" s="1044"/>
      <c r="Z36" s="1044"/>
      <c r="AA36" s="1044">
        <v>1</v>
      </c>
      <c r="AB36" s="1044"/>
      <c r="AC36" s="1044"/>
      <c r="AD36" s="1044"/>
      <c r="AE36" s="1045"/>
      <c r="AF36" s="1019">
        <v>1</v>
      </c>
      <c r="AG36" s="1020"/>
      <c r="AH36" s="1020"/>
      <c r="AI36" s="1020"/>
      <c r="AJ36" s="1021"/>
      <c r="AK36" s="980">
        <v>392</v>
      </c>
      <c r="AL36" s="971"/>
      <c r="AM36" s="971"/>
      <c r="AN36" s="971"/>
      <c r="AO36" s="971"/>
      <c r="AP36" s="971">
        <v>4634</v>
      </c>
      <c r="AQ36" s="971"/>
      <c r="AR36" s="971"/>
      <c r="AS36" s="971"/>
      <c r="AT36" s="971"/>
      <c r="AU36" s="971">
        <v>4064</v>
      </c>
      <c r="AV36" s="971"/>
      <c r="AW36" s="971"/>
      <c r="AX36" s="971"/>
      <c r="AY36" s="971"/>
      <c r="AZ36" s="978" t="s">
        <v>542</v>
      </c>
      <c r="BA36" s="979"/>
      <c r="BB36" s="979"/>
      <c r="BC36" s="979"/>
      <c r="BD36" s="980"/>
      <c r="BE36" s="1032" t="s">
        <v>390</v>
      </c>
      <c r="BF36" s="1032"/>
      <c r="BG36" s="1032"/>
      <c r="BH36" s="1032"/>
      <c r="BI36" s="1033"/>
      <c r="BJ36" s="205"/>
      <c r="BK36" s="205"/>
      <c r="BL36" s="205"/>
      <c r="BM36" s="205"/>
      <c r="BN36" s="205"/>
      <c r="BO36" s="217"/>
      <c r="BP36" s="217"/>
      <c r="BQ36" s="214">
        <v>30</v>
      </c>
      <c r="BR36" s="215"/>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9"/>
    </row>
    <row r="37" spans="1:131" s="200" customFormat="1" ht="26.25" customHeight="1" x14ac:dyDescent="0.2">
      <c r="A37" s="218">
        <v>10</v>
      </c>
      <c r="B37" s="1037" t="s">
        <v>393</v>
      </c>
      <c r="C37" s="1038"/>
      <c r="D37" s="1038"/>
      <c r="E37" s="1038"/>
      <c r="F37" s="1038"/>
      <c r="G37" s="1038"/>
      <c r="H37" s="1038"/>
      <c r="I37" s="1038"/>
      <c r="J37" s="1038"/>
      <c r="K37" s="1038"/>
      <c r="L37" s="1038"/>
      <c r="M37" s="1038"/>
      <c r="N37" s="1038"/>
      <c r="O37" s="1038"/>
      <c r="P37" s="1039"/>
      <c r="Q37" s="1043">
        <v>153</v>
      </c>
      <c r="R37" s="1044"/>
      <c r="S37" s="1044"/>
      <c r="T37" s="1044"/>
      <c r="U37" s="1044"/>
      <c r="V37" s="1044">
        <v>152</v>
      </c>
      <c r="W37" s="1044"/>
      <c r="X37" s="1044"/>
      <c r="Y37" s="1044"/>
      <c r="Z37" s="1044"/>
      <c r="AA37" s="1044">
        <v>1</v>
      </c>
      <c r="AB37" s="1044"/>
      <c r="AC37" s="1044"/>
      <c r="AD37" s="1044"/>
      <c r="AE37" s="1045"/>
      <c r="AF37" s="1019">
        <v>1</v>
      </c>
      <c r="AG37" s="1020"/>
      <c r="AH37" s="1020"/>
      <c r="AI37" s="1020"/>
      <c r="AJ37" s="1021"/>
      <c r="AK37" s="980">
        <v>68</v>
      </c>
      <c r="AL37" s="971"/>
      <c r="AM37" s="971"/>
      <c r="AN37" s="971"/>
      <c r="AO37" s="971"/>
      <c r="AP37" s="971">
        <v>480</v>
      </c>
      <c r="AQ37" s="971"/>
      <c r="AR37" s="971"/>
      <c r="AS37" s="971"/>
      <c r="AT37" s="971"/>
      <c r="AU37" s="971">
        <v>351</v>
      </c>
      <c r="AV37" s="971"/>
      <c r="AW37" s="971"/>
      <c r="AX37" s="971"/>
      <c r="AY37" s="971"/>
      <c r="AZ37" s="978" t="s">
        <v>542</v>
      </c>
      <c r="BA37" s="979"/>
      <c r="BB37" s="979"/>
      <c r="BC37" s="979"/>
      <c r="BD37" s="980"/>
      <c r="BE37" s="1032" t="s">
        <v>390</v>
      </c>
      <c r="BF37" s="1032"/>
      <c r="BG37" s="1032"/>
      <c r="BH37" s="1032"/>
      <c r="BI37" s="1033"/>
      <c r="BJ37" s="205"/>
      <c r="BK37" s="205"/>
      <c r="BL37" s="205"/>
      <c r="BM37" s="205"/>
      <c r="BN37" s="205"/>
      <c r="BO37" s="217"/>
      <c r="BP37" s="217"/>
      <c r="BQ37" s="214">
        <v>31</v>
      </c>
      <c r="BR37" s="215"/>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9"/>
    </row>
    <row r="38" spans="1:131" s="200" customFormat="1" ht="26.25" customHeight="1" x14ac:dyDescent="0.2">
      <c r="A38" s="218">
        <v>11</v>
      </c>
      <c r="B38" s="1037" t="s">
        <v>394</v>
      </c>
      <c r="C38" s="1038"/>
      <c r="D38" s="1038"/>
      <c r="E38" s="1038"/>
      <c r="F38" s="1038"/>
      <c r="G38" s="1038"/>
      <c r="H38" s="1038"/>
      <c r="I38" s="1038"/>
      <c r="J38" s="1038"/>
      <c r="K38" s="1038"/>
      <c r="L38" s="1038"/>
      <c r="M38" s="1038"/>
      <c r="N38" s="1038"/>
      <c r="O38" s="1038"/>
      <c r="P38" s="1039"/>
      <c r="Q38" s="1043">
        <v>17</v>
      </c>
      <c r="R38" s="1044"/>
      <c r="S38" s="1044"/>
      <c r="T38" s="1044"/>
      <c r="U38" s="1044"/>
      <c r="V38" s="1044">
        <v>17</v>
      </c>
      <c r="W38" s="1044"/>
      <c r="X38" s="1044"/>
      <c r="Y38" s="1044"/>
      <c r="Z38" s="1044"/>
      <c r="AA38" s="978" t="s">
        <v>542</v>
      </c>
      <c r="AB38" s="979"/>
      <c r="AC38" s="979"/>
      <c r="AD38" s="979"/>
      <c r="AE38" s="980"/>
      <c r="AF38" s="1019" t="s">
        <v>114</v>
      </c>
      <c r="AG38" s="1020"/>
      <c r="AH38" s="1020"/>
      <c r="AI38" s="1020"/>
      <c r="AJ38" s="1021"/>
      <c r="AK38" s="980">
        <v>13</v>
      </c>
      <c r="AL38" s="971"/>
      <c r="AM38" s="971"/>
      <c r="AN38" s="971"/>
      <c r="AO38" s="971"/>
      <c r="AP38" s="978" t="s">
        <v>542</v>
      </c>
      <c r="AQ38" s="979"/>
      <c r="AR38" s="979"/>
      <c r="AS38" s="979"/>
      <c r="AT38" s="980"/>
      <c r="AU38" s="978" t="s">
        <v>542</v>
      </c>
      <c r="AV38" s="979"/>
      <c r="AW38" s="979"/>
      <c r="AX38" s="979"/>
      <c r="AY38" s="980"/>
      <c r="AZ38" s="978" t="s">
        <v>542</v>
      </c>
      <c r="BA38" s="979"/>
      <c r="BB38" s="979"/>
      <c r="BC38" s="979"/>
      <c r="BD38" s="980"/>
      <c r="BE38" s="1032" t="s">
        <v>390</v>
      </c>
      <c r="BF38" s="1032"/>
      <c r="BG38" s="1032"/>
      <c r="BH38" s="1032"/>
      <c r="BI38" s="1033"/>
      <c r="BJ38" s="205"/>
      <c r="BK38" s="205"/>
      <c r="BL38" s="205"/>
      <c r="BM38" s="205"/>
      <c r="BN38" s="205"/>
      <c r="BO38" s="217"/>
      <c r="BP38" s="217"/>
      <c r="BQ38" s="214">
        <v>32</v>
      </c>
      <c r="BR38" s="215"/>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9"/>
    </row>
    <row r="39" spans="1:131" s="200" customFormat="1" ht="26.25" customHeight="1" x14ac:dyDescent="0.2">
      <c r="A39" s="218">
        <v>12</v>
      </c>
      <c r="B39" s="1037" t="s">
        <v>395</v>
      </c>
      <c r="C39" s="1038"/>
      <c r="D39" s="1038"/>
      <c r="E39" s="1038"/>
      <c r="F39" s="1038"/>
      <c r="G39" s="1038"/>
      <c r="H39" s="1038"/>
      <c r="I39" s="1038"/>
      <c r="J39" s="1038"/>
      <c r="K39" s="1038"/>
      <c r="L39" s="1038"/>
      <c r="M39" s="1038"/>
      <c r="N39" s="1038"/>
      <c r="O39" s="1038"/>
      <c r="P39" s="1039"/>
      <c r="Q39" s="1043">
        <v>193</v>
      </c>
      <c r="R39" s="1044"/>
      <c r="S39" s="1044"/>
      <c r="T39" s="1044"/>
      <c r="U39" s="1044"/>
      <c r="V39" s="1044">
        <v>191</v>
      </c>
      <c r="W39" s="1044"/>
      <c r="X39" s="1044"/>
      <c r="Y39" s="1044"/>
      <c r="Z39" s="1044"/>
      <c r="AA39" s="1044">
        <v>2</v>
      </c>
      <c r="AB39" s="1044"/>
      <c r="AC39" s="1044"/>
      <c r="AD39" s="1044"/>
      <c r="AE39" s="1045"/>
      <c r="AF39" s="1019">
        <v>2</v>
      </c>
      <c r="AG39" s="1020"/>
      <c r="AH39" s="1020"/>
      <c r="AI39" s="1020"/>
      <c r="AJ39" s="1021"/>
      <c r="AK39" s="978" t="s">
        <v>542</v>
      </c>
      <c r="AL39" s="979"/>
      <c r="AM39" s="979"/>
      <c r="AN39" s="979"/>
      <c r="AO39" s="980"/>
      <c r="AP39" s="971">
        <v>533</v>
      </c>
      <c r="AQ39" s="971"/>
      <c r="AR39" s="971"/>
      <c r="AS39" s="971"/>
      <c r="AT39" s="971"/>
      <c r="AU39" s="978" t="s">
        <v>542</v>
      </c>
      <c r="AV39" s="979"/>
      <c r="AW39" s="979"/>
      <c r="AX39" s="979"/>
      <c r="AY39" s="980"/>
      <c r="AZ39" s="978" t="s">
        <v>542</v>
      </c>
      <c r="BA39" s="979"/>
      <c r="BB39" s="979"/>
      <c r="BC39" s="979"/>
      <c r="BD39" s="980"/>
      <c r="BE39" s="1032" t="s">
        <v>390</v>
      </c>
      <c r="BF39" s="1032"/>
      <c r="BG39" s="1032"/>
      <c r="BH39" s="1032"/>
      <c r="BI39" s="1033"/>
      <c r="BJ39" s="205"/>
      <c r="BK39" s="205"/>
      <c r="BL39" s="205"/>
      <c r="BM39" s="205"/>
      <c r="BN39" s="205"/>
      <c r="BO39" s="217"/>
      <c r="BP39" s="217"/>
      <c r="BQ39" s="214">
        <v>33</v>
      </c>
      <c r="BR39" s="215"/>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9"/>
    </row>
    <row r="40" spans="1:131" s="200" customFormat="1" ht="26.25" customHeight="1" x14ac:dyDescent="0.2">
      <c r="A40" s="213">
        <v>13</v>
      </c>
      <c r="B40" s="1037" t="s">
        <v>396</v>
      </c>
      <c r="C40" s="1038"/>
      <c r="D40" s="1038"/>
      <c r="E40" s="1038"/>
      <c r="F40" s="1038"/>
      <c r="G40" s="1038"/>
      <c r="H40" s="1038"/>
      <c r="I40" s="1038"/>
      <c r="J40" s="1038"/>
      <c r="K40" s="1038"/>
      <c r="L40" s="1038"/>
      <c r="M40" s="1038"/>
      <c r="N40" s="1038"/>
      <c r="O40" s="1038"/>
      <c r="P40" s="1039"/>
      <c r="Q40" s="1043">
        <v>342</v>
      </c>
      <c r="R40" s="1044"/>
      <c r="S40" s="1044"/>
      <c r="T40" s="1044"/>
      <c r="U40" s="1044"/>
      <c r="V40" s="1044">
        <v>342</v>
      </c>
      <c r="W40" s="1044"/>
      <c r="X40" s="1044"/>
      <c r="Y40" s="1044"/>
      <c r="Z40" s="1044"/>
      <c r="AA40" s="978">
        <v>0</v>
      </c>
      <c r="AB40" s="979"/>
      <c r="AC40" s="979"/>
      <c r="AD40" s="979"/>
      <c r="AE40" s="980"/>
      <c r="AF40" s="1019">
        <v>0</v>
      </c>
      <c r="AG40" s="1020"/>
      <c r="AH40" s="1020"/>
      <c r="AI40" s="1020"/>
      <c r="AJ40" s="1021"/>
      <c r="AK40" s="980">
        <v>0</v>
      </c>
      <c r="AL40" s="971"/>
      <c r="AM40" s="971"/>
      <c r="AN40" s="971"/>
      <c r="AO40" s="971"/>
      <c r="AP40" s="971">
        <v>208</v>
      </c>
      <c r="AQ40" s="971"/>
      <c r="AR40" s="971"/>
      <c r="AS40" s="971"/>
      <c r="AT40" s="971"/>
      <c r="AU40" s="978" t="s">
        <v>542</v>
      </c>
      <c r="AV40" s="979"/>
      <c r="AW40" s="979"/>
      <c r="AX40" s="979"/>
      <c r="AY40" s="980"/>
      <c r="AZ40" s="978" t="s">
        <v>542</v>
      </c>
      <c r="BA40" s="979"/>
      <c r="BB40" s="979"/>
      <c r="BC40" s="979"/>
      <c r="BD40" s="980"/>
      <c r="BE40" s="1032" t="s">
        <v>390</v>
      </c>
      <c r="BF40" s="1032"/>
      <c r="BG40" s="1032"/>
      <c r="BH40" s="1032"/>
      <c r="BI40" s="1033"/>
      <c r="BJ40" s="205"/>
      <c r="BK40" s="205"/>
      <c r="BL40" s="205"/>
      <c r="BM40" s="205"/>
      <c r="BN40" s="205"/>
      <c r="BO40" s="217"/>
      <c r="BP40" s="217"/>
      <c r="BQ40" s="214">
        <v>34</v>
      </c>
      <c r="BR40" s="215"/>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9"/>
    </row>
    <row r="41" spans="1:131" s="200" customFormat="1" ht="26.25" customHeight="1" x14ac:dyDescent="0.2">
      <c r="A41" s="213">
        <v>14</v>
      </c>
      <c r="B41" s="1037"/>
      <c r="C41" s="1038"/>
      <c r="D41" s="1038"/>
      <c r="E41" s="1038"/>
      <c r="F41" s="1038"/>
      <c r="G41" s="1038"/>
      <c r="H41" s="1038"/>
      <c r="I41" s="1038"/>
      <c r="J41" s="1038"/>
      <c r="K41" s="1038"/>
      <c r="L41" s="1038"/>
      <c r="M41" s="1038"/>
      <c r="N41" s="1038"/>
      <c r="O41" s="1038"/>
      <c r="P41" s="1039"/>
      <c r="Q41" s="1043"/>
      <c r="R41" s="1044"/>
      <c r="S41" s="1044"/>
      <c r="T41" s="1044"/>
      <c r="U41" s="1044"/>
      <c r="V41" s="1044"/>
      <c r="W41" s="1044"/>
      <c r="X41" s="1044"/>
      <c r="Y41" s="1044"/>
      <c r="Z41" s="1044"/>
      <c r="AA41" s="1044"/>
      <c r="AB41" s="1044"/>
      <c r="AC41" s="1044"/>
      <c r="AD41" s="1044"/>
      <c r="AE41" s="1045"/>
      <c r="AF41" s="1019"/>
      <c r="AG41" s="1020"/>
      <c r="AH41" s="1020"/>
      <c r="AI41" s="1020"/>
      <c r="AJ41" s="1021"/>
      <c r="AK41" s="980"/>
      <c r="AL41" s="971"/>
      <c r="AM41" s="971"/>
      <c r="AN41" s="971"/>
      <c r="AO41" s="971"/>
      <c r="AP41" s="971"/>
      <c r="AQ41" s="971"/>
      <c r="AR41" s="971"/>
      <c r="AS41" s="971"/>
      <c r="AT41" s="971"/>
      <c r="AU41" s="971"/>
      <c r="AV41" s="971"/>
      <c r="AW41" s="971"/>
      <c r="AX41" s="971"/>
      <c r="AY41" s="971"/>
      <c r="AZ41" s="1042"/>
      <c r="BA41" s="1042"/>
      <c r="BB41" s="1042"/>
      <c r="BC41" s="1042"/>
      <c r="BD41" s="1042"/>
      <c r="BE41" s="1032"/>
      <c r="BF41" s="1032"/>
      <c r="BG41" s="1032"/>
      <c r="BH41" s="1032"/>
      <c r="BI41" s="1033"/>
      <c r="BJ41" s="205"/>
      <c r="BK41" s="205"/>
      <c r="BL41" s="205"/>
      <c r="BM41" s="205"/>
      <c r="BN41" s="205"/>
      <c r="BO41" s="217"/>
      <c r="BP41" s="217"/>
      <c r="BQ41" s="214">
        <v>35</v>
      </c>
      <c r="BR41" s="215"/>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9"/>
    </row>
    <row r="42" spans="1:131" s="200" customFormat="1" ht="26.25" customHeight="1" x14ac:dyDescent="0.2">
      <c r="A42" s="213">
        <v>15</v>
      </c>
      <c r="B42" s="1037"/>
      <c r="C42" s="1038"/>
      <c r="D42" s="1038"/>
      <c r="E42" s="1038"/>
      <c r="F42" s="1038"/>
      <c r="G42" s="1038"/>
      <c r="H42" s="1038"/>
      <c r="I42" s="1038"/>
      <c r="J42" s="1038"/>
      <c r="K42" s="1038"/>
      <c r="L42" s="1038"/>
      <c r="M42" s="1038"/>
      <c r="N42" s="1038"/>
      <c r="O42" s="1038"/>
      <c r="P42" s="1039"/>
      <c r="Q42" s="1043"/>
      <c r="R42" s="1044"/>
      <c r="S42" s="1044"/>
      <c r="T42" s="1044"/>
      <c r="U42" s="1044"/>
      <c r="V42" s="1044"/>
      <c r="W42" s="1044"/>
      <c r="X42" s="1044"/>
      <c r="Y42" s="1044"/>
      <c r="Z42" s="1044"/>
      <c r="AA42" s="1044"/>
      <c r="AB42" s="1044"/>
      <c r="AC42" s="1044"/>
      <c r="AD42" s="1044"/>
      <c r="AE42" s="1045"/>
      <c r="AF42" s="1019"/>
      <c r="AG42" s="1020"/>
      <c r="AH42" s="1020"/>
      <c r="AI42" s="1020"/>
      <c r="AJ42" s="1021"/>
      <c r="AK42" s="980"/>
      <c r="AL42" s="971"/>
      <c r="AM42" s="971"/>
      <c r="AN42" s="971"/>
      <c r="AO42" s="971"/>
      <c r="AP42" s="971"/>
      <c r="AQ42" s="971"/>
      <c r="AR42" s="971"/>
      <c r="AS42" s="971"/>
      <c r="AT42" s="971"/>
      <c r="AU42" s="971"/>
      <c r="AV42" s="971"/>
      <c r="AW42" s="971"/>
      <c r="AX42" s="971"/>
      <c r="AY42" s="971"/>
      <c r="AZ42" s="1042"/>
      <c r="BA42" s="1042"/>
      <c r="BB42" s="1042"/>
      <c r="BC42" s="1042"/>
      <c r="BD42" s="1042"/>
      <c r="BE42" s="1032"/>
      <c r="BF42" s="1032"/>
      <c r="BG42" s="1032"/>
      <c r="BH42" s="1032"/>
      <c r="BI42" s="1033"/>
      <c r="BJ42" s="205"/>
      <c r="BK42" s="205"/>
      <c r="BL42" s="205"/>
      <c r="BM42" s="205"/>
      <c r="BN42" s="205"/>
      <c r="BO42" s="217"/>
      <c r="BP42" s="217"/>
      <c r="BQ42" s="214">
        <v>36</v>
      </c>
      <c r="BR42" s="215"/>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9"/>
    </row>
    <row r="43" spans="1:131" s="200" customFormat="1" ht="26.25" customHeight="1" x14ac:dyDescent="0.2">
      <c r="A43" s="213">
        <v>16</v>
      </c>
      <c r="B43" s="1037"/>
      <c r="C43" s="1038"/>
      <c r="D43" s="1038"/>
      <c r="E43" s="1038"/>
      <c r="F43" s="1038"/>
      <c r="G43" s="1038"/>
      <c r="H43" s="1038"/>
      <c r="I43" s="1038"/>
      <c r="J43" s="1038"/>
      <c r="K43" s="1038"/>
      <c r="L43" s="1038"/>
      <c r="M43" s="1038"/>
      <c r="N43" s="1038"/>
      <c r="O43" s="1038"/>
      <c r="P43" s="1039"/>
      <c r="Q43" s="1043"/>
      <c r="R43" s="1044"/>
      <c r="S43" s="1044"/>
      <c r="T43" s="1044"/>
      <c r="U43" s="1044"/>
      <c r="V43" s="1044"/>
      <c r="W43" s="1044"/>
      <c r="X43" s="1044"/>
      <c r="Y43" s="1044"/>
      <c r="Z43" s="1044"/>
      <c r="AA43" s="1044"/>
      <c r="AB43" s="1044"/>
      <c r="AC43" s="1044"/>
      <c r="AD43" s="1044"/>
      <c r="AE43" s="1045"/>
      <c r="AF43" s="1019"/>
      <c r="AG43" s="1020"/>
      <c r="AH43" s="1020"/>
      <c r="AI43" s="1020"/>
      <c r="AJ43" s="1021"/>
      <c r="AK43" s="980"/>
      <c r="AL43" s="971"/>
      <c r="AM43" s="971"/>
      <c r="AN43" s="971"/>
      <c r="AO43" s="971"/>
      <c r="AP43" s="971"/>
      <c r="AQ43" s="971"/>
      <c r="AR43" s="971"/>
      <c r="AS43" s="971"/>
      <c r="AT43" s="971"/>
      <c r="AU43" s="971"/>
      <c r="AV43" s="971"/>
      <c r="AW43" s="971"/>
      <c r="AX43" s="971"/>
      <c r="AY43" s="971"/>
      <c r="AZ43" s="1042"/>
      <c r="BA43" s="1042"/>
      <c r="BB43" s="1042"/>
      <c r="BC43" s="1042"/>
      <c r="BD43" s="1042"/>
      <c r="BE43" s="1032"/>
      <c r="BF43" s="1032"/>
      <c r="BG43" s="1032"/>
      <c r="BH43" s="1032"/>
      <c r="BI43" s="1033"/>
      <c r="BJ43" s="205"/>
      <c r="BK43" s="205"/>
      <c r="BL43" s="205"/>
      <c r="BM43" s="205"/>
      <c r="BN43" s="205"/>
      <c r="BO43" s="217"/>
      <c r="BP43" s="217"/>
      <c r="BQ43" s="214">
        <v>37</v>
      </c>
      <c r="BR43" s="215"/>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9"/>
    </row>
    <row r="44" spans="1:131" s="200" customFormat="1" ht="26.25" customHeight="1" x14ac:dyDescent="0.2">
      <c r="A44" s="213">
        <v>17</v>
      </c>
      <c r="B44" s="1037"/>
      <c r="C44" s="1038"/>
      <c r="D44" s="1038"/>
      <c r="E44" s="1038"/>
      <c r="F44" s="1038"/>
      <c r="G44" s="1038"/>
      <c r="H44" s="1038"/>
      <c r="I44" s="1038"/>
      <c r="J44" s="1038"/>
      <c r="K44" s="1038"/>
      <c r="L44" s="1038"/>
      <c r="M44" s="1038"/>
      <c r="N44" s="1038"/>
      <c r="O44" s="1038"/>
      <c r="P44" s="1039"/>
      <c r="Q44" s="1043"/>
      <c r="R44" s="1044"/>
      <c r="S44" s="1044"/>
      <c r="T44" s="1044"/>
      <c r="U44" s="1044"/>
      <c r="V44" s="1044"/>
      <c r="W44" s="1044"/>
      <c r="X44" s="1044"/>
      <c r="Y44" s="1044"/>
      <c r="Z44" s="1044"/>
      <c r="AA44" s="1044"/>
      <c r="AB44" s="1044"/>
      <c r="AC44" s="1044"/>
      <c r="AD44" s="1044"/>
      <c r="AE44" s="1045"/>
      <c r="AF44" s="1019"/>
      <c r="AG44" s="1020"/>
      <c r="AH44" s="1020"/>
      <c r="AI44" s="1020"/>
      <c r="AJ44" s="1021"/>
      <c r="AK44" s="980"/>
      <c r="AL44" s="971"/>
      <c r="AM44" s="971"/>
      <c r="AN44" s="971"/>
      <c r="AO44" s="971"/>
      <c r="AP44" s="971"/>
      <c r="AQ44" s="971"/>
      <c r="AR44" s="971"/>
      <c r="AS44" s="971"/>
      <c r="AT44" s="971"/>
      <c r="AU44" s="971"/>
      <c r="AV44" s="971"/>
      <c r="AW44" s="971"/>
      <c r="AX44" s="971"/>
      <c r="AY44" s="971"/>
      <c r="AZ44" s="1042"/>
      <c r="BA44" s="1042"/>
      <c r="BB44" s="1042"/>
      <c r="BC44" s="1042"/>
      <c r="BD44" s="1042"/>
      <c r="BE44" s="1032"/>
      <c r="BF44" s="1032"/>
      <c r="BG44" s="1032"/>
      <c r="BH44" s="1032"/>
      <c r="BI44" s="1033"/>
      <c r="BJ44" s="205"/>
      <c r="BK44" s="205"/>
      <c r="BL44" s="205"/>
      <c r="BM44" s="205"/>
      <c r="BN44" s="205"/>
      <c r="BO44" s="217"/>
      <c r="BP44" s="217"/>
      <c r="BQ44" s="214">
        <v>38</v>
      </c>
      <c r="BR44" s="215"/>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9"/>
    </row>
    <row r="45" spans="1:131" s="200" customFormat="1" ht="26.25" customHeight="1" x14ac:dyDescent="0.2">
      <c r="A45" s="213">
        <v>18</v>
      </c>
      <c r="B45" s="1037"/>
      <c r="C45" s="1038"/>
      <c r="D45" s="1038"/>
      <c r="E45" s="1038"/>
      <c r="F45" s="1038"/>
      <c r="G45" s="1038"/>
      <c r="H45" s="1038"/>
      <c r="I45" s="1038"/>
      <c r="J45" s="1038"/>
      <c r="K45" s="1038"/>
      <c r="L45" s="1038"/>
      <c r="M45" s="1038"/>
      <c r="N45" s="1038"/>
      <c r="O45" s="1038"/>
      <c r="P45" s="1039"/>
      <c r="Q45" s="1043"/>
      <c r="R45" s="1044"/>
      <c r="S45" s="1044"/>
      <c r="T45" s="1044"/>
      <c r="U45" s="1044"/>
      <c r="V45" s="1044"/>
      <c r="W45" s="1044"/>
      <c r="X45" s="1044"/>
      <c r="Y45" s="1044"/>
      <c r="Z45" s="1044"/>
      <c r="AA45" s="1044"/>
      <c r="AB45" s="1044"/>
      <c r="AC45" s="1044"/>
      <c r="AD45" s="1044"/>
      <c r="AE45" s="1045"/>
      <c r="AF45" s="1019"/>
      <c r="AG45" s="1020"/>
      <c r="AH45" s="1020"/>
      <c r="AI45" s="1020"/>
      <c r="AJ45" s="1021"/>
      <c r="AK45" s="980"/>
      <c r="AL45" s="971"/>
      <c r="AM45" s="971"/>
      <c r="AN45" s="971"/>
      <c r="AO45" s="971"/>
      <c r="AP45" s="971"/>
      <c r="AQ45" s="971"/>
      <c r="AR45" s="971"/>
      <c r="AS45" s="971"/>
      <c r="AT45" s="971"/>
      <c r="AU45" s="971"/>
      <c r="AV45" s="971"/>
      <c r="AW45" s="971"/>
      <c r="AX45" s="971"/>
      <c r="AY45" s="971"/>
      <c r="AZ45" s="1042"/>
      <c r="BA45" s="1042"/>
      <c r="BB45" s="1042"/>
      <c r="BC45" s="1042"/>
      <c r="BD45" s="1042"/>
      <c r="BE45" s="1032"/>
      <c r="BF45" s="1032"/>
      <c r="BG45" s="1032"/>
      <c r="BH45" s="1032"/>
      <c r="BI45" s="1033"/>
      <c r="BJ45" s="205"/>
      <c r="BK45" s="205"/>
      <c r="BL45" s="205"/>
      <c r="BM45" s="205"/>
      <c r="BN45" s="205"/>
      <c r="BO45" s="217"/>
      <c r="BP45" s="217"/>
      <c r="BQ45" s="214">
        <v>39</v>
      </c>
      <c r="BR45" s="215"/>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9"/>
    </row>
    <row r="46" spans="1:131" s="200" customFormat="1" ht="26.25" customHeight="1" x14ac:dyDescent="0.2">
      <c r="A46" s="213">
        <v>19</v>
      </c>
      <c r="B46" s="1037"/>
      <c r="C46" s="1038"/>
      <c r="D46" s="1038"/>
      <c r="E46" s="1038"/>
      <c r="F46" s="1038"/>
      <c r="G46" s="1038"/>
      <c r="H46" s="1038"/>
      <c r="I46" s="1038"/>
      <c r="J46" s="1038"/>
      <c r="K46" s="1038"/>
      <c r="L46" s="1038"/>
      <c r="M46" s="1038"/>
      <c r="N46" s="1038"/>
      <c r="O46" s="1038"/>
      <c r="P46" s="1039"/>
      <c r="Q46" s="1043"/>
      <c r="R46" s="1044"/>
      <c r="S46" s="1044"/>
      <c r="T46" s="1044"/>
      <c r="U46" s="1044"/>
      <c r="V46" s="1044"/>
      <c r="W46" s="1044"/>
      <c r="X46" s="1044"/>
      <c r="Y46" s="1044"/>
      <c r="Z46" s="1044"/>
      <c r="AA46" s="1044"/>
      <c r="AB46" s="1044"/>
      <c r="AC46" s="1044"/>
      <c r="AD46" s="1044"/>
      <c r="AE46" s="1045"/>
      <c r="AF46" s="1019"/>
      <c r="AG46" s="1020"/>
      <c r="AH46" s="1020"/>
      <c r="AI46" s="1020"/>
      <c r="AJ46" s="1021"/>
      <c r="AK46" s="980"/>
      <c r="AL46" s="971"/>
      <c r="AM46" s="971"/>
      <c r="AN46" s="971"/>
      <c r="AO46" s="971"/>
      <c r="AP46" s="971"/>
      <c r="AQ46" s="971"/>
      <c r="AR46" s="971"/>
      <c r="AS46" s="971"/>
      <c r="AT46" s="971"/>
      <c r="AU46" s="971"/>
      <c r="AV46" s="971"/>
      <c r="AW46" s="971"/>
      <c r="AX46" s="971"/>
      <c r="AY46" s="971"/>
      <c r="AZ46" s="1042"/>
      <c r="BA46" s="1042"/>
      <c r="BB46" s="1042"/>
      <c r="BC46" s="1042"/>
      <c r="BD46" s="1042"/>
      <c r="BE46" s="1032"/>
      <c r="BF46" s="1032"/>
      <c r="BG46" s="1032"/>
      <c r="BH46" s="1032"/>
      <c r="BI46" s="1033"/>
      <c r="BJ46" s="205"/>
      <c r="BK46" s="205"/>
      <c r="BL46" s="205"/>
      <c r="BM46" s="205"/>
      <c r="BN46" s="205"/>
      <c r="BO46" s="217"/>
      <c r="BP46" s="217"/>
      <c r="BQ46" s="214">
        <v>40</v>
      </c>
      <c r="BR46" s="215"/>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9"/>
    </row>
    <row r="47" spans="1:131" s="200" customFormat="1" ht="26.25" customHeight="1" x14ac:dyDescent="0.2">
      <c r="A47" s="213">
        <v>20</v>
      </c>
      <c r="B47" s="1037"/>
      <c r="C47" s="1038"/>
      <c r="D47" s="1038"/>
      <c r="E47" s="1038"/>
      <c r="F47" s="1038"/>
      <c r="G47" s="1038"/>
      <c r="H47" s="1038"/>
      <c r="I47" s="1038"/>
      <c r="J47" s="1038"/>
      <c r="K47" s="1038"/>
      <c r="L47" s="1038"/>
      <c r="M47" s="1038"/>
      <c r="N47" s="1038"/>
      <c r="O47" s="1038"/>
      <c r="P47" s="1039"/>
      <c r="Q47" s="1043"/>
      <c r="R47" s="1044"/>
      <c r="S47" s="1044"/>
      <c r="T47" s="1044"/>
      <c r="U47" s="1044"/>
      <c r="V47" s="1044"/>
      <c r="W47" s="1044"/>
      <c r="X47" s="1044"/>
      <c r="Y47" s="1044"/>
      <c r="Z47" s="1044"/>
      <c r="AA47" s="1044"/>
      <c r="AB47" s="1044"/>
      <c r="AC47" s="1044"/>
      <c r="AD47" s="1044"/>
      <c r="AE47" s="1045"/>
      <c r="AF47" s="1019"/>
      <c r="AG47" s="1020"/>
      <c r="AH47" s="1020"/>
      <c r="AI47" s="1020"/>
      <c r="AJ47" s="1021"/>
      <c r="AK47" s="980"/>
      <c r="AL47" s="971"/>
      <c r="AM47" s="971"/>
      <c r="AN47" s="971"/>
      <c r="AO47" s="971"/>
      <c r="AP47" s="971"/>
      <c r="AQ47" s="971"/>
      <c r="AR47" s="971"/>
      <c r="AS47" s="971"/>
      <c r="AT47" s="971"/>
      <c r="AU47" s="971"/>
      <c r="AV47" s="971"/>
      <c r="AW47" s="971"/>
      <c r="AX47" s="971"/>
      <c r="AY47" s="971"/>
      <c r="AZ47" s="1042"/>
      <c r="BA47" s="1042"/>
      <c r="BB47" s="1042"/>
      <c r="BC47" s="1042"/>
      <c r="BD47" s="1042"/>
      <c r="BE47" s="1032"/>
      <c r="BF47" s="1032"/>
      <c r="BG47" s="1032"/>
      <c r="BH47" s="1032"/>
      <c r="BI47" s="1033"/>
      <c r="BJ47" s="205"/>
      <c r="BK47" s="205"/>
      <c r="BL47" s="205"/>
      <c r="BM47" s="205"/>
      <c r="BN47" s="205"/>
      <c r="BO47" s="217"/>
      <c r="BP47" s="217"/>
      <c r="BQ47" s="214">
        <v>41</v>
      </c>
      <c r="BR47" s="215"/>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9"/>
    </row>
    <row r="48" spans="1:131" s="200" customFormat="1" ht="26.25" customHeight="1" x14ac:dyDescent="0.2">
      <c r="A48" s="213">
        <v>21</v>
      </c>
      <c r="B48" s="1037"/>
      <c r="C48" s="1038"/>
      <c r="D48" s="1038"/>
      <c r="E48" s="1038"/>
      <c r="F48" s="1038"/>
      <c r="G48" s="1038"/>
      <c r="H48" s="1038"/>
      <c r="I48" s="1038"/>
      <c r="J48" s="1038"/>
      <c r="K48" s="1038"/>
      <c r="L48" s="1038"/>
      <c r="M48" s="1038"/>
      <c r="N48" s="1038"/>
      <c r="O48" s="1038"/>
      <c r="P48" s="1039"/>
      <c r="Q48" s="1043"/>
      <c r="R48" s="1044"/>
      <c r="S48" s="1044"/>
      <c r="T48" s="1044"/>
      <c r="U48" s="1044"/>
      <c r="V48" s="1044"/>
      <c r="W48" s="1044"/>
      <c r="X48" s="1044"/>
      <c r="Y48" s="1044"/>
      <c r="Z48" s="1044"/>
      <c r="AA48" s="1044"/>
      <c r="AB48" s="1044"/>
      <c r="AC48" s="1044"/>
      <c r="AD48" s="1044"/>
      <c r="AE48" s="1045"/>
      <c r="AF48" s="1019"/>
      <c r="AG48" s="1020"/>
      <c r="AH48" s="1020"/>
      <c r="AI48" s="1020"/>
      <c r="AJ48" s="1021"/>
      <c r="AK48" s="980"/>
      <c r="AL48" s="971"/>
      <c r="AM48" s="971"/>
      <c r="AN48" s="971"/>
      <c r="AO48" s="971"/>
      <c r="AP48" s="971"/>
      <c r="AQ48" s="971"/>
      <c r="AR48" s="971"/>
      <c r="AS48" s="971"/>
      <c r="AT48" s="971"/>
      <c r="AU48" s="971"/>
      <c r="AV48" s="971"/>
      <c r="AW48" s="971"/>
      <c r="AX48" s="971"/>
      <c r="AY48" s="971"/>
      <c r="AZ48" s="1042"/>
      <c r="BA48" s="1042"/>
      <c r="BB48" s="1042"/>
      <c r="BC48" s="1042"/>
      <c r="BD48" s="1042"/>
      <c r="BE48" s="1032"/>
      <c r="BF48" s="1032"/>
      <c r="BG48" s="1032"/>
      <c r="BH48" s="1032"/>
      <c r="BI48" s="1033"/>
      <c r="BJ48" s="205"/>
      <c r="BK48" s="205"/>
      <c r="BL48" s="205"/>
      <c r="BM48" s="205"/>
      <c r="BN48" s="205"/>
      <c r="BO48" s="217"/>
      <c r="BP48" s="217"/>
      <c r="BQ48" s="214">
        <v>42</v>
      </c>
      <c r="BR48" s="215"/>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9"/>
    </row>
    <row r="49" spans="1:131" s="200" customFormat="1" ht="26.25" customHeight="1" x14ac:dyDescent="0.2">
      <c r="A49" s="213">
        <v>22</v>
      </c>
      <c r="B49" s="1037"/>
      <c r="C49" s="1038"/>
      <c r="D49" s="1038"/>
      <c r="E49" s="1038"/>
      <c r="F49" s="1038"/>
      <c r="G49" s="1038"/>
      <c r="H49" s="1038"/>
      <c r="I49" s="1038"/>
      <c r="J49" s="1038"/>
      <c r="K49" s="1038"/>
      <c r="L49" s="1038"/>
      <c r="M49" s="1038"/>
      <c r="N49" s="1038"/>
      <c r="O49" s="1038"/>
      <c r="P49" s="1039"/>
      <c r="Q49" s="1043"/>
      <c r="R49" s="1044"/>
      <c r="S49" s="1044"/>
      <c r="T49" s="1044"/>
      <c r="U49" s="1044"/>
      <c r="V49" s="1044"/>
      <c r="W49" s="1044"/>
      <c r="X49" s="1044"/>
      <c r="Y49" s="1044"/>
      <c r="Z49" s="1044"/>
      <c r="AA49" s="1044"/>
      <c r="AB49" s="1044"/>
      <c r="AC49" s="1044"/>
      <c r="AD49" s="1044"/>
      <c r="AE49" s="1045"/>
      <c r="AF49" s="1019"/>
      <c r="AG49" s="1020"/>
      <c r="AH49" s="1020"/>
      <c r="AI49" s="1020"/>
      <c r="AJ49" s="1021"/>
      <c r="AK49" s="980"/>
      <c r="AL49" s="971"/>
      <c r="AM49" s="971"/>
      <c r="AN49" s="971"/>
      <c r="AO49" s="971"/>
      <c r="AP49" s="971"/>
      <c r="AQ49" s="971"/>
      <c r="AR49" s="971"/>
      <c r="AS49" s="971"/>
      <c r="AT49" s="971"/>
      <c r="AU49" s="971"/>
      <c r="AV49" s="971"/>
      <c r="AW49" s="971"/>
      <c r="AX49" s="971"/>
      <c r="AY49" s="971"/>
      <c r="AZ49" s="1042"/>
      <c r="BA49" s="1042"/>
      <c r="BB49" s="1042"/>
      <c r="BC49" s="1042"/>
      <c r="BD49" s="1042"/>
      <c r="BE49" s="1032"/>
      <c r="BF49" s="1032"/>
      <c r="BG49" s="1032"/>
      <c r="BH49" s="1032"/>
      <c r="BI49" s="1033"/>
      <c r="BJ49" s="205"/>
      <c r="BK49" s="205"/>
      <c r="BL49" s="205"/>
      <c r="BM49" s="205"/>
      <c r="BN49" s="205"/>
      <c r="BO49" s="217"/>
      <c r="BP49" s="217"/>
      <c r="BQ49" s="214">
        <v>43</v>
      </c>
      <c r="BR49" s="215"/>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9"/>
    </row>
    <row r="50" spans="1:131" s="200" customFormat="1" ht="26.25" customHeight="1" x14ac:dyDescent="0.2">
      <c r="A50" s="213">
        <v>23</v>
      </c>
      <c r="B50" s="1037"/>
      <c r="C50" s="1038"/>
      <c r="D50" s="1038"/>
      <c r="E50" s="1038"/>
      <c r="F50" s="1038"/>
      <c r="G50" s="1038"/>
      <c r="H50" s="1038"/>
      <c r="I50" s="1038"/>
      <c r="J50" s="1038"/>
      <c r="K50" s="1038"/>
      <c r="L50" s="1038"/>
      <c r="M50" s="1038"/>
      <c r="N50" s="1038"/>
      <c r="O50" s="1038"/>
      <c r="P50" s="1039"/>
      <c r="Q50" s="1040"/>
      <c r="R50" s="1023"/>
      <c r="S50" s="1023"/>
      <c r="T50" s="1023"/>
      <c r="U50" s="1023"/>
      <c r="V50" s="1023"/>
      <c r="W50" s="1023"/>
      <c r="X50" s="1023"/>
      <c r="Y50" s="1023"/>
      <c r="Z50" s="1023"/>
      <c r="AA50" s="1023"/>
      <c r="AB50" s="1023"/>
      <c r="AC50" s="1023"/>
      <c r="AD50" s="1023"/>
      <c r="AE50" s="1041"/>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5"/>
      <c r="BK50" s="205"/>
      <c r="BL50" s="205"/>
      <c r="BM50" s="205"/>
      <c r="BN50" s="205"/>
      <c r="BO50" s="217"/>
      <c r="BP50" s="217"/>
      <c r="BQ50" s="214">
        <v>44</v>
      </c>
      <c r="BR50" s="215"/>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9"/>
    </row>
    <row r="51" spans="1:131" s="200" customFormat="1" ht="26.25" customHeight="1" x14ac:dyDescent="0.2">
      <c r="A51" s="213">
        <v>24</v>
      </c>
      <c r="B51" s="1037"/>
      <c r="C51" s="1038"/>
      <c r="D51" s="1038"/>
      <c r="E51" s="1038"/>
      <c r="F51" s="1038"/>
      <c r="G51" s="1038"/>
      <c r="H51" s="1038"/>
      <c r="I51" s="1038"/>
      <c r="J51" s="1038"/>
      <c r="K51" s="1038"/>
      <c r="L51" s="1038"/>
      <c r="M51" s="1038"/>
      <c r="N51" s="1038"/>
      <c r="O51" s="1038"/>
      <c r="P51" s="1039"/>
      <c r="Q51" s="1040"/>
      <c r="R51" s="1023"/>
      <c r="S51" s="1023"/>
      <c r="T51" s="1023"/>
      <c r="U51" s="1023"/>
      <c r="V51" s="1023"/>
      <c r="W51" s="1023"/>
      <c r="X51" s="1023"/>
      <c r="Y51" s="1023"/>
      <c r="Z51" s="1023"/>
      <c r="AA51" s="1023"/>
      <c r="AB51" s="1023"/>
      <c r="AC51" s="1023"/>
      <c r="AD51" s="1023"/>
      <c r="AE51" s="1041"/>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5"/>
      <c r="BK51" s="205"/>
      <c r="BL51" s="205"/>
      <c r="BM51" s="205"/>
      <c r="BN51" s="205"/>
      <c r="BO51" s="217"/>
      <c r="BP51" s="217"/>
      <c r="BQ51" s="214">
        <v>45</v>
      </c>
      <c r="BR51" s="215"/>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9"/>
    </row>
    <row r="52" spans="1:131" s="200" customFormat="1" ht="26.25" customHeight="1" x14ac:dyDescent="0.2">
      <c r="A52" s="213">
        <v>25</v>
      </c>
      <c r="B52" s="1037"/>
      <c r="C52" s="1038"/>
      <c r="D52" s="1038"/>
      <c r="E52" s="1038"/>
      <c r="F52" s="1038"/>
      <c r="G52" s="1038"/>
      <c r="H52" s="1038"/>
      <c r="I52" s="1038"/>
      <c r="J52" s="1038"/>
      <c r="K52" s="1038"/>
      <c r="L52" s="1038"/>
      <c r="M52" s="1038"/>
      <c r="N52" s="1038"/>
      <c r="O52" s="1038"/>
      <c r="P52" s="1039"/>
      <c r="Q52" s="1040"/>
      <c r="R52" s="1023"/>
      <c r="S52" s="1023"/>
      <c r="T52" s="1023"/>
      <c r="U52" s="1023"/>
      <c r="V52" s="1023"/>
      <c r="W52" s="1023"/>
      <c r="X52" s="1023"/>
      <c r="Y52" s="1023"/>
      <c r="Z52" s="1023"/>
      <c r="AA52" s="1023"/>
      <c r="AB52" s="1023"/>
      <c r="AC52" s="1023"/>
      <c r="AD52" s="1023"/>
      <c r="AE52" s="1041"/>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5"/>
      <c r="BK52" s="205"/>
      <c r="BL52" s="205"/>
      <c r="BM52" s="205"/>
      <c r="BN52" s="205"/>
      <c r="BO52" s="217"/>
      <c r="BP52" s="217"/>
      <c r="BQ52" s="214">
        <v>46</v>
      </c>
      <c r="BR52" s="215"/>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9"/>
    </row>
    <row r="53" spans="1:131" s="200" customFormat="1" ht="26.25" customHeight="1" x14ac:dyDescent="0.2">
      <c r="A53" s="213">
        <v>26</v>
      </c>
      <c r="B53" s="1037"/>
      <c r="C53" s="1038"/>
      <c r="D53" s="1038"/>
      <c r="E53" s="1038"/>
      <c r="F53" s="1038"/>
      <c r="G53" s="1038"/>
      <c r="H53" s="1038"/>
      <c r="I53" s="1038"/>
      <c r="J53" s="1038"/>
      <c r="K53" s="1038"/>
      <c r="L53" s="1038"/>
      <c r="M53" s="1038"/>
      <c r="N53" s="1038"/>
      <c r="O53" s="1038"/>
      <c r="P53" s="1039"/>
      <c r="Q53" s="1040"/>
      <c r="R53" s="1023"/>
      <c r="S53" s="1023"/>
      <c r="T53" s="1023"/>
      <c r="U53" s="1023"/>
      <c r="V53" s="1023"/>
      <c r="W53" s="1023"/>
      <c r="X53" s="1023"/>
      <c r="Y53" s="1023"/>
      <c r="Z53" s="1023"/>
      <c r="AA53" s="1023"/>
      <c r="AB53" s="1023"/>
      <c r="AC53" s="1023"/>
      <c r="AD53" s="1023"/>
      <c r="AE53" s="1041"/>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5"/>
      <c r="BK53" s="205"/>
      <c r="BL53" s="205"/>
      <c r="BM53" s="205"/>
      <c r="BN53" s="205"/>
      <c r="BO53" s="217"/>
      <c r="BP53" s="217"/>
      <c r="BQ53" s="214">
        <v>47</v>
      </c>
      <c r="BR53" s="215"/>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9"/>
    </row>
    <row r="54" spans="1:131" s="200" customFormat="1" ht="26.25" customHeight="1" x14ac:dyDescent="0.2">
      <c r="A54" s="213">
        <v>27</v>
      </c>
      <c r="B54" s="1037"/>
      <c r="C54" s="1038"/>
      <c r="D54" s="1038"/>
      <c r="E54" s="1038"/>
      <c r="F54" s="1038"/>
      <c r="G54" s="1038"/>
      <c r="H54" s="1038"/>
      <c r="I54" s="1038"/>
      <c r="J54" s="1038"/>
      <c r="K54" s="1038"/>
      <c r="L54" s="1038"/>
      <c r="M54" s="1038"/>
      <c r="N54" s="1038"/>
      <c r="O54" s="1038"/>
      <c r="P54" s="1039"/>
      <c r="Q54" s="1040"/>
      <c r="R54" s="1023"/>
      <c r="S54" s="1023"/>
      <c r="T54" s="1023"/>
      <c r="U54" s="1023"/>
      <c r="V54" s="1023"/>
      <c r="W54" s="1023"/>
      <c r="X54" s="1023"/>
      <c r="Y54" s="1023"/>
      <c r="Z54" s="1023"/>
      <c r="AA54" s="1023"/>
      <c r="AB54" s="1023"/>
      <c r="AC54" s="1023"/>
      <c r="AD54" s="1023"/>
      <c r="AE54" s="1041"/>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5"/>
      <c r="BK54" s="205"/>
      <c r="BL54" s="205"/>
      <c r="BM54" s="205"/>
      <c r="BN54" s="205"/>
      <c r="BO54" s="217"/>
      <c r="BP54" s="217"/>
      <c r="BQ54" s="214">
        <v>48</v>
      </c>
      <c r="BR54" s="215"/>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9"/>
    </row>
    <row r="55" spans="1:131" s="200" customFormat="1" ht="26.25" customHeight="1" x14ac:dyDescent="0.2">
      <c r="A55" s="213">
        <v>28</v>
      </c>
      <c r="B55" s="1037"/>
      <c r="C55" s="1038"/>
      <c r="D55" s="1038"/>
      <c r="E55" s="1038"/>
      <c r="F55" s="1038"/>
      <c r="G55" s="1038"/>
      <c r="H55" s="1038"/>
      <c r="I55" s="1038"/>
      <c r="J55" s="1038"/>
      <c r="K55" s="1038"/>
      <c r="L55" s="1038"/>
      <c r="M55" s="1038"/>
      <c r="N55" s="1038"/>
      <c r="O55" s="1038"/>
      <c r="P55" s="1039"/>
      <c r="Q55" s="1040"/>
      <c r="R55" s="1023"/>
      <c r="S55" s="1023"/>
      <c r="T55" s="1023"/>
      <c r="U55" s="1023"/>
      <c r="V55" s="1023"/>
      <c r="W55" s="1023"/>
      <c r="X55" s="1023"/>
      <c r="Y55" s="1023"/>
      <c r="Z55" s="1023"/>
      <c r="AA55" s="1023"/>
      <c r="AB55" s="1023"/>
      <c r="AC55" s="1023"/>
      <c r="AD55" s="1023"/>
      <c r="AE55" s="1041"/>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5"/>
      <c r="BK55" s="205"/>
      <c r="BL55" s="205"/>
      <c r="BM55" s="205"/>
      <c r="BN55" s="205"/>
      <c r="BO55" s="217"/>
      <c r="BP55" s="217"/>
      <c r="BQ55" s="214">
        <v>49</v>
      </c>
      <c r="BR55" s="215"/>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9"/>
    </row>
    <row r="56" spans="1:131" s="200" customFormat="1" ht="26.25" customHeight="1" x14ac:dyDescent="0.2">
      <c r="A56" s="213">
        <v>29</v>
      </c>
      <c r="B56" s="1037"/>
      <c r="C56" s="1038"/>
      <c r="D56" s="1038"/>
      <c r="E56" s="1038"/>
      <c r="F56" s="1038"/>
      <c r="G56" s="1038"/>
      <c r="H56" s="1038"/>
      <c r="I56" s="1038"/>
      <c r="J56" s="1038"/>
      <c r="K56" s="1038"/>
      <c r="L56" s="1038"/>
      <c r="M56" s="1038"/>
      <c r="N56" s="1038"/>
      <c r="O56" s="1038"/>
      <c r="P56" s="1039"/>
      <c r="Q56" s="1040"/>
      <c r="R56" s="1023"/>
      <c r="S56" s="1023"/>
      <c r="T56" s="1023"/>
      <c r="U56" s="1023"/>
      <c r="V56" s="1023"/>
      <c r="W56" s="1023"/>
      <c r="X56" s="1023"/>
      <c r="Y56" s="1023"/>
      <c r="Z56" s="1023"/>
      <c r="AA56" s="1023"/>
      <c r="AB56" s="1023"/>
      <c r="AC56" s="1023"/>
      <c r="AD56" s="1023"/>
      <c r="AE56" s="1041"/>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5"/>
      <c r="BK56" s="205"/>
      <c r="BL56" s="205"/>
      <c r="BM56" s="205"/>
      <c r="BN56" s="205"/>
      <c r="BO56" s="217"/>
      <c r="BP56" s="217"/>
      <c r="BQ56" s="214">
        <v>50</v>
      </c>
      <c r="BR56" s="215"/>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9"/>
    </row>
    <row r="57" spans="1:131" s="200" customFormat="1" ht="26.25" customHeight="1" x14ac:dyDescent="0.2">
      <c r="A57" s="213">
        <v>30</v>
      </c>
      <c r="B57" s="1037"/>
      <c r="C57" s="1038"/>
      <c r="D57" s="1038"/>
      <c r="E57" s="1038"/>
      <c r="F57" s="1038"/>
      <c r="G57" s="1038"/>
      <c r="H57" s="1038"/>
      <c r="I57" s="1038"/>
      <c r="J57" s="1038"/>
      <c r="K57" s="1038"/>
      <c r="L57" s="1038"/>
      <c r="M57" s="1038"/>
      <c r="N57" s="1038"/>
      <c r="O57" s="1038"/>
      <c r="P57" s="1039"/>
      <c r="Q57" s="1040"/>
      <c r="R57" s="1023"/>
      <c r="S57" s="1023"/>
      <c r="T57" s="1023"/>
      <c r="U57" s="1023"/>
      <c r="V57" s="1023"/>
      <c r="W57" s="1023"/>
      <c r="X57" s="1023"/>
      <c r="Y57" s="1023"/>
      <c r="Z57" s="1023"/>
      <c r="AA57" s="1023"/>
      <c r="AB57" s="1023"/>
      <c r="AC57" s="1023"/>
      <c r="AD57" s="1023"/>
      <c r="AE57" s="1041"/>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5"/>
      <c r="BK57" s="205"/>
      <c r="BL57" s="205"/>
      <c r="BM57" s="205"/>
      <c r="BN57" s="205"/>
      <c r="BO57" s="217"/>
      <c r="BP57" s="217"/>
      <c r="BQ57" s="214">
        <v>51</v>
      </c>
      <c r="BR57" s="215"/>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9"/>
    </row>
    <row r="58" spans="1:131" s="200" customFormat="1" ht="26.25" customHeight="1" x14ac:dyDescent="0.2">
      <c r="A58" s="213">
        <v>31</v>
      </c>
      <c r="B58" s="1037"/>
      <c r="C58" s="1038"/>
      <c r="D58" s="1038"/>
      <c r="E58" s="1038"/>
      <c r="F58" s="1038"/>
      <c r="G58" s="1038"/>
      <c r="H58" s="1038"/>
      <c r="I58" s="1038"/>
      <c r="J58" s="1038"/>
      <c r="K58" s="1038"/>
      <c r="L58" s="1038"/>
      <c r="M58" s="1038"/>
      <c r="N58" s="1038"/>
      <c r="O58" s="1038"/>
      <c r="P58" s="1039"/>
      <c r="Q58" s="1040"/>
      <c r="R58" s="1023"/>
      <c r="S58" s="1023"/>
      <c r="T58" s="1023"/>
      <c r="U58" s="1023"/>
      <c r="V58" s="1023"/>
      <c r="W58" s="1023"/>
      <c r="X58" s="1023"/>
      <c r="Y58" s="1023"/>
      <c r="Z58" s="1023"/>
      <c r="AA58" s="1023"/>
      <c r="AB58" s="1023"/>
      <c r="AC58" s="1023"/>
      <c r="AD58" s="1023"/>
      <c r="AE58" s="1041"/>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5"/>
      <c r="BK58" s="205"/>
      <c r="BL58" s="205"/>
      <c r="BM58" s="205"/>
      <c r="BN58" s="205"/>
      <c r="BO58" s="217"/>
      <c r="BP58" s="217"/>
      <c r="BQ58" s="214">
        <v>52</v>
      </c>
      <c r="BR58" s="215"/>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9"/>
    </row>
    <row r="59" spans="1:131" s="200" customFormat="1" ht="26.25" customHeight="1" x14ac:dyDescent="0.2">
      <c r="A59" s="213">
        <v>32</v>
      </c>
      <c r="B59" s="1037"/>
      <c r="C59" s="1038"/>
      <c r="D59" s="1038"/>
      <c r="E59" s="1038"/>
      <c r="F59" s="1038"/>
      <c r="G59" s="1038"/>
      <c r="H59" s="1038"/>
      <c r="I59" s="1038"/>
      <c r="J59" s="1038"/>
      <c r="K59" s="1038"/>
      <c r="L59" s="1038"/>
      <c r="M59" s="1038"/>
      <c r="N59" s="1038"/>
      <c r="O59" s="1038"/>
      <c r="P59" s="1039"/>
      <c r="Q59" s="1040"/>
      <c r="R59" s="1023"/>
      <c r="S59" s="1023"/>
      <c r="T59" s="1023"/>
      <c r="U59" s="1023"/>
      <c r="V59" s="1023"/>
      <c r="W59" s="1023"/>
      <c r="X59" s="1023"/>
      <c r="Y59" s="1023"/>
      <c r="Z59" s="1023"/>
      <c r="AA59" s="1023"/>
      <c r="AB59" s="1023"/>
      <c r="AC59" s="1023"/>
      <c r="AD59" s="1023"/>
      <c r="AE59" s="1041"/>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5"/>
      <c r="BK59" s="205"/>
      <c r="BL59" s="205"/>
      <c r="BM59" s="205"/>
      <c r="BN59" s="205"/>
      <c r="BO59" s="217"/>
      <c r="BP59" s="217"/>
      <c r="BQ59" s="214">
        <v>53</v>
      </c>
      <c r="BR59" s="215"/>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9"/>
    </row>
    <row r="60" spans="1:131" s="200" customFormat="1" ht="26.25" customHeight="1" x14ac:dyDescent="0.2">
      <c r="A60" s="213">
        <v>33</v>
      </c>
      <c r="B60" s="1037"/>
      <c r="C60" s="1038"/>
      <c r="D60" s="1038"/>
      <c r="E60" s="1038"/>
      <c r="F60" s="1038"/>
      <c r="G60" s="1038"/>
      <c r="H60" s="1038"/>
      <c r="I60" s="1038"/>
      <c r="J60" s="1038"/>
      <c r="K60" s="1038"/>
      <c r="L60" s="1038"/>
      <c r="M60" s="1038"/>
      <c r="N60" s="1038"/>
      <c r="O60" s="1038"/>
      <c r="P60" s="1039"/>
      <c r="Q60" s="1040"/>
      <c r="R60" s="1023"/>
      <c r="S60" s="1023"/>
      <c r="T60" s="1023"/>
      <c r="U60" s="1023"/>
      <c r="V60" s="1023"/>
      <c r="W60" s="1023"/>
      <c r="X60" s="1023"/>
      <c r="Y60" s="1023"/>
      <c r="Z60" s="1023"/>
      <c r="AA60" s="1023"/>
      <c r="AB60" s="1023"/>
      <c r="AC60" s="1023"/>
      <c r="AD60" s="1023"/>
      <c r="AE60" s="1041"/>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5"/>
      <c r="BK60" s="205"/>
      <c r="BL60" s="205"/>
      <c r="BM60" s="205"/>
      <c r="BN60" s="205"/>
      <c r="BO60" s="217"/>
      <c r="BP60" s="217"/>
      <c r="BQ60" s="214">
        <v>54</v>
      </c>
      <c r="BR60" s="215"/>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9"/>
    </row>
    <row r="61" spans="1:131" s="200" customFormat="1" ht="26.25" customHeight="1" thickBot="1" x14ac:dyDescent="0.25">
      <c r="A61" s="213">
        <v>34</v>
      </c>
      <c r="B61" s="1037"/>
      <c r="C61" s="1038"/>
      <c r="D61" s="1038"/>
      <c r="E61" s="1038"/>
      <c r="F61" s="1038"/>
      <c r="G61" s="1038"/>
      <c r="H61" s="1038"/>
      <c r="I61" s="1038"/>
      <c r="J61" s="1038"/>
      <c r="K61" s="1038"/>
      <c r="L61" s="1038"/>
      <c r="M61" s="1038"/>
      <c r="N61" s="1038"/>
      <c r="O61" s="1038"/>
      <c r="P61" s="1039"/>
      <c r="Q61" s="1040"/>
      <c r="R61" s="1023"/>
      <c r="S61" s="1023"/>
      <c r="T61" s="1023"/>
      <c r="U61" s="1023"/>
      <c r="V61" s="1023"/>
      <c r="W61" s="1023"/>
      <c r="X61" s="1023"/>
      <c r="Y61" s="1023"/>
      <c r="Z61" s="1023"/>
      <c r="AA61" s="1023"/>
      <c r="AB61" s="1023"/>
      <c r="AC61" s="1023"/>
      <c r="AD61" s="1023"/>
      <c r="AE61" s="1041"/>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5"/>
      <c r="BK61" s="205"/>
      <c r="BL61" s="205"/>
      <c r="BM61" s="205"/>
      <c r="BN61" s="205"/>
      <c r="BO61" s="217"/>
      <c r="BP61" s="217"/>
      <c r="BQ61" s="214">
        <v>55</v>
      </c>
      <c r="BR61" s="215"/>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9"/>
    </row>
    <row r="62" spans="1:131" s="200" customFormat="1" ht="26.25" customHeight="1" x14ac:dyDescent="0.2">
      <c r="A62" s="213">
        <v>35</v>
      </c>
      <c r="B62" s="1037"/>
      <c r="C62" s="1038"/>
      <c r="D62" s="1038"/>
      <c r="E62" s="1038"/>
      <c r="F62" s="1038"/>
      <c r="G62" s="1038"/>
      <c r="H62" s="1038"/>
      <c r="I62" s="1038"/>
      <c r="J62" s="1038"/>
      <c r="K62" s="1038"/>
      <c r="L62" s="1038"/>
      <c r="M62" s="1038"/>
      <c r="N62" s="1038"/>
      <c r="O62" s="1038"/>
      <c r="P62" s="1039"/>
      <c r="Q62" s="1040"/>
      <c r="R62" s="1023"/>
      <c r="S62" s="1023"/>
      <c r="T62" s="1023"/>
      <c r="U62" s="1023"/>
      <c r="V62" s="1023"/>
      <c r="W62" s="1023"/>
      <c r="X62" s="1023"/>
      <c r="Y62" s="1023"/>
      <c r="Z62" s="1023"/>
      <c r="AA62" s="1023"/>
      <c r="AB62" s="1023"/>
      <c r="AC62" s="1023"/>
      <c r="AD62" s="1023"/>
      <c r="AE62" s="1041"/>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397</v>
      </c>
      <c r="BK62" s="1035"/>
      <c r="BL62" s="1035"/>
      <c r="BM62" s="1035"/>
      <c r="BN62" s="1036"/>
      <c r="BO62" s="217"/>
      <c r="BP62" s="217"/>
      <c r="BQ62" s="214">
        <v>56</v>
      </c>
      <c r="BR62" s="215"/>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9"/>
    </row>
    <row r="63" spans="1:131" s="200" customFormat="1" ht="26.25" customHeight="1" thickBot="1" x14ac:dyDescent="0.25">
      <c r="A63" s="216" t="s">
        <v>370</v>
      </c>
      <c r="B63" s="944" t="s">
        <v>398</v>
      </c>
      <c r="C63" s="945"/>
      <c r="D63" s="945"/>
      <c r="E63" s="945"/>
      <c r="F63" s="945"/>
      <c r="G63" s="945"/>
      <c r="H63" s="945"/>
      <c r="I63" s="945"/>
      <c r="J63" s="945"/>
      <c r="K63" s="945"/>
      <c r="L63" s="945"/>
      <c r="M63" s="945"/>
      <c r="N63" s="945"/>
      <c r="O63" s="945"/>
      <c r="P63" s="946"/>
      <c r="Q63" s="962"/>
      <c r="R63" s="963"/>
      <c r="S63" s="963"/>
      <c r="T63" s="963"/>
      <c r="U63" s="963"/>
      <c r="V63" s="963"/>
      <c r="W63" s="963"/>
      <c r="X63" s="963"/>
      <c r="Y63" s="963"/>
      <c r="Z63" s="963"/>
      <c r="AA63" s="963"/>
      <c r="AB63" s="963"/>
      <c r="AC63" s="963"/>
      <c r="AD63" s="963"/>
      <c r="AE63" s="1028"/>
      <c r="AF63" s="1029">
        <v>361</v>
      </c>
      <c r="AG63" s="959"/>
      <c r="AH63" s="959"/>
      <c r="AI63" s="959"/>
      <c r="AJ63" s="1030"/>
      <c r="AK63" s="1031"/>
      <c r="AL63" s="963"/>
      <c r="AM63" s="963"/>
      <c r="AN63" s="963"/>
      <c r="AO63" s="963"/>
      <c r="AP63" s="959">
        <v>16715</v>
      </c>
      <c r="AQ63" s="959"/>
      <c r="AR63" s="959"/>
      <c r="AS63" s="959"/>
      <c r="AT63" s="959"/>
      <c r="AU63" s="959">
        <v>12284</v>
      </c>
      <c r="AV63" s="959"/>
      <c r="AW63" s="959"/>
      <c r="AX63" s="959"/>
      <c r="AY63" s="959"/>
      <c r="AZ63" s="1025"/>
      <c r="BA63" s="1025"/>
      <c r="BB63" s="1025"/>
      <c r="BC63" s="1025"/>
      <c r="BD63" s="1025"/>
      <c r="BE63" s="960"/>
      <c r="BF63" s="960"/>
      <c r="BG63" s="960"/>
      <c r="BH63" s="960"/>
      <c r="BI63" s="961"/>
      <c r="BJ63" s="1026" t="s">
        <v>114</v>
      </c>
      <c r="BK63" s="951"/>
      <c r="BL63" s="951"/>
      <c r="BM63" s="951"/>
      <c r="BN63" s="1027"/>
      <c r="BO63" s="217"/>
      <c r="BP63" s="217"/>
      <c r="BQ63" s="214">
        <v>57</v>
      </c>
      <c r="BR63" s="215"/>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9"/>
    </row>
    <row r="64" spans="1:131" s="200" customFormat="1" ht="26.25" customHeight="1" x14ac:dyDescent="0.2">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9"/>
    </row>
    <row r="65" spans="1:131" s="200" customFormat="1" ht="26.25" customHeight="1" thickBot="1" x14ac:dyDescent="0.25">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9"/>
    </row>
    <row r="66" spans="1:131" s="200" customFormat="1" ht="26.25" customHeight="1" x14ac:dyDescent="0.2">
      <c r="A66" s="995" t="s">
        <v>400</v>
      </c>
      <c r="B66" s="996"/>
      <c r="C66" s="996"/>
      <c r="D66" s="996"/>
      <c r="E66" s="996"/>
      <c r="F66" s="996"/>
      <c r="G66" s="996"/>
      <c r="H66" s="996"/>
      <c r="I66" s="996"/>
      <c r="J66" s="996"/>
      <c r="K66" s="996"/>
      <c r="L66" s="996"/>
      <c r="M66" s="996"/>
      <c r="N66" s="996"/>
      <c r="O66" s="996"/>
      <c r="P66" s="997"/>
      <c r="Q66" s="1001" t="s">
        <v>374</v>
      </c>
      <c r="R66" s="1002"/>
      <c r="S66" s="1002"/>
      <c r="T66" s="1002"/>
      <c r="U66" s="1003"/>
      <c r="V66" s="1001" t="s">
        <v>375</v>
      </c>
      <c r="W66" s="1002"/>
      <c r="X66" s="1002"/>
      <c r="Y66" s="1002"/>
      <c r="Z66" s="1003"/>
      <c r="AA66" s="1001" t="s">
        <v>376</v>
      </c>
      <c r="AB66" s="1002"/>
      <c r="AC66" s="1002"/>
      <c r="AD66" s="1002"/>
      <c r="AE66" s="1003"/>
      <c r="AF66" s="1007" t="s">
        <v>377</v>
      </c>
      <c r="AG66" s="1008"/>
      <c r="AH66" s="1008"/>
      <c r="AI66" s="1008"/>
      <c r="AJ66" s="1009"/>
      <c r="AK66" s="1001" t="s">
        <v>378</v>
      </c>
      <c r="AL66" s="996"/>
      <c r="AM66" s="996"/>
      <c r="AN66" s="996"/>
      <c r="AO66" s="997"/>
      <c r="AP66" s="1001" t="s">
        <v>379</v>
      </c>
      <c r="AQ66" s="1002"/>
      <c r="AR66" s="1002"/>
      <c r="AS66" s="1002"/>
      <c r="AT66" s="1003"/>
      <c r="AU66" s="1001" t="s">
        <v>401</v>
      </c>
      <c r="AV66" s="1002"/>
      <c r="AW66" s="1002"/>
      <c r="AX66" s="1002"/>
      <c r="AY66" s="1003"/>
      <c r="AZ66" s="1001" t="s">
        <v>357</v>
      </c>
      <c r="BA66" s="1002"/>
      <c r="BB66" s="1002"/>
      <c r="BC66" s="1002"/>
      <c r="BD66" s="1017"/>
      <c r="BE66" s="217"/>
      <c r="BF66" s="217"/>
      <c r="BG66" s="217"/>
      <c r="BH66" s="217"/>
      <c r="BI66" s="217"/>
      <c r="BJ66" s="217"/>
      <c r="BK66" s="217"/>
      <c r="BL66" s="217"/>
      <c r="BM66" s="217"/>
      <c r="BN66" s="217"/>
      <c r="BO66" s="217"/>
      <c r="BP66" s="217"/>
      <c r="BQ66" s="214">
        <v>60</v>
      </c>
      <c r="BR66" s="219"/>
      <c r="BS66" s="953"/>
      <c r="BT66" s="954"/>
      <c r="BU66" s="954"/>
      <c r="BV66" s="954"/>
      <c r="BW66" s="954"/>
      <c r="BX66" s="954"/>
      <c r="BY66" s="954"/>
      <c r="BZ66" s="954"/>
      <c r="CA66" s="954"/>
      <c r="CB66" s="954"/>
      <c r="CC66" s="954"/>
      <c r="CD66" s="954"/>
      <c r="CE66" s="954"/>
      <c r="CF66" s="954"/>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1"/>
      <c r="DW66" s="942"/>
      <c r="DX66" s="942"/>
      <c r="DY66" s="942"/>
      <c r="DZ66" s="943"/>
      <c r="EA66" s="199"/>
    </row>
    <row r="67" spans="1:131" s="200" customFormat="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7"/>
      <c r="BF67" s="217"/>
      <c r="BG67" s="217"/>
      <c r="BH67" s="217"/>
      <c r="BI67" s="217"/>
      <c r="BJ67" s="217"/>
      <c r="BK67" s="217"/>
      <c r="BL67" s="217"/>
      <c r="BM67" s="217"/>
      <c r="BN67" s="217"/>
      <c r="BO67" s="217"/>
      <c r="BP67" s="217"/>
      <c r="BQ67" s="214">
        <v>61</v>
      </c>
      <c r="BR67" s="219"/>
      <c r="BS67" s="953"/>
      <c r="BT67" s="954"/>
      <c r="BU67" s="954"/>
      <c r="BV67" s="954"/>
      <c r="BW67" s="954"/>
      <c r="BX67" s="954"/>
      <c r="BY67" s="954"/>
      <c r="BZ67" s="954"/>
      <c r="CA67" s="954"/>
      <c r="CB67" s="954"/>
      <c r="CC67" s="954"/>
      <c r="CD67" s="954"/>
      <c r="CE67" s="954"/>
      <c r="CF67" s="954"/>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1"/>
      <c r="DW67" s="942"/>
      <c r="DX67" s="942"/>
      <c r="DY67" s="942"/>
      <c r="DZ67" s="943"/>
      <c r="EA67" s="199"/>
    </row>
    <row r="68" spans="1:131" s="200" customFormat="1" ht="26.25" customHeight="1" thickTop="1" x14ac:dyDescent="0.2">
      <c r="A68" s="211">
        <v>1</v>
      </c>
      <c r="B68" s="986" t="s">
        <v>544</v>
      </c>
      <c r="C68" s="987"/>
      <c r="D68" s="987"/>
      <c r="E68" s="987"/>
      <c r="F68" s="987"/>
      <c r="G68" s="987"/>
      <c r="H68" s="987"/>
      <c r="I68" s="987"/>
      <c r="J68" s="987"/>
      <c r="K68" s="987"/>
      <c r="L68" s="987"/>
      <c r="M68" s="987"/>
      <c r="N68" s="987"/>
      <c r="O68" s="987"/>
      <c r="P68" s="988"/>
      <c r="Q68" s="985">
        <v>6316</v>
      </c>
      <c r="R68" s="982"/>
      <c r="S68" s="982"/>
      <c r="T68" s="982"/>
      <c r="U68" s="982"/>
      <c r="V68" s="982">
        <v>6286</v>
      </c>
      <c r="W68" s="982"/>
      <c r="X68" s="982"/>
      <c r="Y68" s="982"/>
      <c r="Z68" s="982"/>
      <c r="AA68" s="982">
        <v>30</v>
      </c>
      <c r="AB68" s="982"/>
      <c r="AC68" s="982"/>
      <c r="AD68" s="982"/>
      <c r="AE68" s="982"/>
      <c r="AF68" s="982">
        <v>30</v>
      </c>
      <c r="AG68" s="982"/>
      <c r="AH68" s="982"/>
      <c r="AI68" s="982"/>
      <c r="AJ68" s="982"/>
      <c r="AK68" s="982">
        <v>171</v>
      </c>
      <c r="AL68" s="982"/>
      <c r="AM68" s="982"/>
      <c r="AN68" s="982"/>
      <c r="AO68" s="982"/>
      <c r="AP68" s="982" t="s">
        <v>542</v>
      </c>
      <c r="AQ68" s="982"/>
      <c r="AR68" s="982"/>
      <c r="AS68" s="982"/>
      <c r="AT68" s="982"/>
      <c r="AU68" s="982" t="s">
        <v>542</v>
      </c>
      <c r="AV68" s="982"/>
      <c r="AW68" s="982"/>
      <c r="AX68" s="982"/>
      <c r="AY68" s="982"/>
      <c r="AZ68" s="983"/>
      <c r="BA68" s="983"/>
      <c r="BB68" s="983"/>
      <c r="BC68" s="983"/>
      <c r="BD68" s="984"/>
      <c r="BE68" s="217"/>
      <c r="BF68" s="217"/>
      <c r="BG68" s="217"/>
      <c r="BH68" s="217"/>
      <c r="BI68" s="217"/>
      <c r="BJ68" s="217"/>
      <c r="BK68" s="217"/>
      <c r="BL68" s="217"/>
      <c r="BM68" s="217"/>
      <c r="BN68" s="217"/>
      <c r="BO68" s="217"/>
      <c r="BP68" s="217"/>
      <c r="BQ68" s="214">
        <v>62</v>
      </c>
      <c r="BR68" s="219"/>
      <c r="BS68" s="953"/>
      <c r="BT68" s="954"/>
      <c r="BU68" s="954"/>
      <c r="BV68" s="954"/>
      <c r="BW68" s="954"/>
      <c r="BX68" s="954"/>
      <c r="BY68" s="954"/>
      <c r="BZ68" s="954"/>
      <c r="CA68" s="954"/>
      <c r="CB68" s="954"/>
      <c r="CC68" s="954"/>
      <c r="CD68" s="954"/>
      <c r="CE68" s="954"/>
      <c r="CF68" s="954"/>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1"/>
      <c r="DW68" s="942"/>
      <c r="DX68" s="942"/>
      <c r="DY68" s="942"/>
      <c r="DZ68" s="943"/>
      <c r="EA68" s="199"/>
    </row>
    <row r="69" spans="1:131" s="200" customFormat="1" ht="26.25" customHeight="1" x14ac:dyDescent="0.2">
      <c r="A69" s="213">
        <v>2</v>
      </c>
      <c r="B69" s="974" t="s">
        <v>545</v>
      </c>
      <c r="C69" s="975"/>
      <c r="D69" s="975"/>
      <c r="E69" s="975"/>
      <c r="F69" s="975"/>
      <c r="G69" s="975"/>
      <c r="H69" s="975"/>
      <c r="I69" s="975"/>
      <c r="J69" s="975"/>
      <c r="K69" s="975"/>
      <c r="L69" s="975"/>
      <c r="M69" s="975"/>
      <c r="N69" s="975"/>
      <c r="O69" s="975"/>
      <c r="P69" s="976"/>
      <c r="Q69" s="977">
        <v>1392</v>
      </c>
      <c r="R69" s="971"/>
      <c r="S69" s="971"/>
      <c r="T69" s="971"/>
      <c r="U69" s="971"/>
      <c r="V69" s="971">
        <v>1348</v>
      </c>
      <c r="W69" s="971"/>
      <c r="X69" s="971"/>
      <c r="Y69" s="971"/>
      <c r="Z69" s="971"/>
      <c r="AA69" s="971">
        <v>44</v>
      </c>
      <c r="AB69" s="971"/>
      <c r="AC69" s="971"/>
      <c r="AD69" s="971"/>
      <c r="AE69" s="971"/>
      <c r="AF69" s="971">
        <v>44</v>
      </c>
      <c r="AG69" s="971"/>
      <c r="AH69" s="971"/>
      <c r="AI69" s="971"/>
      <c r="AJ69" s="971"/>
      <c r="AK69" s="971">
        <v>1</v>
      </c>
      <c r="AL69" s="971"/>
      <c r="AM69" s="971"/>
      <c r="AN69" s="971"/>
      <c r="AO69" s="971"/>
      <c r="AP69" s="971">
        <v>1166</v>
      </c>
      <c r="AQ69" s="971"/>
      <c r="AR69" s="971"/>
      <c r="AS69" s="971"/>
      <c r="AT69" s="971"/>
      <c r="AU69" s="971" t="s">
        <v>543</v>
      </c>
      <c r="AV69" s="971"/>
      <c r="AW69" s="971"/>
      <c r="AX69" s="971"/>
      <c r="AY69" s="971"/>
      <c r="AZ69" s="972"/>
      <c r="BA69" s="972"/>
      <c r="BB69" s="972"/>
      <c r="BC69" s="972"/>
      <c r="BD69" s="973"/>
      <c r="BE69" s="217"/>
      <c r="BF69" s="217"/>
      <c r="BG69" s="217"/>
      <c r="BH69" s="217"/>
      <c r="BI69" s="217"/>
      <c r="BJ69" s="217"/>
      <c r="BK69" s="217"/>
      <c r="BL69" s="217"/>
      <c r="BM69" s="217"/>
      <c r="BN69" s="217"/>
      <c r="BO69" s="217"/>
      <c r="BP69" s="217"/>
      <c r="BQ69" s="214">
        <v>63</v>
      </c>
      <c r="BR69" s="219"/>
      <c r="BS69" s="953"/>
      <c r="BT69" s="954"/>
      <c r="BU69" s="954"/>
      <c r="BV69" s="954"/>
      <c r="BW69" s="954"/>
      <c r="BX69" s="954"/>
      <c r="BY69" s="954"/>
      <c r="BZ69" s="954"/>
      <c r="CA69" s="954"/>
      <c r="CB69" s="954"/>
      <c r="CC69" s="954"/>
      <c r="CD69" s="954"/>
      <c r="CE69" s="954"/>
      <c r="CF69" s="954"/>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1"/>
      <c r="DW69" s="942"/>
      <c r="DX69" s="942"/>
      <c r="DY69" s="942"/>
      <c r="DZ69" s="943"/>
      <c r="EA69" s="199"/>
    </row>
    <row r="70" spans="1:131" s="200" customFormat="1" ht="26.25" customHeight="1" x14ac:dyDescent="0.2">
      <c r="A70" s="213">
        <v>3</v>
      </c>
      <c r="B70" s="974" t="s">
        <v>546</v>
      </c>
      <c r="C70" s="975"/>
      <c r="D70" s="975"/>
      <c r="E70" s="975"/>
      <c r="F70" s="975"/>
      <c r="G70" s="975"/>
      <c r="H70" s="975"/>
      <c r="I70" s="975"/>
      <c r="J70" s="975"/>
      <c r="K70" s="975"/>
      <c r="L70" s="975"/>
      <c r="M70" s="975"/>
      <c r="N70" s="975"/>
      <c r="O70" s="975"/>
      <c r="P70" s="976"/>
      <c r="Q70" s="977">
        <v>7818</v>
      </c>
      <c r="R70" s="971"/>
      <c r="S70" s="971"/>
      <c r="T70" s="971"/>
      <c r="U70" s="971"/>
      <c r="V70" s="971">
        <v>7656</v>
      </c>
      <c r="W70" s="971"/>
      <c r="X70" s="971"/>
      <c r="Y70" s="971"/>
      <c r="Z70" s="971"/>
      <c r="AA70" s="971">
        <v>161</v>
      </c>
      <c r="AB70" s="971"/>
      <c r="AC70" s="971"/>
      <c r="AD70" s="971"/>
      <c r="AE70" s="971"/>
      <c r="AF70" s="971">
        <v>161</v>
      </c>
      <c r="AG70" s="971"/>
      <c r="AH70" s="971"/>
      <c r="AI70" s="971"/>
      <c r="AJ70" s="971"/>
      <c r="AK70" s="971">
        <v>1145</v>
      </c>
      <c r="AL70" s="971"/>
      <c r="AM70" s="971"/>
      <c r="AN70" s="971"/>
      <c r="AO70" s="971"/>
      <c r="AP70" s="971" t="s">
        <v>542</v>
      </c>
      <c r="AQ70" s="971"/>
      <c r="AR70" s="971"/>
      <c r="AS70" s="971"/>
      <c r="AT70" s="971"/>
      <c r="AU70" s="971" t="s">
        <v>542</v>
      </c>
      <c r="AV70" s="971"/>
      <c r="AW70" s="971"/>
      <c r="AX70" s="971"/>
      <c r="AY70" s="971"/>
      <c r="AZ70" s="972"/>
      <c r="BA70" s="972"/>
      <c r="BB70" s="972"/>
      <c r="BC70" s="972"/>
      <c r="BD70" s="973"/>
      <c r="BE70" s="217"/>
      <c r="BF70" s="217"/>
      <c r="BG70" s="217"/>
      <c r="BH70" s="217"/>
      <c r="BI70" s="217"/>
      <c r="BJ70" s="217"/>
      <c r="BK70" s="217"/>
      <c r="BL70" s="217"/>
      <c r="BM70" s="217"/>
      <c r="BN70" s="217"/>
      <c r="BO70" s="217"/>
      <c r="BP70" s="217"/>
      <c r="BQ70" s="214">
        <v>64</v>
      </c>
      <c r="BR70" s="219"/>
      <c r="BS70" s="953"/>
      <c r="BT70" s="954"/>
      <c r="BU70" s="954"/>
      <c r="BV70" s="954"/>
      <c r="BW70" s="954"/>
      <c r="BX70" s="954"/>
      <c r="BY70" s="954"/>
      <c r="BZ70" s="954"/>
      <c r="CA70" s="954"/>
      <c r="CB70" s="954"/>
      <c r="CC70" s="954"/>
      <c r="CD70" s="954"/>
      <c r="CE70" s="954"/>
      <c r="CF70" s="954"/>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1"/>
      <c r="DW70" s="942"/>
      <c r="DX70" s="942"/>
      <c r="DY70" s="942"/>
      <c r="DZ70" s="943"/>
      <c r="EA70" s="199"/>
    </row>
    <row r="71" spans="1:131" s="200" customFormat="1" ht="26.25" customHeight="1" x14ac:dyDescent="0.2">
      <c r="A71" s="213">
        <v>4</v>
      </c>
      <c r="B71" s="974" t="s">
        <v>547</v>
      </c>
      <c r="C71" s="975"/>
      <c r="D71" s="975"/>
      <c r="E71" s="975"/>
      <c r="F71" s="975"/>
      <c r="G71" s="975"/>
      <c r="H71" s="975"/>
      <c r="I71" s="975"/>
      <c r="J71" s="975"/>
      <c r="K71" s="975"/>
      <c r="L71" s="975"/>
      <c r="M71" s="975"/>
      <c r="N71" s="975"/>
      <c r="O71" s="975"/>
      <c r="P71" s="976"/>
      <c r="Q71" s="977">
        <v>1177</v>
      </c>
      <c r="R71" s="971"/>
      <c r="S71" s="971"/>
      <c r="T71" s="971"/>
      <c r="U71" s="971"/>
      <c r="V71" s="971">
        <v>1169</v>
      </c>
      <c r="W71" s="971"/>
      <c r="X71" s="971"/>
      <c r="Y71" s="971"/>
      <c r="Z71" s="971"/>
      <c r="AA71" s="971">
        <v>15</v>
      </c>
      <c r="AB71" s="971"/>
      <c r="AC71" s="971"/>
      <c r="AD71" s="971"/>
      <c r="AE71" s="971"/>
      <c r="AF71" s="971">
        <v>15</v>
      </c>
      <c r="AG71" s="971"/>
      <c r="AH71" s="971"/>
      <c r="AI71" s="971"/>
      <c r="AJ71" s="971"/>
      <c r="AK71" s="971">
        <v>298</v>
      </c>
      <c r="AL71" s="971"/>
      <c r="AM71" s="971"/>
      <c r="AN71" s="971"/>
      <c r="AO71" s="971"/>
      <c r="AP71" s="971">
        <v>475</v>
      </c>
      <c r="AQ71" s="971"/>
      <c r="AR71" s="971"/>
      <c r="AS71" s="971"/>
      <c r="AT71" s="971"/>
      <c r="AU71" s="971" t="s">
        <v>542</v>
      </c>
      <c r="AV71" s="971"/>
      <c r="AW71" s="971"/>
      <c r="AX71" s="971"/>
      <c r="AY71" s="971"/>
      <c r="AZ71" s="972"/>
      <c r="BA71" s="972"/>
      <c r="BB71" s="972"/>
      <c r="BC71" s="972"/>
      <c r="BD71" s="973"/>
      <c r="BE71" s="217"/>
      <c r="BF71" s="217"/>
      <c r="BG71" s="217"/>
      <c r="BH71" s="217"/>
      <c r="BI71" s="217"/>
      <c r="BJ71" s="217"/>
      <c r="BK71" s="217"/>
      <c r="BL71" s="217"/>
      <c r="BM71" s="217"/>
      <c r="BN71" s="217"/>
      <c r="BO71" s="217"/>
      <c r="BP71" s="217"/>
      <c r="BQ71" s="214">
        <v>65</v>
      </c>
      <c r="BR71" s="219"/>
      <c r="BS71" s="953"/>
      <c r="BT71" s="954"/>
      <c r="BU71" s="954"/>
      <c r="BV71" s="954"/>
      <c r="BW71" s="954"/>
      <c r="BX71" s="954"/>
      <c r="BY71" s="954"/>
      <c r="BZ71" s="954"/>
      <c r="CA71" s="954"/>
      <c r="CB71" s="954"/>
      <c r="CC71" s="954"/>
      <c r="CD71" s="954"/>
      <c r="CE71" s="954"/>
      <c r="CF71" s="954"/>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1"/>
      <c r="DW71" s="942"/>
      <c r="DX71" s="942"/>
      <c r="DY71" s="942"/>
      <c r="DZ71" s="943"/>
      <c r="EA71" s="199"/>
    </row>
    <row r="72" spans="1:131" s="200" customFormat="1" ht="26.25" customHeight="1" x14ac:dyDescent="0.2">
      <c r="A72" s="213">
        <v>5</v>
      </c>
      <c r="B72" s="974" t="s">
        <v>548</v>
      </c>
      <c r="C72" s="975"/>
      <c r="D72" s="975"/>
      <c r="E72" s="975"/>
      <c r="F72" s="975"/>
      <c r="G72" s="975"/>
      <c r="H72" s="975"/>
      <c r="I72" s="975"/>
      <c r="J72" s="975"/>
      <c r="K72" s="975"/>
      <c r="L72" s="975"/>
      <c r="M72" s="975"/>
      <c r="N72" s="975"/>
      <c r="O72" s="975"/>
      <c r="P72" s="976"/>
      <c r="Q72" s="977">
        <v>290</v>
      </c>
      <c r="R72" s="971"/>
      <c r="S72" s="971"/>
      <c r="T72" s="971"/>
      <c r="U72" s="971"/>
      <c r="V72" s="971">
        <v>253</v>
      </c>
      <c r="W72" s="971"/>
      <c r="X72" s="971"/>
      <c r="Y72" s="971"/>
      <c r="Z72" s="971"/>
      <c r="AA72" s="971">
        <v>37</v>
      </c>
      <c r="AB72" s="971"/>
      <c r="AC72" s="971"/>
      <c r="AD72" s="971"/>
      <c r="AE72" s="971"/>
      <c r="AF72" s="971">
        <v>37</v>
      </c>
      <c r="AG72" s="971"/>
      <c r="AH72" s="971"/>
      <c r="AI72" s="971"/>
      <c r="AJ72" s="971"/>
      <c r="AK72" s="971">
        <v>26</v>
      </c>
      <c r="AL72" s="971"/>
      <c r="AM72" s="971"/>
      <c r="AN72" s="971"/>
      <c r="AO72" s="971"/>
      <c r="AP72" s="971" t="s">
        <v>542</v>
      </c>
      <c r="AQ72" s="971"/>
      <c r="AR72" s="971"/>
      <c r="AS72" s="971"/>
      <c r="AT72" s="971"/>
      <c r="AU72" s="971" t="s">
        <v>542</v>
      </c>
      <c r="AV72" s="971"/>
      <c r="AW72" s="971"/>
      <c r="AX72" s="971"/>
      <c r="AY72" s="971"/>
      <c r="AZ72" s="972"/>
      <c r="BA72" s="972"/>
      <c r="BB72" s="972"/>
      <c r="BC72" s="972"/>
      <c r="BD72" s="973"/>
      <c r="BE72" s="217"/>
      <c r="BF72" s="217"/>
      <c r="BG72" s="217"/>
      <c r="BH72" s="217"/>
      <c r="BI72" s="217"/>
      <c r="BJ72" s="217"/>
      <c r="BK72" s="217"/>
      <c r="BL72" s="217"/>
      <c r="BM72" s="217"/>
      <c r="BN72" s="217"/>
      <c r="BO72" s="217"/>
      <c r="BP72" s="217"/>
      <c r="BQ72" s="214">
        <v>66</v>
      </c>
      <c r="BR72" s="219"/>
      <c r="BS72" s="953"/>
      <c r="BT72" s="954"/>
      <c r="BU72" s="954"/>
      <c r="BV72" s="954"/>
      <c r="BW72" s="954"/>
      <c r="BX72" s="954"/>
      <c r="BY72" s="954"/>
      <c r="BZ72" s="954"/>
      <c r="CA72" s="954"/>
      <c r="CB72" s="954"/>
      <c r="CC72" s="954"/>
      <c r="CD72" s="954"/>
      <c r="CE72" s="954"/>
      <c r="CF72" s="954"/>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1"/>
      <c r="DW72" s="942"/>
      <c r="DX72" s="942"/>
      <c r="DY72" s="942"/>
      <c r="DZ72" s="943"/>
      <c r="EA72" s="199"/>
    </row>
    <row r="73" spans="1:131" s="200" customFormat="1" ht="26.25" customHeight="1" x14ac:dyDescent="0.2">
      <c r="A73" s="213">
        <v>6</v>
      </c>
      <c r="B73" s="974" t="s">
        <v>549</v>
      </c>
      <c r="C73" s="975"/>
      <c r="D73" s="975"/>
      <c r="E73" s="975"/>
      <c r="F73" s="975"/>
      <c r="G73" s="975"/>
      <c r="H73" s="975"/>
      <c r="I73" s="975"/>
      <c r="J73" s="975"/>
      <c r="K73" s="975"/>
      <c r="L73" s="975"/>
      <c r="M73" s="975"/>
      <c r="N73" s="975"/>
      <c r="O73" s="975"/>
      <c r="P73" s="976"/>
      <c r="Q73" s="977">
        <v>110694</v>
      </c>
      <c r="R73" s="971"/>
      <c r="S73" s="971"/>
      <c r="T73" s="971"/>
      <c r="U73" s="971"/>
      <c r="V73" s="971">
        <v>107375</v>
      </c>
      <c r="W73" s="971"/>
      <c r="X73" s="971"/>
      <c r="Y73" s="971"/>
      <c r="Z73" s="971"/>
      <c r="AA73" s="971">
        <v>3318</v>
      </c>
      <c r="AB73" s="971"/>
      <c r="AC73" s="971"/>
      <c r="AD73" s="971"/>
      <c r="AE73" s="971"/>
      <c r="AF73" s="971">
        <v>3318</v>
      </c>
      <c r="AG73" s="971"/>
      <c r="AH73" s="971"/>
      <c r="AI73" s="971"/>
      <c r="AJ73" s="971"/>
      <c r="AK73" s="971" t="s">
        <v>542</v>
      </c>
      <c r="AL73" s="971"/>
      <c r="AM73" s="971"/>
      <c r="AN73" s="971"/>
      <c r="AO73" s="971"/>
      <c r="AP73" s="971" t="s">
        <v>542</v>
      </c>
      <c r="AQ73" s="971"/>
      <c r="AR73" s="971"/>
      <c r="AS73" s="971"/>
      <c r="AT73" s="971"/>
      <c r="AU73" s="971" t="s">
        <v>542</v>
      </c>
      <c r="AV73" s="971"/>
      <c r="AW73" s="971"/>
      <c r="AX73" s="971"/>
      <c r="AY73" s="971"/>
      <c r="AZ73" s="972"/>
      <c r="BA73" s="972"/>
      <c r="BB73" s="972"/>
      <c r="BC73" s="972"/>
      <c r="BD73" s="973"/>
      <c r="BE73" s="217"/>
      <c r="BF73" s="217"/>
      <c r="BG73" s="217"/>
      <c r="BH73" s="217"/>
      <c r="BI73" s="217"/>
      <c r="BJ73" s="217"/>
      <c r="BK73" s="217"/>
      <c r="BL73" s="217"/>
      <c r="BM73" s="217"/>
      <c r="BN73" s="217"/>
      <c r="BO73" s="217"/>
      <c r="BP73" s="217"/>
      <c r="BQ73" s="214">
        <v>67</v>
      </c>
      <c r="BR73" s="219"/>
      <c r="BS73" s="953"/>
      <c r="BT73" s="954"/>
      <c r="BU73" s="954"/>
      <c r="BV73" s="954"/>
      <c r="BW73" s="954"/>
      <c r="BX73" s="954"/>
      <c r="BY73" s="954"/>
      <c r="BZ73" s="954"/>
      <c r="CA73" s="954"/>
      <c r="CB73" s="954"/>
      <c r="CC73" s="954"/>
      <c r="CD73" s="954"/>
      <c r="CE73" s="954"/>
      <c r="CF73" s="954"/>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1"/>
      <c r="DW73" s="942"/>
      <c r="DX73" s="942"/>
      <c r="DY73" s="942"/>
      <c r="DZ73" s="943"/>
      <c r="EA73" s="199"/>
    </row>
    <row r="74" spans="1:131" s="200" customFormat="1" ht="26.25" customHeight="1" x14ac:dyDescent="0.2">
      <c r="A74" s="213">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17"/>
      <c r="BF74" s="217"/>
      <c r="BG74" s="217"/>
      <c r="BH74" s="217"/>
      <c r="BI74" s="217"/>
      <c r="BJ74" s="217"/>
      <c r="BK74" s="217"/>
      <c r="BL74" s="217"/>
      <c r="BM74" s="217"/>
      <c r="BN74" s="217"/>
      <c r="BO74" s="217"/>
      <c r="BP74" s="217"/>
      <c r="BQ74" s="214">
        <v>68</v>
      </c>
      <c r="BR74" s="219"/>
      <c r="BS74" s="953"/>
      <c r="BT74" s="954"/>
      <c r="BU74" s="954"/>
      <c r="BV74" s="954"/>
      <c r="BW74" s="954"/>
      <c r="BX74" s="954"/>
      <c r="BY74" s="954"/>
      <c r="BZ74" s="954"/>
      <c r="CA74" s="954"/>
      <c r="CB74" s="954"/>
      <c r="CC74" s="954"/>
      <c r="CD74" s="954"/>
      <c r="CE74" s="954"/>
      <c r="CF74" s="954"/>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1"/>
      <c r="DW74" s="942"/>
      <c r="DX74" s="942"/>
      <c r="DY74" s="942"/>
      <c r="DZ74" s="943"/>
      <c r="EA74" s="199"/>
    </row>
    <row r="75" spans="1:131" s="200" customFormat="1" ht="26.25" customHeight="1" x14ac:dyDescent="0.2">
      <c r="A75" s="213">
        <v>8</v>
      </c>
      <c r="B75" s="974"/>
      <c r="C75" s="975"/>
      <c r="D75" s="975"/>
      <c r="E75" s="975"/>
      <c r="F75" s="975"/>
      <c r="G75" s="975"/>
      <c r="H75" s="975"/>
      <c r="I75" s="975"/>
      <c r="J75" s="975"/>
      <c r="K75" s="975"/>
      <c r="L75" s="975"/>
      <c r="M75" s="975"/>
      <c r="N75" s="975"/>
      <c r="O75" s="975"/>
      <c r="P75" s="976"/>
      <c r="Q75" s="981"/>
      <c r="R75" s="979"/>
      <c r="S75" s="979"/>
      <c r="T75" s="979"/>
      <c r="U75" s="980"/>
      <c r="V75" s="978"/>
      <c r="W75" s="979"/>
      <c r="X75" s="979"/>
      <c r="Y75" s="979"/>
      <c r="Z75" s="980"/>
      <c r="AA75" s="978"/>
      <c r="AB75" s="979"/>
      <c r="AC75" s="979"/>
      <c r="AD75" s="979"/>
      <c r="AE75" s="980"/>
      <c r="AF75" s="978"/>
      <c r="AG75" s="979"/>
      <c r="AH75" s="979"/>
      <c r="AI75" s="979"/>
      <c r="AJ75" s="980"/>
      <c r="AK75" s="978"/>
      <c r="AL75" s="979"/>
      <c r="AM75" s="979"/>
      <c r="AN75" s="979"/>
      <c r="AO75" s="980"/>
      <c r="AP75" s="978"/>
      <c r="AQ75" s="979"/>
      <c r="AR75" s="979"/>
      <c r="AS75" s="979"/>
      <c r="AT75" s="980"/>
      <c r="AU75" s="978"/>
      <c r="AV75" s="979"/>
      <c r="AW75" s="979"/>
      <c r="AX75" s="979"/>
      <c r="AY75" s="980"/>
      <c r="AZ75" s="972"/>
      <c r="BA75" s="972"/>
      <c r="BB75" s="972"/>
      <c r="BC75" s="972"/>
      <c r="BD75" s="973"/>
      <c r="BE75" s="217"/>
      <c r="BF75" s="217"/>
      <c r="BG75" s="217"/>
      <c r="BH75" s="217"/>
      <c r="BI75" s="217"/>
      <c r="BJ75" s="217"/>
      <c r="BK75" s="217"/>
      <c r="BL75" s="217"/>
      <c r="BM75" s="217"/>
      <c r="BN75" s="217"/>
      <c r="BO75" s="217"/>
      <c r="BP75" s="217"/>
      <c r="BQ75" s="214">
        <v>69</v>
      </c>
      <c r="BR75" s="219"/>
      <c r="BS75" s="953"/>
      <c r="BT75" s="954"/>
      <c r="BU75" s="954"/>
      <c r="BV75" s="954"/>
      <c r="BW75" s="954"/>
      <c r="BX75" s="954"/>
      <c r="BY75" s="954"/>
      <c r="BZ75" s="954"/>
      <c r="CA75" s="954"/>
      <c r="CB75" s="954"/>
      <c r="CC75" s="954"/>
      <c r="CD75" s="954"/>
      <c r="CE75" s="954"/>
      <c r="CF75" s="954"/>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1"/>
      <c r="DW75" s="942"/>
      <c r="DX75" s="942"/>
      <c r="DY75" s="942"/>
      <c r="DZ75" s="943"/>
      <c r="EA75" s="199"/>
    </row>
    <row r="76" spans="1:131" s="200" customFormat="1" ht="26.25" customHeight="1" x14ac:dyDescent="0.2">
      <c r="A76" s="213">
        <v>9</v>
      </c>
      <c r="B76" s="974"/>
      <c r="C76" s="975"/>
      <c r="D76" s="975"/>
      <c r="E76" s="975"/>
      <c r="F76" s="975"/>
      <c r="G76" s="975"/>
      <c r="H76" s="975"/>
      <c r="I76" s="975"/>
      <c r="J76" s="975"/>
      <c r="K76" s="975"/>
      <c r="L76" s="975"/>
      <c r="M76" s="975"/>
      <c r="N76" s="975"/>
      <c r="O76" s="975"/>
      <c r="P76" s="976"/>
      <c r="Q76" s="981"/>
      <c r="R76" s="979"/>
      <c r="S76" s="979"/>
      <c r="T76" s="979"/>
      <c r="U76" s="980"/>
      <c r="V76" s="978"/>
      <c r="W76" s="979"/>
      <c r="X76" s="979"/>
      <c r="Y76" s="979"/>
      <c r="Z76" s="980"/>
      <c r="AA76" s="978"/>
      <c r="AB76" s="979"/>
      <c r="AC76" s="979"/>
      <c r="AD76" s="979"/>
      <c r="AE76" s="980"/>
      <c r="AF76" s="978"/>
      <c r="AG76" s="979"/>
      <c r="AH76" s="979"/>
      <c r="AI76" s="979"/>
      <c r="AJ76" s="980"/>
      <c r="AK76" s="978"/>
      <c r="AL76" s="979"/>
      <c r="AM76" s="979"/>
      <c r="AN76" s="979"/>
      <c r="AO76" s="980"/>
      <c r="AP76" s="978"/>
      <c r="AQ76" s="979"/>
      <c r="AR76" s="979"/>
      <c r="AS76" s="979"/>
      <c r="AT76" s="980"/>
      <c r="AU76" s="978"/>
      <c r="AV76" s="979"/>
      <c r="AW76" s="979"/>
      <c r="AX76" s="979"/>
      <c r="AY76" s="980"/>
      <c r="AZ76" s="972"/>
      <c r="BA76" s="972"/>
      <c r="BB76" s="972"/>
      <c r="BC76" s="972"/>
      <c r="BD76" s="973"/>
      <c r="BE76" s="217"/>
      <c r="BF76" s="217"/>
      <c r="BG76" s="217"/>
      <c r="BH76" s="217"/>
      <c r="BI76" s="217"/>
      <c r="BJ76" s="217"/>
      <c r="BK76" s="217"/>
      <c r="BL76" s="217"/>
      <c r="BM76" s="217"/>
      <c r="BN76" s="217"/>
      <c r="BO76" s="217"/>
      <c r="BP76" s="217"/>
      <c r="BQ76" s="214">
        <v>70</v>
      </c>
      <c r="BR76" s="219"/>
      <c r="BS76" s="953"/>
      <c r="BT76" s="954"/>
      <c r="BU76" s="954"/>
      <c r="BV76" s="954"/>
      <c r="BW76" s="954"/>
      <c r="BX76" s="954"/>
      <c r="BY76" s="954"/>
      <c r="BZ76" s="954"/>
      <c r="CA76" s="954"/>
      <c r="CB76" s="954"/>
      <c r="CC76" s="954"/>
      <c r="CD76" s="954"/>
      <c r="CE76" s="954"/>
      <c r="CF76" s="954"/>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1"/>
      <c r="DW76" s="942"/>
      <c r="DX76" s="942"/>
      <c r="DY76" s="942"/>
      <c r="DZ76" s="943"/>
      <c r="EA76" s="199"/>
    </row>
    <row r="77" spans="1:131" s="200" customFormat="1" ht="26.25" customHeight="1" x14ac:dyDescent="0.2">
      <c r="A77" s="213">
        <v>10</v>
      </c>
      <c r="B77" s="974"/>
      <c r="C77" s="975"/>
      <c r="D77" s="975"/>
      <c r="E77" s="975"/>
      <c r="F77" s="975"/>
      <c r="G77" s="975"/>
      <c r="H77" s="975"/>
      <c r="I77" s="975"/>
      <c r="J77" s="975"/>
      <c r="K77" s="975"/>
      <c r="L77" s="975"/>
      <c r="M77" s="975"/>
      <c r="N77" s="975"/>
      <c r="O77" s="975"/>
      <c r="P77" s="976"/>
      <c r="Q77" s="981"/>
      <c r="R77" s="979"/>
      <c r="S77" s="979"/>
      <c r="T77" s="979"/>
      <c r="U77" s="980"/>
      <c r="V77" s="978"/>
      <c r="W77" s="979"/>
      <c r="X77" s="979"/>
      <c r="Y77" s="979"/>
      <c r="Z77" s="980"/>
      <c r="AA77" s="978"/>
      <c r="AB77" s="979"/>
      <c r="AC77" s="979"/>
      <c r="AD77" s="979"/>
      <c r="AE77" s="980"/>
      <c r="AF77" s="978"/>
      <c r="AG77" s="979"/>
      <c r="AH77" s="979"/>
      <c r="AI77" s="979"/>
      <c r="AJ77" s="980"/>
      <c r="AK77" s="978"/>
      <c r="AL77" s="979"/>
      <c r="AM77" s="979"/>
      <c r="AN77" s="979"/>
      <c r="AO77" s="980"/>
      <c r="AP77" s="978"/>
      <c r="AQ77" s="979"/>
      <c r="AR77" s="979"/>
      <c r="AS77" s="979"/>
      <c r="AT77" s="980"/>
      <c r="AU77" s="978"/>
      <c r="AV77" s="979"/>
      <c r="AW77" s="979"/>
      <c r="AX77" s="979"/>
      <c r="AY77" s="980"/>
      <c r="AZ77" s="972"/>
      <c r="BA77" s="972"/>
      <c r="BB77" s="972"/>
      <c r="BC77" s="972"/>
      <c r="BD77" s="973"/>
      <c r="BE77" s="217"/>
      <c r="BF77" s="217"/>
      <c r="BG77" s="217"/>
      <c r="BH77" s="217"/>
      <c r="BI77" s="217"/>
      <c r="BJ77" s="217"/>
      <c r="BK77" s="217"/>
      <c r="BL77" s="217"/>
      <c r="BM77" s="217"/>
      <c r="BN77" s="217"/>
      <c r="BO77" s="217"/>
      <c r="BP77" s="217"/>
      <c r="BQ77" s="214">
        <v>71</v>
      </c>
      <c r="BR77" s="219"/>
      <c r="BS77" s="953"/>
      <c r="BT77" s="954"/>
      <c r="BU77" s="954"/>
      <c r="BV77" s="954"/>
      <c r="BW77" s="954"/>
      <c r="BX77" s="954"/>
      <c r="BY77" s="954"/>
      <c r="BZ77" s="954"/>
      <c r="CA77" s="954"/>
      <c r="CB77" s="954"/>
      <c r="CC77" s="954"/>
      <c r="CD77" s="954"/>
      <c r="CE77" s="954"/>
      <c r="CF77" s="954"/>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1"/>
      <c r="DW77" s="942"/>
      <c r="DX77" s="942"/>
      <c r="DY77" s="942"/>
      <c r="DZ77" s="943"/>
      <c r="EA77" s="199"/>
    </row>
    <row r="78" spans="1:131" s="200" customFormat="1" ht="26.25" customHeight="1" x14ac:dyDescent="0.2">
      <c r="A78" s="213">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17"/>
      <c r="BF78" s="217"/>
      <c r="BG78" s="217"/>
      <c r="BH78" s="217"/>
      <c r="BI78" s="217"/>
      <c r="BJ78" s="220"/>
      <c r="BK78" s="220"/>
      <c r="BL78" s="220"/>
      <c r="BM78" s="220"/>
      <c r="BN78" s="220"/>
      <c r="BO78" s="217"/>
      <c r="BP78" s="217"/>
      <c r="BQ78" s="214">
        <v>72</v>
      </c>
      <c r="BR78" s="219"/>
      <c r="BS78" s="953"/>
      <c r="BT78" s="954"/>
      <c r="BU78" s="954"/>
      <c r="BV78" s="954"/>
      <c r="BW78" s="954"/>
      <c r="BX78" s="954"/>
      <c r="BY78" s="954"/>
      <c r="BZ78" s="954"/>
      <c r="CA78" s="954"/>
      <c r="CB78" s="954"/>
      <c r="CC78" s="954"/>
      <c r="CD78" s="954"/>
      <c r="CE78" s="954"/>
      <c r="CF78" s="954"/>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1"/>
      <c r="DW78" s="942"/>
      <c r="DX78" s="942"/>
      <c r="DY78" s="942"/>
      <c r="DZ78" s="943"/>
      <c r="EA78" s="199"/>
    </row>
    <row r="79" spans="1:131" s="200" customFormat="1" ht="26.25" customHeight="1" x14ac:dyDescent="0.2">
      <c r="A79" s="213">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17"/>
      <c r="BF79" s="217"/>
      <c r="BG79" s="217"/>
      <c r="BH79" s="217"/>
      <c r="BI79" s="217"/>
      <c r="BJ79" s="220"/>
      <c r="BK79" s="220"/>
      <c r="BL79" s="220"/>
      <c r="BM79" s="220"/>
      <c r="BN79" s="220"/>
      <c r="BO79" s="217"/>
      <c r="BP79" s="217"/>
      <c r="BQ79" s="214">
        <v>73</v>
      </c>
      <c r="BR79" s="219"/>
      <c r="BS79" s="953"/>
      <c r="BT79" s="954"/>
      <c r="BU79" s="954"/>
      <c r="BV79" s="954"/>
      <c r="BW79" s="954"/>
      <c r="BX79" s="954"/>
      <c r="BY79" s="954"/>
      <c r="BZ79" s="954"/>
      <c r="CA79" s="954"/>
      <c r="CB79" s="954"/>
      <c r="CC79" s="954"/>
      <c r="CD79" s="954"/>
      <c r="CE79" s="954"/>
      <c r="CF79" s="954"/>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1"/>
      <c r="DW79" s="942"/>
      <c r="DX79" s="942"/>
      <c r="DY79" s="942"/>
      <c r="DZ79" s="943"/>
      <c r="EA79" s="199"/>
    </row>
    <row r="80" spans="1:131" s="200" customFormat="1" ht="26.25" customHeight="1" x14ac:dyDescent="0.2">
      <c r="A80" s="213">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17"/>
      <c r="BF80" s="217"/>
      <c r="BG80" s="217"/>
      <c r="BH80" s="217"/>
      <c r="BI80" s="217"/>
      <c r="BJ80" s="217"/>
      <c r="BK80" s="217"/>
      <c r="BL80" s="217"/>
      <c r="BM80" s="217"/>
      <c r="BN80" s="217"/>
      <c r="BO80" s="217"/>
      <c r="BP80" s="217"/>
      <c r="BQ80" s="214">
        <v>74</v>
      </c>
      <c r="BR80" s="219"/>
      <c r="BS80" s="953"/>
      <c r="BT80" s="954"/>
      <c r="BU80" s="954"/>
      <c r="BV80" s="954"/>
      <c r="BW80" s="954"/>
      <c r="BX80" s="954"/>
      <c r="BY80" s="954"/>
      <c r="BZ80" s="954"/>
      <c r="CA80" s="954"/>
      <c r="CB80" s="954"/>
      <c r="CC80" s="954"/>
      <c r="CD80" s="954"/>
      <c r="CE80" s="954"/>
      <c r="CF80" s="954"/>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1"/>
      <c r="DW80" s="942"/>
      <c r="DX80" s="942"/>
      <c r="DY80" s="942"/>
      <c r="DZ80" s="943"/>
      <c r="EA80" s="199"/>
    </row>
    <row r="81" spans="1:131" s="200" customFormat="1" ht="26.25" customHeight="1" x14ac:dyDescent="0.2">
      <c r="A81" s="213">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17"/>
      <c r="BF81" s="217"/>
      <c r="BG81" s="217"/>
      <c r="BH81" s="217"/>
      <c r="BI81" s="217"/>
      <c r="BJ81" s="217"/>
      <c r="BK81" s="217"/>
      <c r="BL81" s="217"/>
      <c r="BM81" s="217"/>
      <c r="BN81" s="217"/>
      <c r="BO81" s="217"/>
      <c r="BP81" s="217"/>
      <c r="BQ81" s="214">
        <v>75</v>
      </c>
      <c r="BR81" s="219"/>
      <c r="BS81" s="953"/>
      <c r="BT81" s="954"/>
      <c r="BU81" s="954"/>
      <c r="BV81" s="954"/>
      <c r="BW81" s="954"/>
      <c r="BX81" s="954"/>
      <c r="BY81" s="954"/>
      <c r="BZ81" s="954"/>
      <c r="CA81" s="954"/>
      <c r="CB81" s="954"/>
      <c r="CC81" s="954"/>
      <c r="CD81" s="954"/>
      <c r="CE81" s="954"/>
      <c r="CF81" s="954"/>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1"/>
      <c r="DW81" s="942"/>
      <c r="DX81" s="942"/>
      <c r="DY81" s="942"/>
      <c r="DZ81" s="943"/>
      <c r="EA81" s="199"/>
    </row>
    <row r="82" spans="1:131" s="200" customFormat="1" ht="26.25" customHeight="1" x14ac:dyDescent="0.2">
      <c r="A82" s="213">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17"/>
      <c r="BF82" s="217"/>
      <c r="BG82" s="217"/>
      <c r="BH82" s="217"/>
      <c r="BI82" s="217"/>
      <c r="BJ82" s="217"/>
      <c r="BK82" s="217"/>
      <c r="BL82" s="217"/>
      <c r="BM82" s="217"/>
      <c r="BN82" s="217"/>
      <c r="BO82" s="217"/>
      <c r="BP82" s="217"/>
      <c r="BQ82" s="214">
        <v>76</v>
      </c>
      <c r="BR82" s="219"/>
      <c r="BS82" s="953"/>
      <c r="BT82" s="954"/>
      <c r="BU82" s="954"/>
      <c r="BV82" s="954"/>
      <c r="BW82" s="954"/>
      <c r="BX82" s="954"/>
      <c r="BY82" s="954"/>
      <c r="BZ82" s="954"/>
      <c r="CA82" s="954"/>
      <c r="CB82" s="954"/>
      <c r="CC82" s="954"/>
      <c r="CD82" s="954"/>
      <c r="CE82" s="954"/>
      <c r="CF82" s="954"/>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1"/>
      <c r="DW82" s="942"/>
      <c r="DX82" s="942"/>
      <c r="DY82" s="942"/>
      <c r="DZ82" s="943"/>
      <c r="EA82" s="199"/>
    </row>
    <row r="83" spans="1:131" s="200" customFormat="1" ht="26.25" customHeight="1" x14ac:dyDescent="0.2">
      <c r="A83" s="213">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17"/>
      <c r="BF83" s="217"/>
      <c r="BG83" s="217"/>
      <c r="BH83" s="217"/>
      <c r="BI83" s="217"/>
      <c r="BJ83" s="217"/>
      <c r="BK83" s="217"/>
      <c r="BL83" s="217"/>
      <c r="BM83" s="217"/>
      <c r="BN83" s="217"/>
      <c r="BO83" s="217"/>
      <c r="BP83" s="217"/>
      <c r="BQ83" s="214">
        <v>77</v>
      </c>
      <c r="BR83" s="219"/>
      <c r="BS83" s="953"/>
      <c r="BT83" s="954"/>
      <c r="BU83" s="954"/>
      <c r="BV83" s="954"/>
      <c r="BW83" s="954"/>
      <c r="BX83" s="954"/>
      <c r="BY83" s="954"/>
      <c r="BZ83" s="954"/>
      <c r="CA83" s="954"/>
      <c r="CB83" s="954"/>
      <c r="CC83" s="954"/>
      <c r="CD83" s="954"/>
      <c r="CE83" s="954"/>
      <c r="CF83" s="954"/>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1"/>
      <c r="DW83" s="942"/>
      <c r="DX83" s="942"/>
      <c r="DY83" s="942"/>
      <c r="DZ83" s="943"/>
      <c r="EA83" s="199"/>
    </row>
    <row r="84" spans="1:131" s="200" customFormat="1" ht="26.25" customHeight="1" x14ac:dyDescent="0.2">
      <c r="A84" s="213">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17"/>
      <c r="BF84" s="217"/>
      <c r="BG84" s="217"/>
      <c r="BH84" s="217"/>
      <c r="BI84" s="217"/>
      <c r="BJ84" s="217"/>
      <c r="BK84" s="217"/>
      <c r="BL84" s="217"/>
      <c r="BM84" s="217"/>
      <c r="BN84" s="217"/>
      <c r="BO84" s="217"/>
      <c r="BP84" s="217"/>
      <c r="BQ84" s="214">
        <v>78</v>
      </c>
      <c r="BR84" s="219"/>
      <c r="BS84" s="953"/>
      <c r="BT84" s="954"/>
      <c r="BU84" s="954"/>
      <c r="BV84" s="954"/>
      <c r="BW84" s="954"/>
      <c r="BX84" s="954"/>
      <c r="BY84" s="954"/>
      <c r="BZ84" s="954"/>
      <c r="CA84" s="954"/>
      <c r="CB84" s="954"/>
      <c r="CC84" s="954"/>
      <c r="CD84" s="954"/>
      <c r="CE84" s="954"/>
      <c r="CF84" s="954"/>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1"/>
      <c r="DW84" s="942"/>
      <c r="DX84" s="942"/>
      <c r="DY84" s="942"/>
      <c r="DZ84" s="943"/>
      <c r="EA84" s="199"/>
    </row>
    <row r="85" spans="1:131" s="200" customFormat="1" ht="26.25" customHeight="1" x14ac:dyDescent="0.2">
      <c r="A85" s="213">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17"/>
      <c r="BF85" s="217"/>
      <c r="BG85" s="217"/>
      <c r="BH85" s="217"/>
      <c r="BI85" s="217"/>
      <c r="BJ85" s="217"/>
      <c r="BK85" s="217"/>
      <c r="BL85" s="217"/>
      <c r="BM85" s="217"/>
      <c r="BN85" s="217"/>
      <c r="BO85" s="217"/>
      <c r="BP85" s="217"/>
      <c r="BQ85" s="214">
        <v>79</v>
      </c>
      <c r="BR85" s="219"/>
      <c r="BS85" s="953"/>
      <c r="BT85" s="954"/>
      <c r="BU85" s="954"/>
      <c r="BV85" s="954"/>
      <c r="BW85" s="954"/>
      <c r="BX85" s="954"/>
      <c r="BY85" s="954"/>
      <c r="BZ85" s="954"/>
      <c r="CA85" s="954"/>
      <c r="CB85" s="954"/>
      <c r="CC85" s="954"/>
      <c r="CD85" s="954"/>
      <c r="CE85" s="954"/>
      <c r="CF85" s="954"/>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1"/>
      <c r="DW85" s="942"/>
      <c r="DX85" s="942"/>
      <c r="DY85" s="942"/>
      <c r="DZ85" s="943"/>
      <c r="EA85" s="199"/>
    </row>
    <row r="86" spans="1:131" s="200" customFormat="1" ht="26.25" customHeight="1" x14ac:dyDescent="0.2">
      <c r="A86" s="213">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17"/>
      <c r="BF86" s="217"/>
      <c r="BG86" s="217"/>
      <c r="BH86" s="217"/>
      <c r="BI86" s="217"/>
      <c r="BJ86" s="217"/>
      <c r="BK86" s="217"/>
      <c r="BL86" s="217"/>
      <c r="BM86" s="217"/>
      <c r="BN86" s="217"/>
      <c r="BO86" s="217"/>
      <c r="BP86" s="217"/>
      <c r="BQ86" s="214">
        <v>80</v>
      </c>
      <c r="BR86" s="219"/>
      <c r="BS86" s="953"/>
      <c r="BT86" s="954"/>
      <c r="BU86" s="954"/>
      <c r="BV86" s="954"/>
      <c r="BW86" s="954"/>
      <c r="BX86" s="954"/>
      <c r="BY86" s="954"/>
      <c r="BZ86" s="954"/>
      <c r="CA86" s="954"/>
      <c r="CB86" s="954"/>
      <c r="CC86" s="954"/>
      <c r="CD86" s="954"/>
      <c r="CE86" s="954"/>
      <c r="CF86" s="954"/>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1"/>
      <c r="DW86" s="942"/>
      <c r="DX86" s="942"/>
      <c r="DY86" s="942"/>
      <c r="DZ86" s="943"/>
      <c r="EA86" s="199"/>
    </row>
    <row r="87" spans="1:131" s="200" customFormat="1" ht="26.25" customHeight="1" x14ac:dyDescent="0.2">
      <c r="A87" s="221">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17"/>
      <c r="BF87" s="217"/>
      <c r="BG87" s="217"/>
      <c r="BH87" s="217"/>
      <c r="BI87" s="217"/>
      <c r="BJ87" s="217"/>
      <c r="BK87" s="217"/>
      <c r="BL87" s="217"/>
      <c r="BM87" s="217"/>
      <c r="BN87" s="217"/>
      <c r="BO87" s="217"/>
      <c r="BP87" s="217"/>
      <c r="BQ87" s="214">
        <v>81</v>
      </c>
      <c r="BR87" s="219"/>
      <c r="BS87" s="953"/>
      <c r="BT87" s="954"/>
      <c r="BU87" s="954"/>
      <c r="BV87" s="954"/>
      <c r="BW87" s="954"/>
      <c r="BX87" s="954"/>
      <c r="BY87" s="954"/>
      <c r="BZ87" s="954"/>
      <c r="CA87" s="954"/>
      <c r="CB87" s="954"/>
      <c r="CC87" s="954"/>
      <c r="CD87" s="954"/>
      <c r="CE87" s="954"/>
      <c r="CF87" s="954"/>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1"/>
      <c r="DW87" s="942"/>
      <c r="DX87" s="942"/>
      <c r="DY87" s="942"/>
      <c r="DZ87" s="943"/>
      <c r="EA87" s="199"/>
    </row>
    <row r="88" spans="1:131" s="200" customFormat="1" ht="26.25" customHeight="1" thickBot="1" x14ac:dyDescent="0.25">
      <c r="A88" s="216" t="s">
        <v>370</v>
      </c>
      <c r="B88" s="944" t="s">
        <v>402</v>
      </c>
      <c r="C88" s="945"/>
      <c r="D88" s="945"/>
      <c r="E88" s="945"/>
      <c r="F88" s="945"/>
      <c r="G88" s="945"/>
      <c r="H88" s="945"/>
      <c r="I88" s="945"/>
      <c r="J88" s="945"/>
      <c r="K88" s="945"/>
      <c r="L88" s="945"/>
      <c r="M88" s="945"/>
      <c r="N88" s="945"/>
      <c r="O88" s="945"/>
      <c r="P88" s="946"/>
      <c r="Q88" s="962"/>
      <c r="R88" s="963"/>
      <c r="S88" s="963"/>
      <c r="T88" s="963"/>
      <c r="U88" s="963"/>
      <c r="V88" s="963"/>
      <c r="W88" s="963"/>
      <c r="X88" s="963"/>
      <c r="Y88" s="963"/>
      <c r="Z88" s="963"/>
      <c r="AA88" s="963"/>
      <c r="AB88" s="963"/>
      <c r="AC88" s="963"/>
      <c r="AD88" s="963"/>
      <c r="AE88" s="963"/>
      <c r="AF88" s="959">
        <v>3605</v>
      </c>
      <c r="AG88" s="959"/>
      <c r="AH88" s="959"/>
      <c r="AI88" s="959"/>
      <c r="AJ88" s="959"/>
      <c r="AK88" s="963"/>
      <c r="AL88" s="963"/>
      <c r="AM88" s="963"/>
      <c r="AN88" s="963"/>
      <c r="AO88" s="963"/>
      <c r="AP88" s="959">
        <v>1641</v>
      </c>
      <c r="AQ88" s="959"/>
      <c r="AR88" s="959"/>
      <c r="AS88" s="959"/>
      <c r="AT88" s="959"/>
      <c r="AU88" s="959" t="s">
        <v>542</v>
      </c>
      <c r="AV88" s="959"/>
      <c r="AW88" s="959"/>
      <c r="AX88" s="959"/>
      <c r="AY88" s="959"/>
      <c r="AZ88" s="960"/>
      <c r="BA88" s="960"/>
      <c r="BB88" s="960"/>
      <c r="BC88" s="960"/>
      <c r="BD88" s="961"/>
      <c r="BE88" s="217"/>
      <c r="BF88" s="217"/>
      <c r="BG88" s="217"/>
      <c r="BH88" s="217"/>
      <c r="BI88" s="217"/>
      <c r="BJ88" s="217"/>
      <c r="BK88" s="217"/>
      <c r="BL88" s="217"/>
      <c r="BM88" s="217"/>
      <c r="BN88" s="217"/>
      <c r="BO88" s="217"/>
      <c r="BP88" s="217"/>
      <c r="BQ88" s="214">
        <v>82</v>
      </c>
      <c r="BR88" s="219"/>
      <c r="BS88" s="953"/>
      <c r="BT88" s="954"/>
      <c r="BU88" s="954"/>
      <c r="BV88" s="954"/>
      <c r="BW88" s="954"/>
      <c r="BX88" s="954"/>
      <c r="BY88" s="954"/>
      <c r="BZ88" s="954"/>
      <c r="CA88" s="954"/>
      <c r="CB88" s="954"/>
      <c r="CC88" s="954"/>
      <c r="CD88" s="954"/>
      <c r="CE88" s="954"/>
      <c r="CF88" s="954"/>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1"/>
      <c r="DW88" s="942"/>
      <c r="DX88" s="942"/>
      <c r="DY88" s="942"/>
      <c r="DZ88" s="943"/>
      <c r="EA88" s="199"/>
    </row>
    <row r="89" spans="1:131" s="200" customFormat="1" ht="26.25" hidden="1" customHeight="1" x14ac:dyDescent="0.2">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953"/>
      <c r="BT89" s="954"/>
      <c r="BU89" s="954"/>
      <c r="BV89" s="954"/>
      <c r="BW89" s="954"/>
      <c r="BX89" s="954"/>
      <c r="BY89" s="954"/>
      <c r="BZ89" s="954"/>
      <c r="CA89" s="954"/>
      <c r="CB89" s="954"/>
      <c r="CC89" s="954"/>
      <c r="CD89" s="954"/>
      <c r="CE89" s="954"/>
      <c r="CF89" s="954"/>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1"/>
      <c r="DW89" s="942"/>
      <c r="DX89" s="942"/>
      <c r="DY89" s="942"/>
      <c r="DZ89" s="943"/>
      <c r="EA89" s="199"/>
    </row>
    <row r="90" spans="1:131" s="200" customFormat="1" ht="26.25" hidden="1" customHeight="1" x14ac:dyDescent="0.2">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953"/>
      <c r="BT90" s="954"/>
      <c r="BU90" s="954"/>
      <c r="BV90" s="954"/>
      <c r="BW90" s="954"/>
      <c r="BX90" s="954"/>
      <c r="BY90" s="954"/>
      <c r="BZ90" s="954"/>
      <c r="CA90" s="954"/>
      <c r="CB90" s="954"/>
      <c r="CC90" s="954"/>
      <c r="CD90" s="954"/>
      <c r="CE90" s="954"/>
      <c r="CF90" s="954"/>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1"/>
      <c r="DW90" s="942"/>
      <c r="DX90" s="942"/>
      <c r="DY90" s="942"/>
      <c r="DZ90" s="943"/>
      <c r="EA90" s="199"/>
    </row>
    <row r="91" spans="1:131" s="200" customFormat="1" ht="26.25" hidden="1" customHeight="1" x14ac:dyDescent="0.2">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953"/>
      <c r="BT91" s="954"/>
      <c r="BU91" s="954"/>
      <c r="BV91" s="954"/>
      <c r="BW91" s="954"/>
      <c r="BX91" s="954"/>
      <c r="BY91" s="954"/>
      <c r="BZ91" s="954"/>
      <c r="CA91" s="954"/>
      <c r="CB91" s="954"/>
      <c r="CC91" s="954"/>
      <c r="CD91" s="954"/>
      <c r="CE91" s="954"/>
      <c r="CF91" s="954"/>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1"/>
      <c r="DW91" s="942"/>
      <c r="DX91" s="942"/>
      <c r="DY91" s="942"/>
      <c r="DZ91" s="943"/>
      <c r="EA91" s="199"/>
    </row>
    <row r="92" spans="1:131" s="200" customFormat="1" ht="26.25" hidden="1" customHeight="1" x14ac:dyDescent="0.2">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953"/>
      <c r="BT92" s="954"/>
      <c r="BU92" s="954"/>
      <c r="BV92" s="954"/>
      <c r="BW92" s="954"/>
      <c r="BX92" s="954"/>
      <c r="BY92" s="954"/>
      <c r="BZ92" s="954"/>
      <c r="CA92" s="954"/>
      <c r="CB92" s="954"/>
      <c r="CC92" s="954"/>
      <c r="CD92" s="954"/>
      <c r="CE92" s="954"/>
      <c r="CF92" s="954"/>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1"/>
      <c r="DW92" s="942"/>
      <c r="DX92" s="942"/>
      <c r="DY92" s="942"/>
      <c r="DZ92" s="943"/>
      <c r="EA92" s="199"/>
    </row>
    <row r="93" spans="1:131" s="200" customFormat="1" ht="26.25" hidden="1" customHeight="1" x14ac:dyDescent="0.2">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953"/>
      <c r="BT93" s="954"/>
      <c r="BU93" s="954"/>
      <c r="BV93" s="954"/>
      <c r="BW93" s="954"/>
      <c r="BX93" s="954"/>
      <c r="BY93" s="954"/>
      <c r="BZ93" s="954"/>
      <c r="CA93" s="954"/>
      <c r="CB93" s="954"/>
      <c r="CC93" s="954"/>
      <c r="CD93" s="954"/>
      <c r="CE93" s="954"/>
      <c r="CF93" s="954"/>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1"/>
      <c r="DW93" s="942"/>
      <c r="DX93" s="942"/>
      <c r="DY93" s="942"/>
      <c r="DZ93" s="943"/>
      <c r="EA93" s="199"/>
    </row>
    <row r="94" spans="1:131" s="200" customFormat="1" ht="26.25" hidden="1" customHeight="1" x14ac:dyDescent="0.2">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953"/>
      <c r="BT94" s="954"/>
      <c r="BU94" s="954"/>
      <c r="BV94" s="954"/>
      <c r="BW94" s="954"/>
      <c r="BX94" s="954"/>
      <c r="BY94" s="954"/>
      <c r="BZ94" s="954"/>
      <c r="CA94" s="954"/>
      <c r="CB94" s="954"/>
      <c r="CC94" s="954"/>
      <c r="CD94" s="954"/>
      <c r="CE94" s="954"/>
      <c r="CF94" s="954"/>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1"/>
      <c r="DW94" s="942"/>
      <c r="DX94" s="942"/>
      <c r="DY94" s="942"/>
      <c r="DZ94" s="943"/>
      <c r="EA94" s="199"/>
    </row>
    <row r="95" spans="1:131" s="200" customFormat="1" ht="26.25" hidden="1" customHeight="1" x14ac:dyDescent="0.2">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953"/>
      <c r="BT95" s="954"/>
      <c r="BU95" s="954"/>
      <c r="BV95" s="954"/>
      <c r="BW95" s="954"/>
      <c r="BX95" s="954"/>
      <c r="BY95" s="954"/>
      <c r="BZ95" s="954"/>
      <c r="CA95" s="954"/>
      <c r="CB95" s="954"/>
      <c r="CC95" s="954"/>
      <c r="CD95" s="954"/>
      <c r="CE95" s="954"/>
      <c r="CF95" s="954"/>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1"/>
      <c r="DW95" s="942"/>
      <c r="DX95" s="942"/>
      <c r="DY95" s="942"/>
      <c r="DZ95" s="943"/>
      <c r="EA95" s="199"/>
    </row>
    <row r="96" spans="1:131" s="200" customFormat="1" ht="26.25" hidden="1" customHeight="1" x14ac:dyDescent="0.2">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953"/>
      <c r="BT96" s="954"/>
      <c r="BU96" s="954"/>
      <c r="BV96" s="954"/>
      <c r="BW96" s="954"/>
      <c r="BX96" s="954"/>
      <c r="BY96" s="954"/>
      <c r="BZ96" s="954"/>
      <c r="CA96" s="954"/>
      <c r="CB96" s="954"/>
      <c r="CC96" s="954"/>
      <c r="CD96" s="954"/>
      <c r="CE96" s="954"/>
      <c r="CF96" s="954"/>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1"/>
      <c r="DW96" s="942"/>
      <c r="DX96" s="942"/>
      <c r="DY96" s="942"/>
      <c r="DZ96" s="943"/>
      <c r="EA96" s="199"/>
    </row>
    <row r="97" spans="1:131" s="200" customFormat="1" ht="26.25" hidden="1" customHeight="1" x14ac:dyDescent="0.2">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953"/>
      <c r="BT97" s="954"/>
      <c r="BU97" s="954"/>
      <c r="BV97" s="954"/>
      <c r="BW97" s="954"/>
      <c r="BX97" s="954"/>
      <c r="BY97" s="954"/>
      <c r="BZ97" s="954"/>
      <c r="CA97" s="954"/>
      <c r="CB97" s="954"/>
      <c r="CC97" s="954"/>
      <c r="CD97" s="954"/>
      <c r="CE97" s="954"/>
      <c r="CF97" s="954"/>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1"/>
      <c r="DW97" s="942"/>
      <c r="DX97" s="942"/>
      <c r="DY97" s="942"/>
      <c r="DZ97" s="943"/>
      <c r="EA97" s="199"/>
    </row>
    <row r="98" spans="1:131" s="200" customFormat="1" ht="26.25" hidden="1" customHeight="1" x14ac:dyDescent="0.2">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953"/>
      <c r="BT98" s="954"/>
      <c r="BU98" s="954"/>
      <c r="BV98" s="954"/>
      <c r="BW98" s="954"/>
      <c r="BX98" s="954"/>
      <c r="BY98" s="954"/>
      <c r="BZ98" s="954"/>
      <c r="CA98" s="954"/>
      <c r="CB98" s="954"/>
      <c r="CC98" s="954"/>
      <c r="CD98" s="954"/>
      <c r="CE98" s="954"/>
      <c r="CF98" s="954"/>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1"/>
      <c r="DW98" s="942"/>
      <c r="DX98" s="942"/>
      <c r="DY98" s="942"/>
      <c r="DZ98" s="943"/>
      <c r="EA98" s="199"/>
    </row>
    <row r="99" spans="1:131" s="200" customFormat="1" ht="26.25" hidden="1" customHeight="1" x14ac:dyDescent="0.2">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953"/>
      <c r="BT99" s="954"/>
      <c r="BU99" s="954"/>
      <c r="BV99" s="954"/>
      <c r="BW99" s="954"/>
      <c r="BX99" s="954"/>
      <c r="BY99" s="954"/>
      <c r="BZ99" s="954"/>
      <c r="CA99" s="954"/>
      <c r="CB99" s="954"/>
      <c r="CC99" s="954"/>
      <c r="CD99" s="954"/>
      <c r="CE99" s="954"/>
      <c r="CF99" s="954"/>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1"/>
      <c r="DW99" s="942"/>
      <c r="DX99" s="942"/>
      <c r="DY99" s="942"/>
      <c r="DZ99" s="943"/>
      <c r="EA99" s="199"/>
    </row>
    <row r="100" spans="1:131" s="200" customFormat="1" ht="26.25" hidden="1" customHeight="1" x14ac:dyDescent="0.2">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953"/>
      <c r="BT100" s="954"/>
      <c r="BU100" s="954"/>
      <c r="BV100" s="954"/>
      <c r="BW100" s="954"/>
      <c r="BX100" s="954"/>
      <c r="BY100" s="954"/>
      <c r="BZ100" s="954"/>
      <c r="CA100" s="954"/>
      <c r="CB100" s="954"/>
      <c r="CC100" s="954"/>
      <c r="CD100" s="954"/>
      <c r="CE100" s="954"/>
      <c r="CF100" s="954"/>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1"/>
      <c r="DW100" s="942"/>
      <c r="DX100" s="942"/>
      <c r="DY100" s="942"/>
      <c r="DZ100" s="943"/>
      <c r="EA100" s="199"/>
    </row>
    <row r="101" spans="1:131" s="200" customFormat="1" ht="26.25" hidden="1" customHeight="1" x14ac:dyDescent="0.2">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953"/>
      <c r="BT101" s="954"/>
      <c r="BU101" s="954"/>
      <c r="BV101" s="954"/>
      <c r="BW101" s="954"/>
      <c r="BX101" s="954"/>
      <c r="BY101" s="954"/>
      <c r="BZ101" s="954"/>
      <c r="CA101" s="954"/>
      <c r="CB101" s="954"/>
      <c r="CC101" s="954"/>
      <c r="CD101" s="954"/>
      <c r="CE101" s="954"/>
      <c r="CF101" s="954"/>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1"/>
      <c r="DW101" s="942"/>
      <c r="DX101" s="942"/>
      <c r="DY101" s="942"/>
      <c r="DZ101" s="943"/>
      <c r="EA101" s="199"/>
    </row>
    <row r="102" spans="1:131" s="200" customFormat="1" ht="26.25" customHeight="1" thickBot="1" x14ac:dyDescent="0.25">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370</v>
      </c>
      <c r="BR102" s="944" t="s">
        <v>403</v>
      </c>
      <c r="BS102" s="945"/>
      <c r="BT102" s="945"/>
      <c r="BU102" s="945"/>
      <c r="BV102" s="945"/>
      <c r="BW102" s="945"/>
      <c r="BX102" s="945"/>
      <c r="BY102" s="945"/>
      <c r="BZ102" s="945"/>
      <c r="CA102" s="945"/>
      <c r="CB102" s="945"/>
      <c r="CC102" s="945"/>
      <c r="CD102" s="945"/>
      <c r="CE102" s="945"/>
      <c r="CF102" s="945"/>
      <c r="CG102" s="946"/>
      <c r="CH102" s="947"/>
      <c r="CI102" s="948"/>
      <c r="CJ102" s="948"/>
      <c r="CK102" s="948"/>
      <c r="CL102" s="949"/>
      <c r="CM102" s="947"/>
      <c r="CN102" s="948"/>
      <c r="CO102" s="948"/>
      <c r="CP102" s="948"/>
      <c r="CQ102" s="949"/>
      <c r="CR102" s="950">
        <v>744</v>
      </c>
      <c r="CS102" s="951"/>
      <c r="CT102" s="951"/>
      <c r="CU102" s="951"/>
      <c r="CV102" s="952"/>
      <c r="CW102" s="950">
        <v>8</v>
      </c>
      <c r="CX102" s="951"/>
      <c r="CY102" s="951"/>
      <c r="CZ102" s="951"/>
      <c r="DA102" s="952"/>
      <c r="DB102" s="950">
        <v>2</v>
      </c>
      <c r="DC102" s="951"/>
      <c r="DD102" s="951"/>
      <c r="DE102" s="951"/>
      <c r="DF102" s="952"/>
      <c r="DG102" s="950">
        <v>447</v>
      </c>
      <c r="DH102" s="951"/>
      <c r="DI102" s="951"/>
      <c r="DJ102" s="951"/>
      <c r="DK102" s="952"/>
      <c r="DL102" s="950"/>
      <c r="DM102" s="951"/>
      <c r="DN102" s="951"/>
      <c r="DO102" s="951"/>
      <c r="DP102" s="952"/>
      <c r="DQ102" s="950"/>
      <c r="DR102" s="951"/>
      <c r="DS102" s="951"/>
      <c r="DT102" s="951"/>
      <c r="DU102" s="952"/>
      <c r="DV102" s="933"/>
      <c r="DW102" s="934"/>
      <c r="DX102" s="934"/>
      <c r="DY102" s="934"/>
      <c r="DZ102" s="935"/>
      <c r="EA102" s="199"/>
    </row>
    <row r="103" spans="1:131" s="200" customFormat="1" ht="26.25" customHeight="1" x14ac:dyDescent="0.2">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36" t="s">
        <v>404</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2">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37" t="s">
        <v>405</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2">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x14ac:dyDescent="0.25">
      <c r="A107" s="227" t="s">
        <v>406</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407</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x14ac:dyDescent="0.2">
      <c r="A108" s="938" t="s">
        <v>408</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409</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2">
      <c r="A109" s="893" t="s">
        <v>410</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6" t="s">
        <v>411</v>
      </c>
      <c r="AB109" s="894"/>
      <c r="AC109" s="894"/>
      <c r="AD109" s="894"/>
      <c r="AE109" s="895"/>
      <c r="AF109" s="896" t="s">
        <v>289</v>
      </c>
      <c r="AG109" s="894"/>
      <c r="AH109" s="894"/>
      <c r="AI109" s="894"/>
      <c r="AJ109" s="895"/>
      <c r="AK109" s="896" t="s">
        <v>288</v>
      </c>
      <c r="AL109" s="894"/>
      <c r="AM109" s="894"/>
      <c r="AN109" s="894"/>
      <c r="AO109" s="895"/>
      <c r="AP109" s="896" t="s">
        <v>412</v>
      </c>
      <c r="AQ109" s="894"/>
      <c r="AR109" s="894"/>
      <c r="AS109" s="894"/>
      <c r="AT109" s="925"/>
      <c r="AU109" s="893" t="s">
        <v>410</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6" t="s">
        <v>411</v>
      </c>
      <c r="BR109" s="894"/>
      <c r="BS109" s="894"/>
      <c r="BT109" s="894"/>
      <c r="BU109" s="895"/>
      <c r="BV109" s="896" t="s">
        <v>289</v>
      </c>
      <c r="BW109" s="894"/>
      <c r="BX109" s="894"/>
      <c r="BY109" s="894"/>
      <c r="BZ109" s="895"/>
      <c r="CA109" s="896" t="s">
        <v>288</v>
      </c>
      <c r="CB109" s="894"/>
      <c r="CC109" s="894"/>
      <c r="CD109" s="894"/>
      <c r="CE109" s="895"/>
      <c r="CF109" s="932" t="s">
        <v>412</v>
      </c>
      <c r="CG109" s="932"/>
      <c r="CH109" s="932"/>
      <c r="CI109" s="932"/>
      <c r="CJ109" s="932"/>
      <c r="CK109" s="896" t="s">
        <v>413</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6" t="s">
        <v>411</v>
      </c>
      <c r="DH109" s="894"/>
      <c r="DI109" s="894"/>
      <c r="DJ109" s="894"/>
      <c r="DK109" s="895"/>
      <c r="DL109" s="896" t="s">
        <v>289</v>
      </c>
      <c r="DM109" s="894"/>
      <c r="DN109" s="894"/>
      <c r="DO109" s="894"/>
      <c r="DP109" s="895"/>
      <c r="DQ109" s="896" t="s">
        <v>288</v>
      </c>
      <c r="DR109" s="894"/>
      <c r="DS109" s="894"/>
      <c r="DT109" s="894"/>
      <c r="DU109" s="895"/>
      <c r="DV109" s="896" t="s">
        <v>412</v>
      </c>
      <c r="DW109" s="894"/>
      <c r="DX109" s="894"/>
      <c r="DY109" s="894"/>
      <c r="DZ109" s="925"/>
    </row>
    <row r="110" spans="1:131" s="199" customFormat="1" ht="26.25" customHeight="1" x14ac:dyDescent="0.2">
      <c r="A110" s="796" t="s">
        <v>414</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86">
        <v>2649173</v>
      </c>
      <c r="AB110" s="887"/>
      <c r="AC110" s="887"/>
      <c r="AD110" s="887"/>
      <c r="AE110" s="888"/>
      <c r="AF110" s="889">
        <v>2626581</v>
      </c>
      <c r="AG110" s="887"/>
      <c r="AH110" s="887"/>
      <c r="AI110" s="887"/>
      <c r="AJ110" s="888"/>
      <c r="AK110" s="889">
        <v>2616451</v>
      </c>
      <c r="AL110" s="887"/>
      <c r="AM110" s="887"/>
      <c r="AN110" s="887"/>
      <c r="AO110" s="888"/>
      <c r="AP110" s="890">
        <v>50.4</v>
      </c>
      <c r="AQ110" s="891"/>
      <c r="AR110" s="891"/>
      <c r="AS110" s="891"/>
      <c r="AT110" s="892"/>
      <c r="AU110" s="926" t="s">
        <v>61</v>
      </c>
      <c r="AV110" s="927"/>
      <c r="AW110" s="927"/>
      <c r="AX110" s="927"/>
      <c r="AY110" s="927"/>
      <c r="AZ110" s="852" t="s">
        <v>415</v>
      </c>
      <c r="BA110" s="797"/>
      <c r="BB110" s="797"/>
      <c r="BC110" s="797"/>
      <c r="BD110" s="797"/>
      <c r="BE110" s="797"/>
      <c r="BF110" s="797"/>
      <c r="BG110" s="797"/>
      <c r="BH110" s="797"/>
      <c r="BI110" s="797"/>
      <c r="BJ110" s="797"/>
      <c r="BK110" s="797"/>
      <c r="BL110" s="797"/>
      <c r="BM110" s="797"/>
      <c r="BN110" s="797"/>
      <c r="BO110" s="797"/>
      <c r="BP110" s="798"/>
      <c r="BQ110" s="853">
        <v>23441599</v>
      </c>
      <c r="BR110" s="834"/>
      <c r="BS110" s="834"/>
      <c r="BT110" s="834"/>
      <c r="BU110" s="834"/>
      <c r="BV110" s="834">
        <v>22852237</v>
      </c>
      <c r="BW110" s="834"/>
      <c r="BX110" s="834"/>
      <c r="BY110" s="834"/>
      <c r="BZ110" s="834"/>
      <c r="CA110" s="834">
        <v>22504121</v>
      </c>
      <c r="CB110" s="834"/>
      <c r="CC110" s="834"/>
      <c r="CD110" s="834"/>
      <c r="CE110" s="834"/>
      <c r="CF110" s="858">
        <v>433.6</v>
      </c>
      <c r="CG110" s="859"/>
      <c r="CH110" s="859"/>
      <c r="CI110" s="859"/>
      <c r="CJ110" s="859"/>
      <c r="CK110" s="922" t="s">
        <v>416</v>
      </c>
      <c r="CL110" s="808"/>
      <c r="CM110" s="883" t="s">
        <v>417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853" t="s">
        <v>114</v>
      </c>
      <c r="DH110" s="834"/>
      <c r="DI110" s="834"/>
      <c r="DJ110" s="834"/>
      <c r="DK110" s="834"/>
      <c r="DL110" s="834" t="s">
        <v>114</v>
      </c>
      <c r="DM110" s="834"/>
      <c r="DN110" s="834"/>
      <c r="DO110" s="834"/>
      <c r="DP110" s="834"/>
      <c r="DQ110" s="834" t="s">
        <v>114</v>
      </c>
      <c r="DR110" s="834"/>
      <c r="DS110" s="834"/>
      <c r="DT110" s="834"/>
      <c r="DU110" s="834"/>
      <c r="DV110" s="835" t="s">
        <v>114</v>
      </c>
      <c r="DW110" s="835"/>
      <c r="DX110" s="835"/>
      <c r="DY110" s="835"/>
      <c r="DZ110" s="836"/>
    </row>
    <row r="111" spans="1:131" s="199" customFormat="1" ht="26.25" customHeight="1" x14ac:dyDescent="0.2">
      <c r="A111" s="763" t="s">
        <v>418</v>
      </c>
      <c r="B111" s="764"/>
      <c r="C111" s="764"/>
      <c r="D111" s="764"/>
      <c r="E111" s="764"/>
      <c r="F111" s="764"/>
      <c r="G111" s="764"/>
      <c r="H111" s="764"/>
      <c r="I111" s="764"/>
      <c r="J111" s="764"/>
      <c r="K111" s="764"/>
      <c r="L111" s="764"/>
      <c r="M111" s="764"/>
      <c r="N111" s="764"/>
      <c r="O111" s="764"/>
      <c r="P111" s="764"/>
      <c r="Q111" s="764"/>
      <c r="R111" s="764"/>
      <c r="S111" s="764"/>
      <c r="T111" s="764"/>
      <c r="U111" s="764"/>
      <c r="V111" s="764"/>
      <c r="W111" s="764"/>
      <c r="X111" s="764"/>
      <c r="Y111" s="764"/>
      <c r="Z111" s="921"/>
      <c r="AA111" s="914" t="s">
        <v>114</v>
      </c>
      <c r="AB111" s="915"/>
      <c r="AC111" s="915"/>
      <c r="AD111" s="915"/>
      <c r="AE111" s="916"/>
      <c r="AF111" s="917" t="s">
        <v>114</v>
      </c>
      <c r="AG111" s="915"/>
      <c r="AH111" s="915"/>
      <c r="AI111" s="915"/>
      <c r="AJ111" s="916"/>
      <c r="AK111" s="917" t="s">
        <v>114</v>
      </c>
      <c r="AL111" s="915"/>
      <c r="AM111" s="915"/>
      <c r="AN111" s="915"/>
      <c r="AO111" s="916"/>
      <c r="AP111" s="918" t="s">
        <v>114</v>
      </c>
      <c r="AQ111" s="919"/>
      <c r="AR111" s="919"/>
      <c r="AS111" s="919"/>
      <c r="AT111" s="920"/>
      <c r="AU111" s="928"/>
      <c r="AV111" s="929"/>
      <c r="AW111" s="929"/>
      <c r="AX111" s="929"/>
      <c r="AY111" s="929"/>
      <c r="AZ111" s="804" t="s">
        <v>419</v>
      </c>
      <c r="BA111" s="739"/>
      <c r="BB111" s="739"/>
      <c r="BC111" s="739"/>
      <c r="BD111" s="739"/>
      <c r="BE111" s="739"/>
      <c r="BF111" s="739"/>
      <c r="BG111" s="739"/>
      <c r="BH111" s="739"/>
      <c r="BI111" s="739"/>
      <c r="BJ111" s="739"/>
      <c r="BK111" s="739"/>
      <c r="BL111" s="739"/>
      <c r="BM111" s="739"/>
      <c r="BN111" s="739"/>
      <c r="BO111" s="739"/>
      <c r="BP111" s="740"/>
      <c r="BQ111" s="805">
        <v>595087</v>
      </c>
      <c r="BR111" s="806"/>
      <c r="BS111" s="806"/>
      <c r="BT111" s="806"/>
      <c r="BU111" s="806"/>
      <c r="BV111" s="806">
        <v>486936</v>
      </c>
      <c r="BW111" s="806"/>
      <c r="BX111" s="806"/>
      <c r="BY111" s="806"/>
      <c r="BZ111" s="806"/>
      <c r="CA111" s="806">
        <v>381766</v>
      </c>
      <c r="CB111" s="806"/>
      <c r="CC111" s="806"/>
      <c r="CD111" s="806"/>
      <c r="CE111" s="806"/>
      <c r="CF111" s="867">
        <v>7.4</v>
      </c>
      <c r="CG111" s="868"/>
      <c r="CH111" s="868"/>
      <c r="CI111" s="868"/>
      <c r="CJ111" s="868"/>
      <c r="CK111" s="923"/>
      <c r="CL111" s="810"/>
      <c r="CM111" s="813" t="s">
        <v>420</v>
      </c>
      <c r="CN111" s="814"/>
      <c r="CO111" s="814"/>
      <c r="CP111" s="814"/>
      <c r="CQ111" s="814"/>
      <c r="CR111" s="814"/>
      <c r="CS111" s="814"/>
      <c r="CT111" s="814"/>
      <c r="CU111" s="814"/>
      <c r="CV111" s="814"/>
      <c r="CW111" s="814"/>
      <c r="CX111" s="814"/>
      <c r="CY111" s="814"/>
      <c r="CZ111" s="814"/>
      <c r="DA111" s="814"/>
      <c r="DB111" s="814"/>
      <c r="DC111" s="814"/>
      <c r="DD111" s="814"/>
      <c r="DE111" s="814"/>
      <c r="DF111" s="815"/>
      <c r="DG111" s="805" t="s">
        <v>114</v>
      </c>
      <c r="DH111" s="806"/>
      <c r="DI111" s="806"/>
      <c r="DJ111" s="806"/>
      <c r="DK111" s="806"/>
      <c r="DL111" s="806" t="s">
        <v>114</v>
      </c>
      <c r="DM111" s="806"/>
      <c r="DN111" s="806"/>
      <c r="DO111" s="806"/>
      <c r="DP111" s="806"/>
      <c r="DQ111" s="806" t="s">
        <v>114</v>
      </c>
      <c r="DR111" s="806"/>
      <c r="DS111" s="806"/>
      <c r="DT111" s="806"/>
      <c r="DU111" s="806"/>
      <c r="DV111" s="783" t="s">
        <v>114</v>
      </c>
      <c r="DW111" s="783"/>
      <c r="DX111" s="783"/>
      <c r="DY111" s="783"/>
      <c r="DZ111" s="784"/>
    </row>
    <row r="112" spans="1:131" s="199" customFormat="1" ht="26.25" customHeight="1" x14ac:dyDescent="0.2">
      <c r="A112" s="908" t="s">
        <v>421</v>
      </c>
      <c r="B112" s="909"/>
      <c r="C112" s="739" t="s">
        <v>422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8" t="s">
        <v>114</v>
      </c>
      <c r="AB112" s="769"/>
      <c r="AC112" s="769"/>
      <c r="AD112" s="769"/>
      <c r="AE112" s="770"/>
      <c r="AF112" s="771" t="s">
        <v>114</v>
      </c>
      <c r="AG112" s="769"/>
      <c r="AH112" s="769"/>
      <c r="AI112" s="769"/>
      <c r="AJ112" s="770"/>
      <c r="AK112" s="771" t="s">
        <v>114</v>
      </c>
      <c r="AL112" s="769"/>
      <c r="AM112" s="769"/>
      <c r="AN112" s="769"/>
      <c r="AO112" s="770"/>
      <c r="AP112" s="816" t="s">
        <v>114</v>
      </c>
      <c r="AQ112" s="817"/>
      <c r="AR112" s="817"/>
      <c r="AS112" s="817"/>
      <c r="AT112" s="818"/>
      <c r="AU112" s="928"/>
      <c r="AV112" s="929"/>
      <c r="AW112" s="929"/>
      <c r="AX112" s="929"/>
      <c r="AY112" s="929"/>
      <c r="AZ112" s="804" t="s">
        <v>423</v>
      </c>
      <c r="BA112" s="739"/>
      <c r="BB112" s="739"/>
      <c r="BC112" s="739"/>
      <c r="BD112" s="739"/>
      <c r="BE112" s="739"/>
      <c r="BF112" s="739"/>
      <c r="BG112" s="739"/>
      <c r="BH112" s="739"/>
      <c r="BI112" s="739"/>
      <c r="BJ112" s="739"/>
      <c r="BK112" s="739"/>
      <c r="BL112" s="739"/>
      <c r="BM112" s="739"/>
      <c r="BN112" s="739"/>
      <c r="BO112" s="739"/>
      <c r="BP112" s="740"/>
      <c r="BQ112" s="805">
        <v>13003038</v>
      </c>
      <c r="BR112" s="806"/>
      <c r="BS112" s="806"/>
      <c r="BT112" s="806"/>
      <c r="BU112" s="806"/>
      <c r="BV112" s="806">
        <v>12632521</v>
      </c>
      <c r="BW112" s="806"/>
      <c r="BX112" s="806"/>
      <c r="BY112" s="806"/>
      <c r="BZ112" s="806"/>
      <c r="CA112" s="806">
        <v>12283295</v>
      </c>
      <c r="CB112" s="806"/>
      <c r="CC112" s="806"/>
      <c r="CD112" s="806"/>
      <c r="CE112" s="806"/>
      <c r="CF112" s="867">
        <v>236.7</v>
      </c>
      <c r="CG112" s="868"/>
      <c r="CH112" s="868"/>
      <c r="CI112" s="868"/>
      <c r="CJ112" s="868"/>
      <c r="CK112" s="923"/>
      <c r="CL112" s="810"/>
      <c r="CM112" s="813" t="s">
        <v>424</v>
      </c>
      <c r="CN112" s="814"/>
      <c r="CO112" s="814"/>
      <c r="CP112" s="814"/>
      <c r="CQ112" s="814"/>
      <c r="CR112" s="814"/>
      <c r="CS112" s="814"/>
      <c r="CT112" s="814"/>
      <c r="CU112" s="814"/>
      <c r="CV112" s="814"/>
      <c r="CW112" s="814"/>
      <c r="CX112" s="814"/>
      <c r="CY112" s="814"/>
      <c r="CZ112" s="814"/>
      <c r="DA112" s="814"/>
      <c r="DB112" s="814"/>
      <c r="DC112" s="814"/>
      <c r="DD112" s="814"/>
      <c r="DE112" s="814"/>
      <c r="DF112" s="815"/>
      <c r="DG112" s="805" t="s">
        <v>114</v>
      </c>
      <c r="DH112" s="806"/>
      <c r="DI112" s="806"/>
      <c r="DJ112" s="806"/>
      <c r="DK112" s="806"/>
      <c r="DL112" s="806" t="s">
        <v>114</v>
      </c>
      <c r="DM112" s="806"/>
      <c r="DN112" s="806"/>
      <c r="DO112" s="806"/>
      <c r="DP112" s="806"/>
      <c r="DQ112" s="806" t="s">
        <v>114</v>
      </c>
      <c r="DR112" s="806"/>
      <c r="DS112" s="806"/>
      <c r="DT112" s="806"/>
      <c r="DU112" s="806"/>
      <c r="DV112" s="783" t="s">
        <v>114</v>
      </c>
      <c r="DW112" s="783"/>
      <c r="DX112" s="783"/>
      <c r="DY112" s="783"/>
      <c r="DZ112" s="784"/>
    </row>
    <row r="113" spans="1:130" s="199" customFormat="1" ht="26.25" customHeight="1" x14ac:dyDescent="0.2">
      <c r="A113" s="910"/>
      <c r="B113" s="911"/>
      <c r="C113" s="739" t="s">
        <v>425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14">
        <v>983366</v>
      </c>
      <c r="AB113" s="915"/>
      <c r="AC113" s="915"/>
      <c r="AD113" s="915"/>
      <c r="AE113" s="916"/>
      <c r="AF113" s="917">
        <v>1036782</v>
      </c>
      <c r="AG113" s="915"/>
      <c r="AH113" s="915"/>
      <c r="AI113" s="915"/>
      <c r="AJ113" s="916"/>
      <c r="AK113" s="917">
        <v>1042593</v>
      </c>
      <c r="AL113" s="915"/>
      <c r="AM113" s="915"/>
      <c r="AN113" s="915"/>
      <c r="AO113" s="916"/>
      <c r="AP113" s="918">
        <v>20.100000000000001</v>
      </c>
      <c r="AQ113" s="919"/>
      <c r="AR113" s="919"/>
      <c r="AS113" s="919"/>
      <c r="AT113" s="920"/>
      <c r="AU113" s="928"/>
      <c r="AV113" s="929"/>
      <c r="AW113" s="929"/>
      <c r="AX113" s="929"/>
      <c r="AY113" s="929"/>
      <c r="AZ113" s="804" t="s">
        <v>426</v>
      </c>
      <c r="BA113" s="739"/>
      <c r="BB113" s="739"/>
      <c r="BC113" s="739"/>
      <c r="BD113" s="739"/>
      <c r="BE113" s="739"/>
      <c r="BF113" s="739"/>
      <c r="BG113" s="739"/>
      <c r="BH113" s="739"/>
      <c r="BI113" s="739"/>
      <c r="BJ113" s="739"/>
      <c r="BK113" s="739"/>
      <c r="BL113" s="739"/>
      <c r="BM113" s="739"/>
      <c r="BN113" s="739"/>
      <c r="BO113" s="739"/>
      <c r="BP113" s="740"/>
      <c r="BQ113" s="805">
        <v>233513</v>
      </c>
      <c r="BR113" s="806"/>
      <c r="BS113" s="806"/>
      <c r="BT113" s="806"/>
      <c r="BU113" s="806"/>
      <c r="BV113" s="806">
        <v>235896</v>
      </c>
      <c r="BW113" s="806"/>
      <c r="BX113" s="806"/>
      <c r="BY113" s="806"/>
      <c r="BZ113" s="806"/>
      <c r="CA113" s="806">
        <v>251221</v>
      </c>
      <c r="CB113" s="806"/>
      <c r="CC113" s="806"/>
      <c r="CD113" s="806"/>
      <c r="CE113" s="806"/>
      <c r="CF113" s="867">
        <v>4.8</v>
      </c>
      <c r="CG113" s="868"/>
      <c r="CH113" s="868"/>
      <c r="CI113" s="868"/>
      <c r="CJ113" s="868"/>
      <c r="CK113" s="923"/>
      <c r="CL113" s="810"/>
      <c r="CM113" s="813" t="s">
        <v>427</v>
      </c>
      <c r="CN113" s="814"/>
      <c r="CO113" s="814"/>
      <c r="CP113" s="814"/>
      <c r="CQ113" s="814"/>
      <c r="CR113" s="814"/>
      <c r="CS113" s="814"/>
      <c r="CT113" s="814"/>
      <c r="CU113" s="814"/>
      <c r="CV113" s="814"/>
      <c r="CW113" s="814"/>
      <c r="CX113" s="814"/>
      <c r="CY113" s="814"/>
      <c r="CZ113" s="814"/>
      <c r="DA113" s="814"/>
      <c r="DB113" s="814"/>
      <c r="DC113" s="814"/>
      <c r="DD113" s="814"/>
      <c r="DE113" s="814"/>
      <c r="DF113" s="815"/>
      <c r="DG113" s="768" t="s">
        <v>114</v>
      </c>
      <c r="DH113" s="769"/>
      <c r="DI113" s="769"/>
      <c r="DJ113" s="769"/>
      <c r="DK113" s="770"/>
      <c r="DL113" s="771" t="s">
        <v>114</v>
      </c>
      <c r="DM113" s="769"/>
      <c r="DN113" s="769"/>
      <c r="DO113" s="769"/>
      <c r="DP113" s="770"/>
      <c r="DQ113" s="771" t="s">
        <v>114</v>
      </c>
      <c r="DR113" s="769"/>
      <c r="DS113" s="769"/>
      <c r="DT113" s="769"/>
      <c r="DU113" s="770"/>
      <c r="DV113" s="816" t="s">
        <v>114</v>
      </c>
      <c r="DW113" s="817"/>
      <c r="DX113" s="817"/>
      <c r="DY113" s="817"/>
      <c r="DZ113" s="818"/>
    </row>
    <row r="114" spans="1:130" s="199" customFormat="1" ht="26.25" customHeight="1" x14ac:dyDescent="0.2">
      <c r="A114" s="910"/>
      <c r="B114" s="911"/>
      <c r="C114" s="739" t="s">
        <v>428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8">
        <v>20981</v>
      </c>
      <c r="AB114" s="769"/>
      <c r="AC114" s="769"/>
      <c r="AD114" s="769"/>
      <c r="AE114" s="770"/>
      <c r="AF114" s="771">
        <v>31444</v>
      </c>
      <c r="AG114" s="769"/>
      <c r="AH114" s="769"/>
      <c r="AI114" s="769"/>
      <c r="AJ114" s="770"/>
      <c r="AK114" s="771">
        <v>30773</v>
      </c>
      <c r="AL114" s="769"/>
      <c r="AM114" s="769"/>
      <c r="AN114" s="769"/>
      <c r="AO114" s="770"/>
      <c r="AP114" s="816">
        <v>0.6</v>
      </c>
      <c r="AQ114" s="817"/>
      <c r="AR114" s="817"/>
      <c r="AS114" s="817"/>
      <c r="AT114" s="818"/>
      <c r="AU114" s="928"/>
      <c r="AV114" s="929"/>
      <c r="AW114" s="929"/>
      <c r="AX114" s="929"/>
      <c r="AY114" s="929"/>
      <c r="AZ114" s="804" t="s">
        <v>429</v>
      </c>
      <c r="BA114" s="739"/>
      <c r="BB114" s="739"/>
      <c r="BC114" s="739"/>
      <c r="BD114" s="739"/>
      <c r="BE114" s="739"/>
      <c r="BF114" s="739"/>
      <c r="BG114" s="739"/>
      <c r="BH114" s="739"/>
      <c r="BI114" s="739"/>
      <c r="BJ114" s="739"/>
      <c r="BK114" s="739"/>
      <c r="BL114" s="739"/>
      <c r="BM114" s="739"/>
      <c r="BN114" s="739"/>
      <c r="BO114" s="739"/>
      <c r="BP114" s="740"/>
      <c r="BQ114" s="805">
        <v>1208893</v>
      </c>
      <c r="BR114" s="806"/>
      <c r="BS114" s="806"/>
      <c r="BT114" s="806"/>
      <c r="BU114" s="806"/>
      <c r="BV114" s="806">
        <v>1152359</v>
      </c>
      <c r="BW114" s="806"/>
      <c r="BX114" s="806"/>
      <c r="BY114" s="806"/>
      <c r="BZ114" s="806"/>
      <c r="CA114" s="806">
        <v>1054796</v>
      </c>
      <c r="CB114" s="806"/>
      <c r="CC114" s="806"/>
      <c r="CD114" s="806"/>
      <c r="CE114" s="806"/>
      <c r="CF114" s="867">
        <v>20.3</v>
      </c>
      <c r="CG114" s="868"/>
      <c r="CH114" s="868"/>
      <c r="CI114" s="868"/>
      <c r="CJ114" s="868"/>
      <c r="CK114" s="923"/>
      <c r="CL114" s="810"/>
      <c r="CM114" s="813" t="s">
        <v>430</v>
      </c>
      <c r="CN114" s="814"/>
      <c r="CO114" s="814"/>
      <c r="CP114" s="814"/>
      <c r="CQ114" s="814"/>
      <c r="CR114" s="814"/>
      <c r="CS114" s="814"/>
      <c r="CT114" s="814"/>
      <c r="CU114" s="814"/>
      <c r="CV114" s="814"/>
      <c r="CW114" s="814"/>
      <c r="CX114" s="814"/>
      <c r="CY114" s="814"/>
      <c r="CZ114" s="814"/>
      <c r="DA114" s="814"/>
      <c r="DB114" s="814"/>
      <c r="DC114" s="814"/>
      <c r="DD114" s="814"/>
      <c r="DE114" s="814"/>
      <c r="DF114" s="815"/>
      <c r="DG114" s="768" t="s">
        <v>114</v>
      </c>
      <c r="DH114" s="769"/>
      <c r="DI114" s="769"/>
      <c r="DJ114" s="769"/>
      <c r="DK114" s="770"/>
      <c r="DL114" s="771" t="s">
        <v>114</v>
      </c>
      <c r="DM114" s="769"/>
      <c r="DN114" s="769"/>
      <c r="DO114" s="769"/>
      <c r="DP114" s="770"/>
      <c r="DQ114" s="771" t="s">
        <v>114</v>
      </c>
      <c r="DR114" s="769"/>
      <c r="DS114" s="769"/>
      <c r="DT114" s="769"/>
      <c r="DU114" s="770"/>
      <c r="DV114" s="816" t="s">
        <v>114</v>
      </c>
      <c r="DW114" s="817"/>
      <c r="DX114" s="817"/>
      <c r="DY114" s="817"/>
      <c r="DZ114" s="818"/>
    </row>
    <row r="115" spans="1:130" s="199" customFormat="1" ht="26.25" customHeight="1" x14ac:dyDescent="0.2">
      <c r="A115" s="910"/>
      <c r="B115" s="911"/>
      <c r="C115" s="739" t="s">
        <v>431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14">
        <v>24962</v>
      </c>
      <c r="AB115" s="915"/>
      <c r="AC115" s="915"/>
      <c r="AD115" s="915"/>
      <c r="AE115" s="916"/>
      <c r="AF115" s="917">
        <v>20681</v>
      </c>
      <c r="AG115" s="915"/>
      <c r="AH115" s="915"/>
      <c r="AI115" s="915"/>
      <c r="AJ115" s="916"/>
      <c r="AK115" s="917">
        <v>18339</v>
      </c>
      <c r="AL115" s="915"/>
      <c r="AM115" s="915"/>
      <c r="AN115" s="915"/>
      <c r="AO115" s="916"/>
      <c r="AP115" s="918">
        <v>0.4</v>
      </c>
      <c r="AQ115" s="919"/>
      <c r="AR115" s="919"/>
      <c r="AS115" s="919"/>
      <c r="AT115" s="920"/>
      <c r="AU115" s="928"/>
      <c r="AV115" s="929"/>
      <c r="AW115" s="929"/>
      <c r="AX115" s="929"/>
      <c r="AY115" s="929"/>
      <c r="AZ115" s="804" t="s">
        <v>432</v>
      </c>
      <c r="BA115" s="739"/>
      <c r="BB115" s="739"/>
      <c r="BC115" s="739"/>
      <c r="BD115" s="739"/>
      <c r="BE115" s="739"/>
      <c r="BF115" s="739"/>
      <c r="BG115" s="739"/>
      <c r="BH115" s="739"/>
      <c r="BI115" s="739"/>
      <c r="BJ115" s="739"/>
      <c r="BK115" s="739"/>
      <c r="BL115" s="739"/>
      <c r="BM115" s="739"/>
      <c r="BN115" s="739"/>
      <c r="BO115" s="739"/>
      <c r="BP115" s="740"/>
      <c r="BQ115" s="805">
        <v>64267</v>
      </c>
      <c r="BR115" s="806"/>
      <c r="BS115" s="806"/>
      <c r="BT115" s="806"/>
      <c r="BU115" s="806"/>
      <c r="BV115" s="806">
        <v>98769</v>
      </c>
      <c r="BW115" s="806"/>
      <c r="BX115" s="806"/>
      <c r="BY115" s="806"/>
      <c r="BZ115" s="806"/>
      <c r="CA115" s="806">
        <v>76781</v>
      </c>
      <c r="CB115" s="806"/>
      <c r="CC115" s="806"/>
      <c r="CD115" s="806"/>
      <c r="CE115" s="806"/>
      <c r="CF115" s="867">
        <v>1.5</v>
      </c>
      <c r="CG115" s="868"/>
      <c r="CH115" s="868"/>
      <c r="CI115" s="868"/>
      <c r="CJ115" s="868"/>
      <c r="CK115" s="923"/>
      <c r="CL115" s="810"/>
      <c r="CM115" s="804" t="s">
        <v>433</v>
      </c>
      <c r="CN115" s="907"/>
      <c r="CO115" s="907"/>
      <c r="CP115" s="907"/>
      <c r="CQ115" s="907"/>
      <c r="CR115" s="907"/>
      <c r="CS115" s="907"/>
      <c r="CT115" s="907"/>
      <c r="CU115" s="907"/>
      <c r="CV115" s="907"/>
      <c r="CW115" s="907"/>
      <c r="CX115" s="907"/>
      <c r="CY115" s="907"/>
      <c r="CZ115" s="907"/>
      <c r="DA115" s="907"/>
      <c r="DB115" s="907"/>
      <c r="DC115" s="907"/>
      <c r="DD115" s="907"/>
      <c r="DE115" s="907"/>
      <c r="DF115" s="740"/>
      <c r="DG115" s="768">
        <v>281243</v>
      </c>
      <c r="DH115" s="769"/>
      <c r="DI115" s="769"/>
      <c r="DJ115" s="769"/>
      <c r="DK115" s="770"/>
      <c r="DL115" s="771">
        <v>211243</v>
      </c>
      <c r="DM115" s="769"/>
      <c r="DN115" s="769"/>
      <c r="DO115" s="769"/>
      <c r="DP115" s="770"/>
      <c r="DQ115" s="771">
        <v>141243</v>
      </c>
      <c r="DR115" s="769"/>
      <c r="DS115" s="769"/>
      <c r="DT115" s="769"/>
      <c r="DU115" s="770"/>
      <c r="DV115" s="816">
        <v>2.7</v>
      </c>
      <c r="DW115" s="817"/>
      <c r="DX115" s="817"/>
      <c r="DY115" s="817"/>
      <c r="DZ115" s="818"/>
    </row>
    <row r="116" spans="1:130" s="199" customFormat="1" ht="26.25" customHeight="1" x14ac:dyDescent="0.2">
      <c r="A116" s="912"/>
      <c r="B116" s="913"/>
      <c r="C116" s="872" t="s">
        <v>434</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3"/>
      <c r="AA116" s="768">
        <v>340</v>
      </c>
      <c r="AB116" s="769"/>
      <c r="AC116" s="769"/>
      <c r="AD116" s="769"/>
      <c r="AE116" s="770"/>
      <c r="AF116" s="771">
        <v>193</v>
      </c>
      <c r="AG116" s="769"/>
      <c r="AH116" s="769"/>
      <c r="AI116" s="769"/>
      <c r="AJ116" s="770"/>
      <c r="AK116" s="771">
        <v>385</v>
      </c>
      <c r="AL116" s="769"/>
      <c r="AM116" s="769"/>
      <c r="AN116" s="769"/>
      <c r="AO116" s="770"/>
      <c r="AP116" s="816">
        <v>0</v>
      </c>
      <c r="AQ116" s="817"/>
      <c r="AR116" s="817"/>
      <c r="AS116" s="817"/>
      <c r="AT116" s="818"/>
      <c r="AU116" s="928"/>
      <c r="AV116" s="929"/>
      <c r="AW116" s="929"/>
      <c r="AX116" s="929"/>
      <c r="AY116" s="929"/>
      <c r="AZ116" s="855" t="s">
        <v>435</v>
      </c>
      <c r="BA116" s="856"/>
      <c r="BB116" s="856"/>
      <c r="BC116" s="856"/>
      <c r="BD116" s="856"/>
      <c r="BE116" s="856"/>
      <c r="BF116" s="856"/>
      <c r="BG116" s="856"/>
      <c r="BH116" s="856"/>
      <c r="BI116" s="856"/>
      <c r="BJ116" s="856"/>
      <c r="BK116" s="856"/>
      <c r="BL116" s="856"/>
      <c r="BM116" s="856"/>
      <c r="BN116" s="856"/>
      <c r="BO116" s="856"/>
      <c r="BP116" s="857"/>
      <c r="BQ116" s="805" t="s">
        <v>114</v>
      </c>
      <c r="BR116" s="806"/>
      <c r="BS116" s="806"/>
      <c r="BT116" s="806"/>
      <c r="BU116" s="806"/>
      <c r="BV116" s="806" t="s">
        <v>114</v>
      </c>
      <c r="BW116" s="806"/>
      <c r="BX116" s="806"/>
      <c r="BY116" s="806"/>
      <c r="BZ116" s="806"/>
      <c r="CA116" s="806" t="s">
        <v>114</v>
      </c>
      <c r="CB116" s="806"/>
      <c r="CC116" s="806"/>
      <c r="CD116" s="806"/>
      <c r="CE116" s="806"/>
      <c r="CF116" s="867" t="s">
        <v>114</v>
      </c>
      <c r="CG116" s="868"/>
      <c r="CH116" s="868"/>
      <c r="CI116" s="868"/>
      <c r="CJ116" s="868"/>
      <c r="CK116" s="923"/>
      <c r="CL116" s="810"/>
      <c r="CM116" s="813" t="s">
        <v>436</v>
      </c>
      <c r="CN116" s="814"/>
      <c r="CO116" s="814"/>
      <c r="CP116" s="814"/>
      <c r="CQ116" s="814"/>
      <c r="CR116" s="814"/>
      <c r="CS116" s="814"/>
      <c r="CT116" s="814"/>
      <c r="CU116" s="814"/>
      <c r="CV116" s="814"/>
      <c r="CW116" s="814"/>
      <c r="CX116" s="814"/>
      <c r="CY116" s="814"/>
      <c r="CZ116" s="814"/>
      <c r="DA116" s="814"/>
      <c r="DB116" s="814"/>
      <c r="DC116" s="814"/>
      <c r="DD116" s="814"/>
      <c r="DE116" s="814"/>
      <c r="DF116" s="815"/>
      <c r="DG116" s="768">
        <v>2871</v>
      </c>
      <c r="DH116" s="769"/>
      <c r="DI116" s="769"/>
      <c r="DJ116" s="769"/>
      <c r="DK116" s="770"/>
      <c r="DL116" s="771">
        <v>2066</v>
      </c>
      <c r="DM116" s="769"/>
      <c r="DN116" s="769"/>
      <c r="DO116" s="769"/>
      <c r="DP116" s="770"/>
      <c r="DQ116" s="771">
        <v>1745</v>
      </c>
      <c r="DR116" s="769"/>
      <c r="DS116" s="769"/>
      <c r="DT116" s="769"/>
      <c r="DU116" s="770"/>
      <c r="DV116" s="816">
        <v>0</v>
      </c>
      <c r="DW116" s="817"/>
      <c r="DX116" s="817"/>
      <c r="DY116" s="817"/>
      <c r="DZ116" s="818"/>
    </row>
    <row r="117" spans="1:130" s="199" customFormat="1" ht="26.25" customHeight="1" x14ac:dyDescent="0.2">
      <c r="A117" s="893" t="s">
        <v>172</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69" t="s">
        <v>437</v>
      </c>
      <c r="Z117" s="895"/>
      <c r="AA117" s="900">
        <v>3678822</v>
      </c>
      <c r="AB117" s="901"/>
      <c r="AC117" s="901"/>
      <c r="AD117" s="901"/>
      <c r="AE117" s="902"/>
      <c r="AF117" s="903">
        <v>3715681</v>
      </c>
      <c r="AG117" s="901"/>
      <c r="AH117" s="901"/>
      <c r="AI117" s="901"/>
      <c r="AJ117" s="902"/>
      <c r="AK117" s="903">
        <v>3708541</v>
      </c>
      <c r="AL117" s="901"/>
      <c r="AM117" s="901"/>
      <c r="AN117" s="901"/>
      <c r="AO117" s="902"/>
      <c r="AP117" s="904"/>
      <c r="AQ117" s="905"/>
      <c r="AR117" s="905"/>
      <c r="AS117" s="905"/>
      <c r="AT117" s="906"/>
      <c r="AU117" s="928"/>
      <c r="AV117" s="929"/>
      <c r="AW117" s="929"/>
      <c r="AX117" s="929"/>
      <c r="AY117" s="929"/>
      <c r="AZ117" s="855" t="s">
        <v>438</v>
      </c>
      <c r="BA117" s="856"/>
      <c r="BB117" s="856"/>
      <c r="BC117" s="856"/>
      <c r="BD117" s="856"/>
      <c r="BE117" s="856"/>
      <c r="BF117" s="856"/>
      <c r="BG117" s="856"/>
      <c r="BH117" s="856"/>
      <c r="BI117" s="856"/>
      <c r="BJ117" s="856"/>
      <c r="BK117" s="856"/>
      <c r="BL117" s="856"/>
      <c r="BM117" s="856"/>
      <c r="BN117" s="856"/>
      <c r="BO117" s="856"/>
      <c r="BP117" s="857"/>
      <c r="BQ117" s="805" t="s">
        <v>114</v>
      </c>
      <c r="BR117" s="806"/>
      <c r="BS117" s="806"/>
      <c r="BT117" s="806"/>
      <c r="BU117" s="806"/>
      <c r="BV117" s="806" t="s">
        <v>114</v>
      </c>
      <c r="BW117" s="806"/>
      <c r="BX117" s="806"/>
      <c r="BY117" s="806"/>
      <c r="BZ117" s="806"/>
      <c r="CA117" s="806" t="s">
        <v>114</v>
      </c>
      <c r="CB117" s="806"/>
      <c r="CC117" s="806"/>
      <c r="CD117" s="806"/>
      <c r="CE117" s="806"/>
      <c r="CF117" s="867" t="s">
        <v>114</v>
      </c>
      <c r="CG117" s="868"/>
      <c r="CH117" s="868"/>
      <c r="CI117" s="868"/>
      <c r="CJ117" s="868"/>
      <c r="CK117" s="923"/>
      <c r="CL117" s="810"/>
      <c r="CM117" s="813" t="s">
        <v>439</v>
      </c>
      <c r="CN117" s="814"/>
      <c r="CO117" s="814"/>
      <c r="CP117" s="814"/>
      <c r="CQ117" s="814"/>
      <c r="CR117" s="814"/>
      <c r="CS117" s="814"/>
      <c r="CT117" s="814"/>
      <c r="CU117" s="814"/>
      <c r="CV117" s="814"/>
      <c r="CW117" s="814"/>
      <c r="CX117" s="814"/>
      <c r="CY117" s="814"/>
      <c r="CZ117" s="814"/>
      <c r="DA117" s="814"/>
      <c r="DB117" s="814"/>
      <c r="DC117" s="814"/>
      <c r="DD117" s="814"/>
      <c r="DE117" s="814"/>
      <c r="DF117" s="815"/>
      <c r="DG117" s="768" t="s">
        <v>114</v>
      </c>
      <c r="DH117" s="769"/>
      <c r="DI117" s="769"/>
      <c r="DJ117" s="769"/>
      <c r="DK117" s="770"/>
      <c r="DL117" s="771" t="s">
        <v>114</v>
      </c>
      <c r="DM117" s="769"/>
      <c r="DN117" s="769"/>
      <c r="DO117" s="769"/>
      <c r="DP117" s="770"/>
      <c r="DQ117" s="771" t="s">
        <v>114</v>
      </c>
      <c r="DR117" s="769"/>
      <c r="DS117" s="769"/>
      <c r="DT117" s="769"/>
      <c r="DU117" s="770"/>
      <c r="DV117" s="816" t="s">
        <v>114</v>
      </c>
      <c r="DW117" s="817"/>
      <c r="DX117" s="817"/>
      <c r="DY117" s="817"/>
      <c r="DZ117" s="818"/>
    </row>
    <row r="118" spans="1:130" s="199" customFormat="1" ht="26.25" customHeight="1" x14ac:dyDescent="0.2">
      <c r="A118" s="893" t="s">
        <v>413</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6" t="s">
        <v>411</v>
      </c>
      <c r="AB118" s="894"/>
      <c r="AC118" s="894"/>
      <c r="AD118" s="894"/>
      <c r="AE118" s="895"/>
      <c r="AF118" s="896" t="s">
        <v>289</v>
      </c>
      <c r="AG118" s="894"/>
      <c r="AH118" s="894"/>
      <c r="AI118" s="894"/>
      <c r="AJ118" s="895"/>
      <c r="AK118" s="896" t="s">
        <v>288</v>
      </c>
      <c r="AL118" s="894"/>
      <c r="AM118" s="894"/>
      <c r="AN118" s="894"/>
      <c r="AO118" s="895"/>
      <c r="AP118" s="897" t="s">
        <v>412</v>
      </c>
      <c r="AQ118" s="898"/>
      <c r="AR118" s="898"/>
      <c r="AS118" s="898"/>
      <c r="AT118" s="899"/>
      <c r="AU118" s="928"/>
      <c r="AV118" s="929"/>
      <c r="AW118" s="929"/>
      <c r="AX118" s="929"/>
      <c r="AY118" s="929"/>
      <c r="AZ118" s="871" t="s">
        <v>440</v>
      </c>
      <c r="BA118" s="872"/>
      <c r="BB118" s="872"/>
      <c r="BC118" s="872"/>
      <c r="BD118" s="872"/>
      <c r="BE118" s="872"/>
      <c r="BF118" s="872"/>
      <c r="BG118" s="872"/>
      <c r="BH118" s="872"/>
      <c r="BI118" s="872"/>
      <c r="BJ118" s="872"/>
      <c r="BK118" s="872"/>
      <c r="BL118" s="872"/>
      <c r="BM118" s="872"/>
      <c r="BN118" s="872"/>
      <c r="BO118" s="872"/>
      <c r="BP118" s="873"/>
      <c r="BQ118" s="874" t="s">
        <v>114</v>
      </c>
      <c r="BR118" s="837"/>
      <c r="BS118" s="837"/>
      <c r="BT118" s="837"/>
      <c r="BU118" s="837"/>
      <c r="BV118" s="837" t="s">
        <v>114</v>
      </c>
      <c r="BW118" s="837"/>
      <c r="BX118" s="837"/>
      <c r="BY118" s="837"/>
      <c r="BZ118" s="837"/>
      <c r="CA118" s="837" t="s">
        <v>114</v>
      </c>
      <c r="CB118" s="837"/>
      <c r="CC118" s="837"/>
      <c r="CD118" s="837"/>
      <c r="CE118" s="837"/>
      <c r="CF118" s="867" t="s">
        <v>114</v>
      </c>
      <c r="CG118" s="868"/>
      <c r="CH118" s="868"/>
      <c r="CI118" s="868"/>
      <c r="CJ118" s="868"/>
      <c r="CK118" s="923"/>
      <c r="CL118" s="810"/>
      <c r="CM118" s="813" t="s">
        <v>441</v>
      </c>
      <c r="CN118" s="814"/>
      <c r="CO118" s="814"/>
      <c r="CP118" s="814"/>
      <c r="CQ118" s="814"/>
      <c r="CR118" s="814"/>
      <c r="CS118" s="814"/>
      <c r="CT118" s="814"/>
      <c r="CU118" s="814"/>
      <c r="CV118" s="814"/>
      <c r="CW118" s="814"/>
      <c r="CX118" s="814"/>
      <c r="CY118" s="814"/>
      <c r="CZ118" s="814"/>
      <c r="DA118" s="814"/>
      <c r="DB118" s="814"/>
      <c r="DC118" s="814"/>
      <c r="DD118" s="814"/>
      <c r="DE118" s="814"/>
      <c r="DF118" s="815"/>
      <c r="DG118" s="768" t="s">
        <v>114</v>
      </c>
      <c r="DH118" s="769"/>
      <c r="DI118" s="769"/>
      <c r="DJ118" s="769"/>
      <c r="DK118" s="770"/>
      <c r="DL118" s="771" t="s">
        <v>114</v>
      </c>
      <c r="DM118" s="769"/>
      <c r="DN118" s="769"/>
      <c r="DO118" s="769"/>
      <c r="DP118" s="770"/>
      <c r="DQ118" s="771" t="s">
        <v>114</v>
      </c>
      <c r="DR118" s="769"/>
      <c r="DS118" s="769"/>
      <c r="DT118" s="769"/>
      <c r="DU118" s="770"/>
      <c r="DV118" s="816" t="s">
        <v>114</v>
      </c>
      <c r="DW118" s="817"/>
      <c r="DX118" s="817"/>
      <c r="DY118" s="817"/>
      <c r="DZ118" s="818"/>
    </row>
    <row r="119" spans="1:130" s="199" customFormat="1" ht="26.25" customHeight="1" x14ac:dyDescent="0.2">
      <c r="A119" s="807" t="s">
        <v>416</v>
      </c>
      <c r="B119" s="808"/>
      <c r="C119" s="883" t="s">
        <v>417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114</v>
      </c>
      <c r="AB119" s="887"/>
      <c r="AC119" s="887"/>
      <c r="AD119" s="887"/>
      <c r="AE119" s="888"/>
      <c r="AF119" s="889" t="s">
        <v>114</v>
      </c>
      <c r="AG119" s="887"/>
      <c r="AH119" s="887"/>
      <c r="AI119" s="887"/>
      <c r="AJ119" s="888"/>
      <c r="AK119" s="889" t="s">
        <v>114</v>
      </c>
      <c r="AL119" s="887"/>
      <c r="AM119" s="887"/>
      <c r="AN119" s="887"/>
      <c r="AO119" s="888"/>
      <c r="AP119" s="890" t="s">
        <v>114</v>
      </c>
      <c r="AQ119" s="891"/>
      <c r="AR119" s="891"/>
      <c r="AS119" s="891"/>
      <c r="AT119" s="892"/>
      <c r="AU119" s="930"/>
      <c r="AV119" s="931"/>
      <c r="AW119" s="931"/>
      <c r="AX119" s="931"/>
      <c r="AY119" s="931"/>
      <c r="AZ119" s="229" t="s">
        <v>172</v>
      </c>
      <c r="BA119" s="229"/>
      <c r="BB119" s="229"/>
      <c r="BC119" s="229"/>
      <c r="BD119" s="229"/>
      <c r="BE119" s="229"/>
      <c r="BF119" s="229"/>
      <c r="BG119" s="229"/>
      <c r="BH119" s="229"/>
      <c r="BI119" s="229"/>
      <c r="BJ119" s="229"/>
      <c r="BK119" s="229"/>
      <c r="BL119" s="229"/>
      <c r="BM119" s="229"/>
      <c r="BN119" s="229"/>
      <c r="BO119" s="869" t="s">
        <v>442</v>
      </c>
      <c r="BP119" s="870"/>
      <c r="BQ119" s="874">
        <v>38546397</v>
      </c>
      <c r="BR119" s="837"/>
      <c r="BS119" s="837"/>
      <c r="BT119" s="837"/>
      <c r="BU119" s="837"/>
      <c r="BV119" s="837">
        <v>37458718</v>
      </c>
      <c r="BW119" s="837"/>
      <c r="BX119" s="837"/>
      <c r="BY119" s="837"/>
      <c r="BZ119" s="837"/>
      <c r="CA119" s="837">
        <v>36551980</v>
      </c>
      <c r="CB119" s="837"/>
      <c r="CC119" s="837"/>
      <c r="CD119" s="837"/>
      <c r="CE119" s="837"/>
      <c r="CF119" s="735"/>
      <c r="CG119" s="736"/>
      <c r="CH119" s="736"/>
      <c r="CI119" s="736"/>
      <c r="CJ119" s="826"/>
      <c r="CK119" s="924"/>
      <c r="CL119" s="812"/>
      <c r="CM119" s="830" t="s">
        <v>443</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51">
        <v>310973</v>
      </c>
      <c r="DH119" s="752"/>
      <c r="DI119" s="752"/>
      <c r="DJ119" s="752"/>
      <c r="DK119" s="753"/>
      <c r="DL119" s="754">
        <v>273627</v>
      </c>
      <c r="DM119" s="752"/>
      <c r="DN119" s="752"/>
      <c r="DO119" s="752"/>
      <c r="DP119" s="753"/>
      <c r="DQ119" s="754">
        <v>238778</v>
      </c>
      <c r="DR119" s="752"/>
      <c r="DS119" s="752"/>
      <c r="DT119" s="752"/>
      <c r="DU119" s="753"/>
      <c r="DV119" s="840">
        <v>4.5999999999999996</v>
      </c>
      <c r="DW119" s="841"/>
      <c r="DX119" s="841"/>
      <c r="DY119" s="841"/>
      <c r="DZ119" s="842"/>
    </row>
    <row r="120" spans="1:130" s="199" customFormat="1" ht="26.25" customHeight="1" x14ac:dyDescent="0.2">
      <c r="A120" s="809"/>
      <c r="B120" s="810"/>
      <c r="C120" s="813" t="s">
        <v>420</v>
      </c>
      <c r="D120" s="814"/>
      <c r="E120" s="814"/>
      <c r="F120" s="814"/>
      <c r="G120" s="814"/>
      <c r="H120" s="814"/>
      <c r="I120" s="814"/>
      <c r="J120" s="814"/>
      <c r="K120" s="814"/>
      <c r="L120" s="814"/>
      <c r="M120" s="814"/>
      <c r="N120" s="814"/>
      <c r="O120" s="814"/>
      <c r="P120" s="814"/>
      <c r="Q120" s="814"/>
      <c r="R120" s="814"/>
      <c r="S120" s="814"/>
      <c r="T120" s="814"/>
      <c r="U120" s="814"/>
      <c r="V120" s="814"/>
      <c r="W120" s="814"/>
      <c r="X120" s="814"/>
      <c r="Y120" s="814"/>
      <c r="Z120" s="815"/>
      <c r="AA120" s="768" t="s">
        <v>114</v>
      </c>
      <c r="AB120" s="769"/>
      <c r="AC120" s="769"/>
      <c r="AD120" s="769"/>
      <c r="AE120" s="770"/>
      <c r="AF120" s="771" t="s">
        <v>114</v>
      </c>
      <c r="AG120" s="769"/>
      <c r="AH120" s="769"/>
      <c r="AI120" s="769"/>
      <c r="AJ120" s="770"/>
      <c r="AK120" s="771" t="s">
        <v>114</v>
      </c>
      <c r="AL120" s="769"/>
      <c r="AM120" s="769"/>
      <c r="AN120" s="769"/>
      <c r="AO120" s="770"/>
      <c r="AP120" s="816" t="s">
        <v>114</v>
      </c>
      <c r="AQ120" s="817"/>
      <c r="AR120" s="817"/>
      <c r="AS120" s="817"/>
      <c r="AT120" s="818"/>
      <c r="AU120" s="875" t="s">
        <v>444</v>
      </c>
      <c r="AV120" s="876"/>
      <c r="AW120" s="876"/>
      <c r="AX120" s="876"/>
      <c r="AY120" s="877"/>
      <c r="AZ120" s="852" t="s">
        <v>445</v>
      </c>
      <c r="BA120" s="797"/>
      <c r="BB120" s="797"/>
      <c r="BC120" s="797"/>
      <c r="BD120" s="797"/>
      <c r="BE120" s="797"/>
      <c r="BF120" s="797"/>
      <c r="BG120" s="797"/>
      <c r="BH120" s="797"/>
      <c r="BI120" s="797"/>
      <c r="BJ120" s="797"/>
      <c r="BK120" s="797"/>
      <c r="BL120" s="797"/>
      <c r="BM120" s="797"/>
      <c r="BN120" s="797"/>
      <c r="BO120" s="797"/>
      <c r="BP120" s="798"/>
      <c r="BQ120" s="853">
        <v>3144117</v>
      </c>
      <c r="BR120" s="834"/>
      <c r="BS120" s="834"/>
      <c r="BT120" s="834"/>
      <c r="BU120" s="834"/>
      <c r="BV120" s="834">
        <v>3164156</v>
      </c>
      <c r="BW120" s="834"/>
      <c r="BX120" s="834"/>
      <c r="BY120" s="834"/>
      <c r="BZ120" s="834"/>
      <c r="CA120" s="834">
        <v>2653886</v>
      </c>
      <c r="CB120" s="834"/>
      <c r="CC120" s="834"/>
      <c r="CD120" s="834"/>
      <c r="CE120" s="834"/>
      <c r="CF120" s="858">
        <v>51.1</v>
      </c>
      <c r="CG120" s="859"/>
      <c r="CH120" s="859"/>
      <c r="CI120" s="859"/>
      <c r="CJ120" s="859"/>
      <c r="CK120" s="860" t="s">
        <v>446</v>
      </c>
      <c r="CL120" s="844"/>
      <c r="CM120" s="844"/>
      <c r="CN120" s="844"/>
      <c r="CO120" s="845"/>
      <c r="CP120" s="864" t="s">
        <v>392</v>
      </c>
      <c r="CQ120" s="865"/>
      <c r="CR120" s="865"/>
      <c r="CS120" s="865"/>
      <c r="CT120" s="865"/>
      <c r="CU120" s="865"/>
      <c r="CV120" s="865"/>
      <c r="CW120" s="865"/>
      <c r="CX120" s="865"/>
      <c r="CY120" s="865"/>
      <c r="CZ120" s="865"/>
      <c r="DA120" s="865"/>
      <c r="DB120" s="865"/>
      <c r="DC120" s="865"/>
      <c r="DD120" s="865"/>
      <c r="DE120" s="865"/>
      <c r="DF120" s="866"/>
      <c r="DG120" s="853">
        <v>4367191</v>
      </c>
      <c r="DH120" s="834"/>
      <c r="DI120" s="834"/>
      <c r="DJ120" s="834"/>
      <c r="DK120" s="834"/>
      <c r="DL120" s="834">
        <v>4151530</v>
      </c>
      <c r="DM120" s="834"/>
      <c r="DN120" s="834"/>
      <c r="DO120" s="834"/>
      <c r="DP120" s="834"/>
      <c r="DQ120" s="834">
        <v>4064134</v>
      </c>
      <c r="DR120" s="834"/>
      <c r="DS120" s="834"/>
      <c r="DT120" s="834"/>
      <c r="DU120" s="834"/>
      <c r="DV120" s="835">
        <v>78.3</v>
      </c>
      <c r="DW120" s="835"/>
      <c r="DX120" s="835"/>
      <c r="DY120" s="835"/>
      <c r="DZ120" s="836"/>
    </row>
    <row r="121" spans="1:130" s="199" customFormat="1" ht="26.25" customHeight="1" x14ac:dyDescent="0.2">
      <c r="A121" s="809"/>
      <c r="B121" s="810"/>
      <c r="C121" s="855" t="s">
        <v>447</v>
      </c>
      <c r="D121" s="856"/>
      <c r="E121" s="856"/>
      <c r="F121" s="856"/>
      <c r="G121" s="856"/>
      <c r="H121" s="856"/>
      <c r="I121" s="856"/>
      <c r="J121" s="856"/>
      <c r="K121" s="856"/>
      <c r="L121" s="856"/>
      <c r="M121" s="856"/>
      <c r="N121" s="856"/>
      <c r="O121" s="856"/>
      <c r="P121" s="856"/>
      <c r="Q121" s="856"/>
      <c r="R121" s="856"/>
      <c r="S121" s="856"/>
      <c r="T121" s="856"/>
      <c r="U121" s="856"/>
      <c r="V121" s="856"/>
      <c r="W121" s="856"/>
      <c r="X121" s="856"/>
      <c r="Y121" s="856"/>
      <c r="Z121" s="857"/>
      <c r="AA121" s="768" t="s">
        <v>114</v>
      </c>
      <c r="AB121" s="769"/>
      <c r="AC121" s="769"/>
      <c r="AD121" s="769"/>
      <c r="AE121" s="770"/>
      <c r="AF121" s="771" t="s">
        <v>114</v>
      </c>
      <c r="AG121" s="769"/>
      <c r="AH121" s="769"/>
      <c r="AI121" s="769"/>
      <c r="AJ121" s="770"/>
      <c r="AK121" s="771" t="s">
        <v>114</v>
      </c>
      <c r="AL121" s="769"/>
      <c r="AM121" s="769"/>
      <c r="AN121" s="769"/>
      <c r="AO121" s="770"/>
      <c r="AP121" s="816" t="s">
        <v>114</v>
      </c>
      <c r="AQ121" s="817"/>
      <c r="AR121" s="817"/>
      <c r="AS121" s="817"/>
      <c r="AT121" s="818"/>
      <c r="AU121" s="878"/>
      <c r="AV121" s="879"/>
      <c r="AW121" s="879"/>
      <c r="AX121" s="879"/>
      <c r="AY121" s="880"/>
      <c r="AZ121" s="804" t="s">
        <v>448</v>
      </c>
      <c r="BA121" s="739"/>
      <c r="BB121" s="739"/>
      <c r="BC121" s="739"/>
      <c r="BD121" s="739"/>
      <c r="BE121" s="739"/>
      <c r="BF121" s="739"/>
      <c r="BG121" s="739"/>
      <c r="BH121" s="739"/>
      <c r="BI121" s="739"/>
      <c r="BJ121" s="739"/>
      <c r="BK121" s="739"/>
      <c r="BL121" s="739"/>
      <c r="BM121" s="739"/>
      <c r="BN121" s="739"/>
      <c r="BO121" s="739"/>
      <c r="BP121" s="740"/>
      <c r="BQ121" s="805">
        <v>911371</v>
      </c>
      <c r="BR121" s="806"/>
      <c r="BS121" s="806"/>
      <c r="BT121" s="806"/>
      <c r="BU121" s="806"/>
      <c r="BV121" s="806">
        <v>788126</v>
      </c>
      <c r="BW121" s="806"/>
      <c r="BX121" s="806"/>
      <c r="BY121" s="806"/>
      <c r="BZ121" s="806"/>
      <c r="CA121" s="806">
        <v>785557</v>
      </c>
      <c r="CB121" s="806"/>
      <c r="CC121" s="806"/>
      <c r="CD121" s="806"/>
      <c r="CE121" s="806"/>
      <c r="CF121" s="867">
        <v>15.1</v>
      </c>
      <c r="CG121" s="868"/>
      <c r="CH121" s="868"/>
      <c r="CI121" s="868"/>
      <c r="CJ121" s="868"/>
      <c r="CK121" s="861"/>
      <c r="CL121" s="847"/>
      <c r="CM121" s="847"/>
      <c r="CN121" s="847"/>
      <c r="CO121" s="848"/>
      <c r="CP121" s="827" t="s">
        <v>389</v>
      </c>
      <c r="CQ121" s="828"/>
      <c r="CR121" s="828"/>
      <c r="CS121" s="828"/>
      <c r="CT121" s="828"/>
      <c r="CU121" s="828"/>
      <c r="CV121" s="828"/>
      <c r="CW121" s="828"/>
      <c r="CX121" s="828"/>
      <c r="CY121" s="828"/>
      <c r="CZ121" s="828"/>
      <c r="DA121" s="828"/>
      <c r="DB121" s="828"/>
      <c r="DC121" s="828"/>
      <c r="DD121" s="828"/>
      <c r="DE121" s="828"/>
      <c r="DF121" s="829"/>
      <c r="DG121" s="805">
        <v>3979663</v>
      </c>
      <c r="DH121" s="806"/>
      <c r="DI121" s="806"/>
      <c r="DJ121" s="806"/>
      <c r="DK121" s="806"/>
      <c r="DL121" s="806">
        <v>3858660</v>
      </c>
      <c r="DM121" s="806"/>
      <c r="DN121" s="806"/>
      <c r="DO121" s="806"/>
      <c r="DP121" s="806"/>
      <c r="DQ121" s="806">
        <v>3736916</v>
      </c>
      <c r="DR121" s="806"/>
      <c r="DS121" s="806"/>
      <c r="DT121" s="806"/>
      <c r="DU121" s="806"/>
      <c r="DV121" s="783">
        <v>72</v>
      </c>
      <c r="DW121" s="783"/>
      <c r="DX121" s="783"/>
      <c r="DY121" s="783"/>
      <c r="DZ121" s="784"/>
    </row>
    <row r="122" spans="1:130" s="199" customFormat="1" ht="26.25" customHeight="1" x14ac:dyDescent="0.2">
      <c r="A122" s="809"/>
      <c r="B122" s="810"/>
      <c r="C122" s="813" t="s">
        <v>430</v>
      </c>
      <c r="D122" s="814"/>
      <c r="E122" s="814"/>
      <c r="F122" s="814"/>
      <c r="G122" s="814"/>
      <c r="H122" s="814"/>
      <c r="I122" s="814"/>
      <c r="J122" s="814"/>
      <c r="K122" s="814"/>
      <c r="L122" s="814"/>
      <c r="M122" s="814"/>
      <c r="N122" s="814"/>
      <c r="O122" s="814"/>
      <c r="P122" s="814"/>
      <c r="Q122" s="814"/>
      <c r="R122" s="814"/>
      <c r="S122" s="814"/>
      <c r="T122" s="814"/>
      <c r="U122" s="814"/>
      <c r="V122" s="814"/>
      <c r="W122" s="814"/>
      <c r="X122" s="814"/>
      <c r="Y122" s="814"/>
      <c r="Z122" s="815"/>
      <c r="AA122" s="768" t="s">
        <v>114</v>
      </c>
      <c r="AB122" s="769"/>
      <c r="AC122" s="769"/>
      <c r="AD122" s="769"/>
      <c r="AE122" s="770"/>
      <c r="AF122" s="771" t="s">
        <v>114</v>
      </c>
      <c r="AG122" s="769"/>
      <c r="AH122" s="769"/>
      <c r="AI122" s="769"/>
      <c r="AJ122" s="770"/>
      <c r="AK122" s="771" t="s">
        <v>114</v>
      </c>
      <c r="AL122" s="769"/>
      <c r="AM122" s="769"/>
      <c r="AN122" s="769"/>
      <c r="AO122" s="770"/>
      <c r="AP122" s="816" t="s">
        <v>114</v>
      </c>
      <c r="AQ122" s="817"/>
      <c r="AR122" s="817"/>
      <c r="AS122" s="817"/>
      <c r="AT122" s="818"/>
      <c r="AU122" s="878"/>
      <c r="AV122" s="879"/>
      <c r="AW122" s="879"/>
      <c r="AX122" s="879"/>
      <c r="AY122" s="880"/>
      <c r="AZ122" s="871" t="s">
        <v>449</v>
      </c>
      <c r="BA122" s="872"/>
      <c r="BB122" s="872"/>
      <c r="BC122" s="872"/>
      <c r="BD122" s="872"/>
      <c r="BE122" s="872"/>
      <c r="BF122" s="872"/>
      <c r="BG122" s="872"/>
      <c r="BH122" s="872"/>
      <c r="BI122" s="872"/>
      <c r="BJ122" s="872"/>
      <c r="BK122" s="872"/>
      <c r="BL122" s="872"/>
      <c r="BM122" s="872"/>
      <c r="BN122" s="872"/>
      <c r="BO122" s="872"/>
      <c r="BP122" s="873"/>
      <c r="BQ122" s="874">
        <v>25301456</v>
      </c>
      <c r="BR122" s="837"/>
      <c r="BS122" s="837"/>
      <c r="BT122" s="837"/>
      <c r="BU122" s="837"/>
      <c r="BV122" s="837">
        <v>24649259</v>
      </c>
      <c r="BW122" s="837"/>
      <c r="BX122" s="837"/>
      <c r="BY122" s="837"/>
      <c r="BZ122" s="837"/>
      <c r="CA122" s="837">
        <v>24303969</v>
      </c>
      <c r="CB122" s="837"/>
      <c r="CC122" s="837"/>
      <c r="CD122" s="837"/>
      <c r="CE122" s="837"/>
      <c r="CF122" s="838">
        <v>468.3</v>
      </c>
      <c r="CG122" s="839"/>
      <c r="CH122" s="839"/>
      <c r="CI122" s="839"/>
      <c r="CJ122" s="839"/>
      <c r="CK122" s="861"/>
      <c r="CL122" s="847"/>
      <c r="CM122" s="847"/>
      <c r="CN122" s="847"/>
      <c r="CO122" s="848"/>
      <c r="CP122" s="827" t="s">
        <v>387</v>
      </c>
      <c r="CQ122" s="828"/>
      <c r="CR122" s="828"/>
      <c r="CS122" s="828"/>
      <c r="CT122" s="828"/>
      <c r="CU122" s="828"/>
      <c r="CV122" s="828"/>
      <c r="CW122" s="828"/>
      <c r="CX122" s="828"/>
      <c r="CY122" s="828"/>
      <c r="CZ122" s="828"/>
      <c r="DA122" s="828"/>
      <c r="DB122" s="828"/>
      <c r="DC122" s="828"/>
      <c r="DD122" s="828"/>
      <c r="DE122" s="828"/>
      <c r="DF122" s="829"/>
      <c r="DG122" s="805">
        <v>2252129</v>
      </c>
      <c r="DH122" s="806"/>
      <c r="DI122" s="806"/>
      <c r="DJ122" s="806"/>
      <c r="DK122" s="806"/>
      <c r="DL122" s="806">
        <v>2222220</v>
      </c>
      <c r="DM122" s="806"/>
      <c r="DN122" s="806"/>
      <c r="DO122" s="806"/>
      <c r="DP122" s="806"/>
      <c r="DQ122" s="806">
        <v>2057441</v>
      </c>
      <c r="DR122" s="806"/>
      <c r="DS122" s="806"/>
      <c r="DT122" s="806"/>
      <c r="DU122" s="806"/>
      <c r="DV122" s="783">
        <v>39.6</v>
      </c>
      <c r="DW122" s="783"/>
      <c r="DX122" s="783"/>
      <c r="DY122" s="783"/>
      <c r="DZ122" s="784"/>
    </row>
    <row r="123" spans="1:130" s="199" customFormat="1" ht="26.25" customHeight="1" x14ac:dyDescent="0.2">
      <c r="A123" s="809"/>
      <c r="B123" s="810"/>
      <c r="C123" s="813" t="s">
        <v>436</v>
      </c>
      <c r="D123" s="814"/>
      <c r="E123" s="814"/>
      <c r="F123" s="814"/>
      <c r="G123" s="814"/>
      <c r="H123" s="814"/>
      <c r="I123" s="814"/>
      <c r="J123" s="814"/>
      <c r="K123" s="814"/>
      <c r="L123" s="814"/>
      <c r="M123" s="814"/>
      <c r="N123" s="814"/>
      <c r="O123" s="814"/>
      <c r="P123" s="814"/>
      <c r="Q123" s="814"/>
      <c r="R123" s="814"/>
      <c r="S123" s="814"/>
      <c r="T123" s="814"/>
      <c r="U123" s="814"/>
      <c r="V123" s="814"/>
      <c r="W123" s="814"/>
      <c r="X123" s="814"/>
      <c r="Y123" s="814"/>
      <c r="Z123" s="815"/>
      <c r="AA123" s="768" t="s">
        <v>114</v>
      </c>
      <c r="AB123" s="769"/>
      <c r="AC123" s="769"/>
      <c r="AD123" s="769"/>
      <c r="AE123" s="770"/>
      <c r="AF123" s="771" t="s">
        <v>114</v>
      </c>
      <c r="AG123" s="769"/>
      <c r="AH123" s="769"/>
      <c r="AI123" s="769"/>
      <c r="AJ123" s="770"/>
      <c r="AK123" s="771" t="s">
        <v>114</v>
      </c>
      <c r="AL123" s="769"/>
      <c r="AM123" s="769"/>
      <c r="AN123" s="769"/>
      <c r="AO123" s="770"/>
      <c r="AP123" s="816" t="s">
        <v>114</v>
      </c>
      <c r="AQ123" s="817"/>
      <c r="AR123" s="817"/>
      <c r="AS123" s="817"/>
      <c r="AT123" s="818"/>
      <c r="AU123" s="881"/>
      <c r="AV123" s="882"/>
      <c r="AW123" s="882"/>
      <c r="AX123" s="882"/>
      <c r="AY123" s="882"/>
      <c r="AZ123" s="229" t="s">
        <v>172</v>
      </c>
      <c r="BA123" s="229"/>
      <c r="BB123" s="229"/>
      <c r="BC123" s="229"/>
      <c r="BD123" s="229"/>
      <c r="BE123" s="229"/>
      <c r="BF123" s="229"/>
      <c r="BG123" s="229"/>
      <c r="BH123" s="229"/>
      <c r="BI123" s="229"/>
      <c r="BJ123" s="229"/>
      <c r="BK123" s="229"/>
      <c r="BL123" s="229"/>
      <c r="BM123" s="229"/>
      <c r="BN123" s="229"/>
      <c r="BO123" s="869" t="s">
        <v>450</v>
      </c>
      <c r="BP123" s="870"/>
      <c r="BQ123" s="824">
        <v>29356944</v>
      </c>
      <c r="BR123" s="825"/>
      <c r="BS123" s="825"/>
      <c r="BT123" s="825"/>
      <c r="BU123" s="825"/>
      <c r="BV123" s="825">
        <v>28601541</v>
      </c>
      <c r="BW123" s="825"/>
      <c r="BX123" s="825"/>
      <c r="BY123" s="825"/>
      <c r="BZ123" s="825"/>
      <c r="CA123" s="825">
        <v>27743412</v>
      </c>
      <c r="CB123" s="825"/>
      <c r="CC123" s="825"/>
      <c r="CD123" s="825"/>
      <c r="CE123" s="825"/>
      <c r="CF123" s="735"/>
      <c r="CG123" s="736"/>
      <c r="CH123" s="736"/>
      <c r="CI123" s="736"/>
      <c r="CJ123" s="826"/>
      <c r="CK123" s="861"/>
      <c r="CL123" s="847"/>
      <c r="CM123" s="847"/>
      <c r="CN123" s="847"/>
      <c r="CO123" s="848"/>
      <c r="CP123" s="827" t="s">
        <v>391</v>
      </c>
      <c r="CQ123" s="828"/>
      <c r="CR123" s="828"/>
      <c r="CS123" s="828"/>
      <c r="CT123" s="828"/>
      <c r="CU123" s="828"/>
      <c r="CV123" s="828"/>
      <c r="CW123" s="828"/>
      <c r="CX123" s="828"/>
      <c r="CY123" s="828"/>
      <c r="CZ123" s="828"/>
      <c r="DA123" s="828"/>
      <c r="DB123" s="828"/>
      <c r="DC123" s="828"/>
      <c r="DD123" s="828"/>
      <c r="DE123" s="828"/>
      <c r="DF123" s="829"/>
      <c r="DG123" s="768">
        <v>2048222</v>
      </c>
      <c r="DH123" s="769"/>
      <c r="DI123" s="769"/>
      <c r="DJ123" s="769"/>
      <c r="DK123" s="770"/>
      <c r="DL123" s="771">
        <v>2033503</v>
      </c>
      <c r="DM123" s="769"/>
      <c r="DN123" s="769"/>
      <c r="DO123" s="769"/>
      <c r="DP123" s="770"/>
      <c r="DQ123" s="771">
        <v>2051596</v>
      </c>
      <c r="DR123" s="769"/>
      <c r="DS123" s="769"/>
      <c r="DT123" s="769"/>
      <c r="DU123" s="770"/>
      <c r="DV123" s="816">
        <v>39.5</v>
      </c>
      <c r="DW123" s="817"/>
      <c r="DX123" s="817"/>
      <c r="DY123" s="817"/>
      <c r="DZ123" s="818"/>
    </row>
    <row r="124" spans="1:130" s="199" customFormat="1" ht="26.25" customHeight="1" thickBot="1" x14ac:dyDescent="0.25">
      <c r="A124" s="809"/>
      <c r="B124" s="810"/>
      <c r="C124" s="813" t="s">
        <v>439</v>
      </c>
      <c r="D124" s="814"/>
      <c r="E124" s="814"/>
      <c r="F124" s="814"/>
      <c r="G124" s="814"/>
      <c r="H124" s="814"/>
      <c r="I124" s="814"/>
      <c r="J124" s="814"/>
      <c r="K124" s="814"/>
      <c r="L124" s="814"/>
      <c r="M124" s="814"/>
      <c r="N124" s="814"/>
      <c r="O124" s="814"/>
      <c r="P124" s="814"/>
      <c r="Q124" s="814"/>
      <c r="R124" s="814"/>
      <c r="S124" s="814"/>
      <c r="T124" s="814"/>
      <c r="U124" s="814"/>
      <c r="V124" s="814"/>
      <c r="W124" s="814"/>
      <c r="X124" s="814"/>
      <c r="Y124" s="814"/>
      <c r="Z124" s="815"/>
      <c r="AA124" s="768" t="s">
        <v>114</v>
      </c>
      <c r="AB124" s="769"/>
      <c r="AC124" s="769"/>
      <c r="AD124" s="769"/>
      <c r="AE124" s="770"/>
      <c r="AF124" s="771" t="s">
        <v>114</v>
      </c>
      <c r="AG124" s="769"/>
      <c r="AH124" s="769"/>
      <c r="AI124" s="769"/>
      <c r="AJ124" s="770"/>
      <c r="AK124" s="771" t="s">
        <v>114</v>
      </c>
      <c r="AL124" s="769"/>
      <c r="AM124" s="769"/>
      <c r="AN124" s="769"/>
      <c r="AO124" s="770"/>
      <c r="AP124" s="816" t="s">
        <v>114</v>
      </c>
      <c r="AQ124" s="817"/>
      <c r="AR124" s="817"/>
      <c r="AS124" s="817"/>
      <c r="AT124" s="818"/>
      <c r="AU124" s="819" t="s">
        <v>451</v>
      </c>
      <c r="AV124" s="820"/>
      <c r="AW124" s="820"/>
      <c r="AX124" s="820"/>
      <c r="AY124" s="820"/>
      <c r="AZ124" s="820"/>
      <c r="BA124" s="820"/>
      <c r="BB124" s="820"/>
      <c r="BC124" s="820"/>
      <c r="BD124" s="820"/>
      <c r="BE124" s="820"/>
      <c r="BF124" s="820"/>
      <c r="BG124" s="820"/>
      <c r="BH124" s="820"/>
      <c r="BI124" s="820"/>
      <c r="BJ124" s="820"/>
      <c r="BK124" s="820"/>
      <c r="BL124" s="820"/>
      <c r="BM124" s="820"/>
      <c r="BN124" s="820"/>
      <c r="BO124" s="820"/>
      <c r="BP124" s="821"/>
      <c r="BQ124" s="822">
        <v>173.4</v>
      </c>
      <c r="BR124" s="823"/>
      <c r="BS124" s="823"/>
      <c r="BT124" s="823"/>
      <c r="BU124" s="823"/>
      <c r="BV124" s="823">
        <v>165.9</v>
      </c>
      <c r="BW124" s="823"/>
      <c r="BX124" s="823"/>
      <c r="BY124" s="823"/>
      <c r="BZ124" s="823"/>
      <c r="CA124" s="823">
        <v>169.7</v>
      </c>
      <c r="CB124" s="823"/>
      <c r="CC124" s="823"/>
      <c r="CD124" s="823"/>
      <c r="CE124" s="823"/>
      <c r="CF124" s="713"/>
      <c r="CG124" s="714"/>
      <c r="CH124" s="714"/>
      <c r="CI124" s="714"/>
      <c r="CJ124" s="854"/>
      <c r="CK124" s="862"/>
      <c r="CL124" s="862"/>
      <c r="CM124" s="862"/>
      <c r="CN124" s="862"/>
      <c r="CO124" s="863"/>
      <c r="CP124" s="827" t="s">
        <v>452</v>
      </c>
      <c r="CQ124" s="828"/>
      <c r="CR124" s="828"/>
      <c r="CS124" s="828"/>
      <c r="CT124" s="828"/>
      <c r="CU124" s="828"/>
      <c r="CV124" s="828"/>
      <c r="CW124" s="828"/>
      <c r="CX124" s="828"/>
      <c r="CY124" s="828"/>
      <c r="CZ124" s="828"/>
      <c r="DA124" s="828"/>
      <c r="DB124" s="828"/>
      <c r="DC124" s="828"/>
      <c r="DD124" s="828"/>
      <c r="DE124" s="828"/>
      <c r="DF124" s="829"/>
      <c r="DG124" s="751">
        <v>355833</v>
      </c>
      <c r="DH124" s="752"/>
      <c r="DI124" s="752"/>
      <c r="DJ124" s="752"/>
      <c r="DK124" s="753"/>
      <c r="DL124" s="754">
        <v>366608</v>
      </c>
      <c r="DM124" s="752"/>
      <c r="DN124" s="752"/>
      <c r="DO124" s="752"/>
      <c r="DP124" s="753"/>
      <c r="DQ124" s="754">
        <v>373208</v>
      </c>
      <c r="DR124" s="752"/>
      <c r="DS124" s="752"/>
      <c r="DT124" s="752"/>
      <c r="DU124" s="753"/>
      <c r="DV124" s="840">
        <v>7.2</v>
      </c>
      <c r="DW124" s="841"/>
      <c r="DX124" s="841"/>
      <c r="DY124" s="841"/>
      <c r="DZ124" s="842"/>
    </row>
    <row r="125" spans="1:130" s="199" customFormat="1" ht="26.25" customHeight="1" x14ac:dyDescent="0.2">
      <c r="A125" s="809"/>
      <c r="B125" s="810"/>
      <c r="C125" s="813" t="s">
        <v>441</v>
      </c>
      <c r="D125" s="814"/>
      <c r="E125" s="814"/>
      <c r="F125" s="814"/>
      <c r="G125" s="814"/>
      <c r="H125" s="814"/>
      <c r="I125" s="814"/>
      <c r="J125" s="814"/>
      <c r="K125" s="814"/>
      <c r="L125" s="814"/>
      <c r="M125" s="814"/>
      <c r="N125" s="814"/>
      <c r="O125" s="814"/>
      <c r="P125" s="814"/>
      <c r="Q125" s="814"/>
      <c r="R125" s="814"/>
      <c r="S125" s="814"/>
      <c r="T125" s="814"/>
      <c r="U125" s="814"/>
      <c r="V125" s="814"/>
      <c r="W125" s="814"/>
      <c r="X125" s="814"/>
      <c r="Y125" s="814"/>
      <c r="Z125" s="815"/>
      <c r="AA125" s="768" t="s">
        <v>114</v>
      </c>
      <c r="AB125" s="769"/>
      <c r="AC125" s="769"/>
      <c r="AD125" s="769"/>
      <c r="AE125" s="770"/>
      <c r="AF125" s="771" t="s">
        <v>114</v>
      </c>
      <c r="AG125" s="769"/>
      <c r="AH125" s="769"/>
      <c r="AI125" s="769"/>
      <c r="AJ125" s="770"/>
      <c r="AK125" s="771" t="s">
        <v>114</v>
      </c>
      <c r="AL125" s="769"/>
      <c r="AM125" s="769"/>
      <c r="AN125" s="769"/>
      <c r="AO125" s="770"/>
      <c r="AP125" s="816" t="s">
        <v>114</v>
      </c>
      <c r="AQ125" s="817"/>
      <c r="AR125" s="817"/>
      <c r="AS125" s="817"/>
      <c r="AT125" s="818"/>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843" t="s">
        <v>453</v>
      </c>
      <c r="CL125" s="844"/>
      <c r="CM125" s="844"/>
      <c r="CN125" s="844"/>
      <c r="CO125" s="845"/>
      <c r="CP125" s="852" t="s">
        <v>454</v>
      </c>
      <c r="CQ125" s="797"/>
      <c r="CR125" s="797"/>
      <c r="CS125" s="797"/>
      <c r="CT125" s="797"/>
      <c r="CU125" s="797"/>
      <c r="CV125" s="797"/>
      <c r="CW125" s="797"/>
      <c r="CX125" s="797"/>
      <c r="CY125" s="797"/>
      <c r="CZ125" s="797"/>
      <c r="DA125" s="797"/>
      <c r="DB125" s="797"/>
      <c r="DC125" s="797"/>
      <c r="DD125" s="797"/>
      <c r="DE125" s="797"/>
      <c r="DF125" s="798"/>
      <c r="DG125" s="853" t="s">
        <v>114</v>
      </c>
      <c r="DH125" s="834"/>
      <c r="DI125" s="834"/>
      <c r="DJ125" s="834"/>
      <c r="DK125" s="834"/>
      <c r="DL125" s="834" t="s">
        <v>114</v>
      </c>
      <c r="DM125" s="834"/>
      <c r="DN125" s="834"/>
      <c r="DO125" s="834"/>
      <c r="DP125" s="834"/>
      <c r="DQ125" s="834" t="s">
        <v>114</v>
      </c>
      <c r="DR125" s="834"/>
      <c r="DS125" s="834"/>
      <c r="DT125" s="834"/>
      <c r="DU125" s="834"/>
      <c r="DV125" s="835" t="s">
        <v>114</v>
      </c>
      <c r="DW125" s="835"/>
      <c r="DX125" s="835"/>
      <c r="DY125" s="835"/>
      <c r="DZ125" s="836"/>
    </row>
    <row r="126" spans="1:130" s="199" customFormat="1" ht="26.25" customHeight="1" thickBot="1" x14ac:dyDescent="0.25">
      <c r="A126" s="809"/>
      <c r="B126" s="810"/>
      <c r="C126" s="813" t="s">
        <v>443</v>
      </c>
      <c r="D126" s="814"/>
      <c r="E126" s="814"/>
      <c r="F126" s="814"/>
      <c r="G126" s="814"/>
      <c r="H126" s="814"/>
      <c r="I126" s="814"/>
      <c r="J126" s="814"/>
      <c r="K126" s="814"/>
      <c r="L126" s="814"/>
      <c r="M126" s="814"/>
      <c r="N126" s="814"/>
      <c r="O126" s="814"/>
      <c r="P126" s="814"/>
      <c r="Q126" s="814"/>
      <c r="R126" s="814"/>
      <c r="S126" s="814"/>
      <c r="T126" s="814"/>
      <c r="U126" s="814"/>
      <c r="V126" s="814"/>
      <c r="W126" s="814"/>
      <c r="X126" s="814"/>
      <c r="Y126" s="814"/>
      <c r="Z126" s="815"/>
      <c r="AA126" s="768">
        <v>24327</v>
      </c>
      <c r="AB126" s="769"/>
      <c r="AC126" s="769"/>
      <c r="AD126" s="769"/>
      <c r="AE126" s="770"/>
      <c r="AF126" s="771">
        <v>20248</v>
      </c>
      <c r="AG126" s="769"/>
      <c r="AH126" s="769"/>
      <c r="AI126" s="769"/>
      <c r="AJ126" s="770"/>
      <c r="AK126" s="771">
        <v>18070</v>
      </c>
      <c r="AL126" s="769"/>
      <c r="AM126" s="769"/>
      <c r="AN126" s="769"/>
      <c r="AO126" s="770"/>
      <c r="AP126" s="816">
        <v>0.3</v>
      </c>
      <c r="AQ126" s="817"/>
      <c r="AR126" s="817"/>
      <c r="AS126" s="817"/>
      <c r="AT126" s="818"/>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846"/>
      <c r="CL126" s="847"/>
      <c r="CM126" s="847"/>
      <c r="CN126" s="847"/>
      <c r="CO126" s="848"/>
      <c r="CP126" s="804" t="s">
        <v>455</v>
      </c>
      <c r="CQ126" s="739"/>
      <c r="CR126" s="739"/>
      <c r="CS126" s="739"/>
      <c r="CT126" s="739"/>
      <c r="CU126" s="739"/>
      <c r="CV126" s="739"/>
      <c r="CW126" s="739"/>
      <c r="CX126" s="739"/>
      <c r="CY126" s="739"/>
      <c r="CZ126" s="739"/>
      <c r="DA126" s="739"/>
      <c r="DB126" s="739"/>
      <c r="DC126" s="739"/>
      <c r="DD126" s="739"/>
      <c r="DE126" s="739"/>
      <c r="DF126" s="740"/>
      <c r="DG126" s="805" t="s">
        <v>114</v>
      </c>
      <c r="DH126" s="806"/>
      <c r="DI126" s="806"/>
      <c r="DJ126" s="806"/>
      <c r="DK126" s="806"/>
      <c r="DL126" s="806" t="s">
        <v>114</v>
      </c>
      <c r="DM126" s="806"/>
      <c r="DN126" s="806"/>
      <c r="DO126" s="806"/>
      <c r="DP126" s="806"/>
      <c r="DQ126" s="806" t="s">
        <v>114</v>
      </c>
      <c r="DR126" s="806"/>
      <c r="DS126" s="806"/>
      <c r="DT126" s="806"/>
      <c r="DU126" s="806"/>
      <c r="DV126" s="783" t="s">
        <v>114</v>
      </c>
      <c r="DW126" s="783"/>
      <c r="DX126" s="783"/>
      <c r="DY126" s="783"/>
      <c r="DZ126" s="784"/>
    </row>
    <row r="127" spans="1:130" s="199" customFormat="1" ht="26.25" customHeight="1" x14ac:dyDescent="0.2">
      <c r="A127" s="811"/>
      <c r="B127" s="812"/>
      <c r="C127" s="830" t="s">
        <v>456</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68">
        <v>635</v>
      </c>
      <c r="AB127" s="769"/>
      <c r="AC127" s="769"/>
      <c r="AD127" s="769"/>
      <c r="AE127" s="770"/>
      <c r="AF127" s="771">
        <v>433</v>
      </c>
      <c r="AG127" s="769"/>
      <c r="AH127" s="769"/>
      <c r="AI127" s="769"/>
      <c r="AJ127" s="770"/>
      <c r="AK127" s="771">
        <v>269</v>
      </c>
      <c r="AL127" s="769"/>
      <c r="AM127" s="769"/>
      <c r="AN127" s="769"/>
      <c r="AO127" s="770"/>
      <c r="AP127" s="816">
        <v>0</v>
      </c>
      <c r="AQ127" s="817"/>
      <c r="AR127" s="817"/>
      <c r="AS127" s="817"/>
      <c r="AT127" s="818"/>
      <c r="AU127" s="234"/>
      <c r="AV127" s="234"/>
      <c r="AW127" s="234"/>
      <c r="AX127" s="833" t="s">
        <v>457</v>
      </c>
      <c r="AY127" s="801"/>
      <c r="AZ127" s="801"/>
      <c r="BA127" s="801"/>
      <c r="BB127" s="801"/>
      <c r="BC127" s="801"/>
      <c r="BD127" s="801"/>
      <c r="BE127" s="802"/>
      <c r="BF127" s="800" t="s">
        <v>458</v>
      </c>
      <c r="BG127" s="801"/>
      <c r="BH127" s="801"/>
      <c r="BI127" s="801"/>
      <c r="BJ127" s="801"/>
      <c r="BK127" s="801"/>
      <c r="BL127" s="802"/>
      <c r="BM127" s="800" t="s">
        <v>459</v>
      </c>
      <c r="BN127" s="801"/>
      <c r="BO127" s="801"/>
      <c r="BP127" s="801"/>
      <c r="BQ127" s="801"/>
      <c r="BR127" s="801"/>
      <c r="BS127" s="802"/>
      <c r="BT127" s="800" t="s">
        <v>460</v>
      </c>
      <c r="BU127" s="801"/>
      <c r="BV127" s="801"/>
      <c r="BW127" s="801"/>
      <c r="BX127" s="801"/>
      <c r="BY127" s="801"/>
      <c r="BZ127" s="803"/>
      <c r="CA127" s="234"/>
      <c r="CB127" s="234"/>
      <c r="CC127" s="234"/>
      <c r="CD127" s="235"/>
      <c r="CE127" s="235"/>
      <c r="CF127" s="235"/>
      <c r="CG127" s="232"/>
      <c r="CH127" s="232"/>
      <c r="CI127" s="232"/>
      <c r="CJ127" s="233"/>
      <c r="CK127" s="846"/>
      <c r="CL127" s="847"/>
      <c r="CM127" s="847"/>
      <c r="CN127" s="847"/>
      <c r="CO127" s="848"/>
      <c r="CP127" s="804" t="s">
        <v>461</v>
      </c>
      <c r="CQ127" s="739"/>
      <c r="CR127" s="739"/>
      <c r="CS127" s="739"/>
      <c r="CT127" s="739"/>
      <c r="CU127" s="739"/>
      <c r="CV127" s="739"/>
      <c r="CW127" s="739"/>
      <c r="CX127" s="739"/>
      <c r="CY127" s="739"/>
      <c r="CZ127" s="739"/>
      <c r="DA127" s="739"/>
      <c r="DB127" s="739"/>
      <c r="DC127" s="739"/>
      <c r="DD127" s="739"/>
      <c r="DE127" s="739"/>
      <c r="DF127" s="740"/>
      <c r="DG127" s="805" t="s">
        <v>114</v>
      </c>
      <c r="DH127" s="806"/>
      <c r="DI127" s="806"/>
      <c r="DJ127" s="806"/>
      <c r="DK127" s="806"/>
      <c r="DL127" s="806" t="s">
        <v>114</v>
      </c>
      <c r="DM127" s="806"/>
      <c r="DN127" s="806"/>
      <c r="DO127" s="806"/>
      <c r="DP127" s="806"/>
      <c r="DQ127" s="806" t="s">
        <v>114</v>
      </c>
      <c r="DR127" s="806"/>
      <c r="DS127" s="806"/>
      <c r="DT127" s="806"/>
      <c r="DU127" s="806"/>
      <c r="DV127" s="783" t="s">
        <v>114</v>
      </c>
      <c r="DW127" s="783"/>
      <c r="DX127" s="783"/>
      <c r="DY127" s="783"/>
      <c r="DZ127" s="784"/>
    </row>
    <row r="128" spans="1:130" s="199" customFormat="1" ht="26.25" customHeight="1" thickBot="1" x14ac:dyDescent="0.25">
      <c r="A128" s="785" t="s">
        <v>462</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463</v>
      </c>
      <c r="X128" s="787"/>
      <c r="Y128" s="787"/>
      <c r="Z128" s="788"/>
      <c r="AA128" s="789">
        <v>170314</v>
      </c>
      <c r="AB128" s="790"/>
      <c r="AC128" s="790"/>
      <c r="AD128" s="790"/>
      <c r="AE128" s="791"/>
      <c r="AF128" s="792">
        <v>157240</v>
      </c>
      <c r="AG128" s="790"/>
      <c r="AH128" s="790"/>
      <c r="AI128" s="790"/>
      <c r="AJ128" s="791"/>
      <c r="AK128" s="792">
        <v>150277</v>
      </c>
      <c r="AL128" s="790"/>
      <c r="AM128" s="790"/>
      <c r="AN128" s="790"/>
      <c r="AO128" s="791"/>
      <c r="AP128" s="793"/>
      <c r="AQ128" s="794"/>
      <c r="AR128" s="794"/>
      <c r="AS128" s="794"/>
      <c r="AT128" s="795"/>
      <c r="AU128" s="234"/>
      <c r="AV128" s="234"/>
      <c r="AW128" s="234"/>
      <c r="AX128" s="796" t="s">
        <v>464</v>
      </c>
      <c r="AY128" s="797"/>
      <c r="AZ128" s="797"/>
      <c r="BA128" s="797"/>
      <c r="BB128" s="797"/>
      <c r="BC128" s="797"/>
      <c r="BD128" s="797"/>
      <c r="BE128" s="798"/>
      <c r="BF128" s="775" t="s">
        <v>114</v>
      </c>
      <c r="BG128" s="776"/>
      <c r="BH128" s="776"/>
      <c r="BI128" s="776"/>
      <c r="BJ128" s="776"/>
      <c r="BK128" s="776"/>
      <c r="BL128" s="799"/>
      <c r="BM128" s="775">
        <v>13.76</v>
      </c>
      <c r="BN128" s="776"/>
      <c r="BO128" s="776"/>
      <c r="BP128" s="776"/>
      <c r="BQ128" s="776"/>
      <c r="BR128" s="776"/>
      <c r="BS128" s="799"/>
      <c r="BT128" s="775">
        <v>20</v>
      </c>
      <c r="BU128" s="776"/>
      <c r="BV128" s="776"/>
      <c r="BW128" s="776"/>
      <c r="BX128" s="776"/>
      <c r="BY128" s="776"/>
      <c r="BZ128" s="777"/>
      <c r="CA128" s="235"/>
      <c r="CB128" s="235"/>
      <c r="CC128" s="235"/>
      <c r="CD128" s="235"/>
      <c r="CE128" s="235"/>
      <c r="CF128" s="235"/>
      <c r="CG128" s="232"/>
      <c r="CH128" s="232"/>
      <c r="CI128" s="232"/>
      <c r="CJ128" s="233"/>
      <c r="CK128" s="849"/>
      <c r="CL128" s="850"/>
      <c r="CM128" s="850"/>
      <c r="CN128" s="850"/>
      <c r="CO128" s="851"/>
      <c r="CP128" s="778" t="s">
        <v>465</v>
      </c>
      <c r="CQ128" s="717"/>
      <c r="CR128" s="717"/>
      <c r="CS128" s="717"/>
      <c r="CT128" s="717"/>
      <c r="CU128" s="717"/>
      <c r="CV128" s="717"/>
      <c r="CW128" s="717"/>
      <c r="CX128" s="717"/>
      <c r="CY128" s="717"/>
      <c r="CZ128" s="717"/>
      <c r="DA128" s="717"/>
      <c r="DB128" s="717"/>
      <c r="DC128" s="717"/>
      <c r="DD128" s="717"/>
      <c r="DE128" s="717"/>
      <c r="DF128" s="718"/>
      <c r="DG128" s="779">
        <v>64267</v>
      </c>
      <c r="DH128" s="780"/>
      <c r="DI128" s="780"/>
      <c r="DJ128" s="780"/>
      <c r="DK128" s="780"/>
      <c r="DL128" s="780">
        <v>98769</v>
      </c>
      <c r="DM128" s="780"/>
      <c r="DN128" s="780"/>
      <c r="DO128" s="780"/>
      <c r="DP128" s="780"/>
      <c r="DQ128" s="780">
        <v>76781</v>
      </c>
      <c r="DR128" s="780"/>
      <c r="DS128" s="780"/>
      <c r="DT128" s="780"/>
      <c r="DU128" s="780"/>
      <c r="DV128" s="781">
        <v>1.5</v>
      </c>
      <c r="DW128" s="781"/>
      <c r="DX128" s="781"/>
      <c r="DY128" s="781"/>
      <c r="DZ128" s="782"/>
    </row>
    <row r="129" spans="1:131" s="199" customFormat="1" ht="26.25" customHeight="1" x14ac:dyDescent="0.2">
      <c r="A129" s="763" t="s">
        <v>91</v>
      </c>
      <c r="B129" s="764"/>
      <c r="C129" s="764"/>
      <c r="D129" s="764"/>
      <c r="E129" s="764"/>
      <c r="F129" s="764"/>
      <c r="G129" s="764"/>
      <c r="H129" s="764"/>
      <c r="I129" s="764"/>
      <c r="J129" s="764"/>
      <c r="K129" s="764"/>
      <c r="L129" s="764"/>
      <c r="M129" s="764"/>
      <c r="N129" s="764"/>
      <c r="O129" s="764"/>
      <c r="P129" s="764"/>
      <c r="Q129" s="764"/>
      <c r="R129" s="764"/>
      <c r="S129" s="764"/>
      <c r="T129" s="764"/>
      <c r="U129" s="764"/>
      <c r="V129" s="764"/>
      <c r="W129" s="765" t="s">
        <v>466</v>
      </c>
      <c r="X129" s="766"/>
      <c r="Y129" s="766"/>
      <c r="Z129" s="767"/>
      <c r="AA129" s="768">
        <v>8045159</v>
      </c>
      <c r="AB129" s="769"/>
      <c r="AC129" s="769"/>
      <c r="AD129" s="769"/>
      <c r="AE129" s="770"/>
      <c r="AF129" s="771">
        <v>8144395</v>
      </c>
      <c r="AG129" s="769"/>
      <c r="AH129" s="769"/>
      <c r="AI129" s="769"/>
      <c r="AJ129" s="770"/>
      <c r="AK129" s="771">
        <v>7970076</v>
      </c>
      <c r="AL129" s="769"/>
      <c r="AM129" s="769"/>
      <c r="AN129" s="769"/>
      <c r="AO129" s="770"/>
      <c r="AP129" s="772"/>
      <c r="AQ129" s="773"/>
      <c r="AR129" s="773"/>
      <c r="AS129" s="773"/>
      <c r="AT129" s="774"/>
      <c r="AU129" s="236"/>
      <c r="AV129" s="236"/>
      <c r="AW129" s="236"/>
      <c r="AX129" s="738" t="s">
        <v>467</v>
      </c>
      <c r="AY129" s="739"/>
      <c r="AZ129" s="739"/>
      <c r="BA129" s="739"/>
      <c r="BB129" s="739"/>
      <c r="BC129" s="739"/>
      <c r="BD129" s="739"/>
      <c r="BE129" s="740"/>
      <c r="BF129" s="758" t="s">
        <v>114</v>
      </c>
      <c r="BG129" s="759"/>
      <c r="BH129" s="759"/>
      <c r="BI129" s="759"/>
      <c r="BJ129" s="759"/>
      <c r="BK129" s="759"/>
      <c r="BL129" s="760"/>
      <c r="BM129" s="758">
        <v>18.760000000000002</v>
      </c>
      <c r="BN129" s="759"/>
      <c r="BO129" s="759"/>
      <c r="BP129" s="759"/>
      <c r="BQ129" s="759"/>
      <c r="BR129" s="759"/>
      <c r="BS129" s="760"/>
      <c r="BT129" s="758">
        <v>30</v>
      </c>
      <c r="BU129" s="761"/>
      <c r="BV129" s="761"/>
      <c r="BW129" s="761"/>
      <c r="BX129" s="761"/>
      <c r="BY129" s="761"/>
      <c r="BZ129" s="762"/>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x14ac:dyDescent="0.2">
      <c r="A130" s="763" t="s">
        <v>468</v>
      </c>
      <c r="B130" s="764"/>
      <c r="C130" s="764"/>
      <c r="D130" s="764"/>
      <c r="E130" s="764"/>
      <c r="F130" s="764"/>
      <c r="G130" s="764"/>
      <c r="H130" s="764"/>
      <c r="I130" s="764"/>
      <c r="J130" s="764"/>
      <c r="K130" s="764"/>
      <c r="L130" s="764"/>
      <c r="M130" s="764"/>
      <c r="N130" s="764"/>
      <c r="O130" s="764"/>
      <c r="P130" s="764"/>
      <c r="Q130" s="764"/>
      <c r="R130" s="764"/>
      <c r="S130" s="764"/>
      <c r="T130" s="764"/>
      <c r="U130" s="764"/>
      <c r="V130" s="764"/>
      <c r="W130" s="765" t="s">
        <v>469</v>
      </c>
      <c r="X130" s="766"/>
      <c r="Y130" s="766"/>
      <c r="Z130" s="767"/>
      <c r="AA130" s="768">
        <v>2746265</v>
      </c>
      <c r="AB130" s="769"/>
      <c r="AC130" s="769"/>
      <c r="AD130" s="769"/>
      <c r="AE130" s="770"/>
      <c r="AF130" s="771">
        <v>2808218</v>
      </c>
      <c r="AG130" s="769"/>
      <c r="AH130" s="769"/>
      <c r="AI130" s="769"/>
      <c r="AJ130" s="770"/>
      <c r="AK130" s="771">
        <v>2780535</v>
      </c>
      <c r="AL130" s="769"/>
      <c r="AM130" s="769"/>
      <c r="AN130" s="769"/>
      <c r="AO130" s="770"/>
      <c r="AP130" s="772"/>
      <c r="AQ130" s="773"/>
      <c r="AR130" s="773"/>
      <c r="AS130" s="773"/>
      <c r="AT130" s="774"/>
      <c r="AU130" s="236"/>
      <c r="AV130" s="236"/>
      <c r="AW130" s="236"/>
      <c r="AX130" s="738" t="s">
        <v>470</v>
      </c>
      <c r="AY130" s="739"/>
      <c r="AZ130" s="739"/>
      <c r="BA130" s="739"/>
      <c r="BB130" s="739"/>
      <c r="BC130" s="739"/>
      <c r="BD130" s="739"/>
      <c r="BE130" s="740"/>
      <c r="BF130" s="741">
        <v>14.4</v>
      </c>
      <c r="BG130" s="742"/>
      <c r="BH130" s="742"/>
      <c r="BI130" s="742"/>
      <c r="BJ130" s="742"/>
      <c r="BK130" s="742"/>
      <c r="BL130" s="743"/>
      <c r="BM130" s="741">
        <v>25</v>
      </c>
      <c r="BN130" s="742"/>
      <c r="BO130" s="742"/>
      <c r="BP130" s="742"/>
      <c r="BQ130" s="742"/>
      <c r="BR130" s="742"/>
      <c r="BS130" s="743"/>
      <c r="BT130" s="741">
        <v>35</v>
      </c>
      <c r="BU130" s="744"/>
      <c r="BV130" s="744"/>
      <c r="BW130" s="744"/>
      <c r="BX130" s="744"/>
      <c r="BY130" s="744"/>
      <c r="BZ130" s="745"/>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x14ac:dyDescent="0.25">
      <c r="A131" s="746"/>
      <c r="B131" s="747"/>
      <c r="C131" s="747"/>
      <c r="D131" s="747"/>
      <c r="E131" s="747"/>
      <c r="F131" s="747"/>
      <c r="G131" s="747"/>
      <c r="H131" s="747"/>
      <c r="I131" s="747"/>
      <c r="J131" s="747"/>
      <c r="K131" s="747"/>
      <c r="L131" s="747"/>
      <c r="M131" s="747"/>
      <c r="N131" s="747"/>
      <c r="O131" s="747"/>
      <c r="P131" s="747"/>
      <c r="Q131" s="747"/>
      <c r="R131" s="747"/>
      <c r="S131" s="747"/>
      <c r="T131" s="747"/>
      <c r="U131" s="747"/>
      <c r="V131" s="747"/>
      <c r="W131" s="748" t="s">
        <v>471</v>
      </c>
      <c r="X131" s="749"/>
      <c r="Y131" s="749"/>
      <c r="Z131" s="750"/>
      <c r="AA131" s="751">
        <v>5298894</v>
      </c>
      <c r="AB131" s="752"/>
      <c r="AC131" s="752"/>
      <c r="AD131" s="752"/>
      <c r="AE131" s="753"/>
      <c r="AF131" s="754">
        <v>5336177</v>
      </c>
      <c r="AG131" s="752"/>
      <c r="AH131" s="752"/>
      <c r="AI131" s="752"/>
      <c r="AJ131" s="753"/>
      <c r="AK131" s="754">
        <v>5189541</v>
      </c>
      <c r="AL131" s="752"/>
      <c r="AM131" s="752"/>
      <c r="AN131" s="752"/>
      <c r="AO131" s="753"/>
      <c r="AP131" s="755"/>
      <c r="AQ131" s="756"/>
      <c r="AR131" s="756"/>
      <c r="AS131" s="756"/>
      <c r="AT131" s="757"/>
      <c r="AU131" s="236"/>
      <c r="AV131" s="236"/>
      <c r="AW131" s="236"/>
      <c r="AX131" s="716" t="s">
        <v>472</v>
      </c>
      <c r="AY131" s="717"/>
      <c r="AZ131" s="717"/>
      <c r="BA131" s="717"/>
      <c r="BB131" s="717"/>
      <c r="BC131" s="717"/>
      <c r="BD131" s="717"/>
      <c r="BE131" s="718"/>
      <c r="BF131" s="719">
        <v>169.7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x14ac:dyDescent="0.2">
      <c r="A132" s="725" t="s">
        <v>473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474</v>
      </c>
      <c r="W132" s="729"/>
      <c r="X132" s="729"/>
      <c r="Y132" s="729"/>
      <c r="Z132" s="730"/>
      <c r="AA132" s="731">
        <v>14.38494524</v>
      </c>
      <c r="AB132" s="732"/>
      <c r="AC132" s="732"/>
      <c r="AD132" s="732"/>
      <c r="AE132" s="733"/>
      <c r="AF132" s="734">
        <v>14.05918507</v>
      </c>
      <c r="AG132" s="732"/>
      <c r="AH132" s="732"/>
      <c r="AI132" s="732"/>
      <c r="AJ132" s="733"/>
      <c r="AK132" s="734">
        <v>14.986469899999999</v>
      </c>
      <c r="AL132" s="732"/>
      <c r="AM132" s="732"/>
      <c r="AN132" s="732"/>
      <c r="AO132" s="733"/>
      <c r="AP132" s="735"/>
      <c r="AQ132" s="736"/>
      <c r="AR132" s="736"/>
      <c r="AS132" s="736"/>
      <c r="AT132" s="737"/>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475</v>
      </c>
      <c r="W133" s="708"/>
      <c r="X133" s="708"/>
      <c r="Y133" s="708"/>
      <c r="Z133" s="709"/>
      <c r="AA133" s="710">
        <v>15.7</v>
      </c>
      <c r="AB133" s="711"/>
      <c r="AC133" s="711"/>
      <c r="AD133" s="711"/>
      <c r="AE133" s="712"/>
      <c r="AF133" s="710">
        <v>15</v>
      </c>
      <c r="AG133" s="711"/>
      <c r="AH133" s="711"/>
      <c r="AI133" s="711"/>
      <c r="AJ133" s="712"/>
      <c r="AK133" s="710">
        <v>14.4</v>
      </c>
      <c r="AL133" s="711"/>
      <c r="AM133" s="711"/>
      <c r="AN133" s="711"/>
      <c r="AO133" s="712"/>
      <c r="AP133" s="713"/>
      <c r="AQ133" s="714"/>
      <c r="AR133" s="714"/>
      <c r="AS133" s="714"/>
      <c r="AT133" s="715"/>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x14ac:dyDescent="0.2">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4" hidden="1" x14ac:dyDescent="0.2">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2"/>
  </sheetData>
  <sheetProtection password="851F" sheet="1" objects="1" scenarios="1" formatRows="0"/>
  <mergeCells count="2033">
    <mergeCell ref="BS15:CG15"/>
    <mergeCell ref="BS17:CG17"/>
    <mergeCell ref="BS16:CG1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S8:CG8"/>
    <mergeCell ref="BS7:CG7"/>
    <mergeCell ref="BS12:CG12"/>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DV10:DZ10"/>
    <mergeCell ref="BS9:CG9"/>
    <mergeCell ref="BS10:CG10"/>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BS11:CG11"/>
    <mergeCell ref="AU9:AY9"/>
    <mergeCell ref="CH9:CL9"/>
    <mergeCell ref="CM9:CQ9"/>
    <mergeCell ref="CR9:CV9"/>
    <mergeCell ref="CW9:DA9"/>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BS14:CG14"/>
    <mergeCell ref="BS13:CG13"/>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69:P69"/>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B73:P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1" zoomScale="85" zoomScaleNormal="85" zoomScaleSheetLayoutView="85" workbookViewId="0">
      <selection activeCell="E34" sqref="E34"/>
    </sheetView>
  </sheetViews>
  <sheetFormatPr defaultColWidth="0" defaultRowHeight="13.5" customHeight="1" zeroHeight="1" x14ac:dyDescent="0.2"/>
  <cols>
    <col min="1" max="36" width="9" style="243" customWidth="1"/>
    <col min="37" max="16384" width="9" style="242" hidden="1"/>
  </cols>
  <sheetData>
    <row r="1" spans="2:36" ht="13.2"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2"/>
    </row>
    <row r="17" spans="34:36" ht="13.2" x14ac:dyDescent="0.2">
      <c r="AJ17" s="242"/>
    </row>
    <row r="18" spans="34:36" ht="13.2" x14ac:dyDescent="0.2"/>
    <row r="19" spans="34:36" ht="13.2" x14ac:dyDescent="0.2"/>
    <row r="20" spans="34:36" ht="13.2" x14ac:dyDescent="0.2">
      <c r="AI20" s="242"/>
      <c r="AJ20" s="242"/>
    </row>
    <row r="21" spans="34:36" ht="13.2" x14ac:dyDescent="0.2">
      <c r="AJ21" s="242"/>
    </row>
    <row r="22" spans="34:36" ht="13.2" x14ac:dyDescent="0.2"/>
    <row r="23" spans="34:36" ht="13.2" x14ac:dyDescent="0.2">
      <c r="AI23" s="242"/>
      <c r="AJ23" s="242"/>
    </row>
    <row r="24" spans="34:36" ht="13.2" x14ac:dyDescent="0.2">
      <c r="AJ24" s="242"/>
    </row>
    <row r="25" spans="34:36" ht="13.2" x14ac:dyDescent="0.2">
      <c r="AJ25" s="242"/>
    </row>
    <row r="26" spans="34:36" ht="13.2" x14ac:dyDescent="0.2">
      <c r="AI26" s="242"/>
      <c r="AJ26" s="242"/>
    </row>
    <row r="27" spans="34:36" ht="13.2" x14ac:dyDescent="0.2"/>
    <row r="28" spans="34:36" ht="13.2" x14ac:dyDescent="0.2">
      <c r="AI28" s="242"/>
      <c r="AJ28" s="242"/>
    </row>
    <row r="29" spans="34:36" ht="13.2" x14ac:dyDescent="0.2">
      <c r="AJ29" s="242"/>
    </row>
    <row r="30" spans="34:36" ht="13.2" x14ac:dyDescent="0.2"/>
    <row r="31" spans="34:36" ht="13.2" x14ac:dyDescent="0.2">
      <c r="AH31" s="242"/>
      <c r="AI31" s="242"/>
      <c r="AJ31" s="242"/>
    </row>
    <row r="32" spans="34:36" ht="13.2" x14ac:dyDescent="0.2"/>
    <row r="33" spans="28:36" ht="13.2" x14ac:dyDescent="0.2">
      <c r="AI33" s="242"/>
      <c r="AJ33" s="242"/>
    </row>
    <row r="34" spans="28:36" ht="13.2" x14ac:dyDescent="0.2">
      <c r="AF34" s="242"/>
    </row>
    <row r="35" spans="28:36" ht="13.2" x14ac:dyDescent="0.2">
      <c r="AB35" s="242"/>
      <c r="AC35" s="242"/>
      <c r="AD35" s="242"/>
      <c r="AF35" s="242"/>
      <c r="AG35" s="242"/>
      <c r="AH35" s="242"/>
      <c r="AI35" s="242"/>
      <c r="AJ35" s="242"/>
    </row>
    <row r="36" spans="28:36" ht="13.2" x14ac:dyDescent="0.2"/>
    <row r="37" spans="28:36" ht="13.2" x14ac:dyDescent="0.2">
      <c r="AE37" s="242"/>
      <c r="AJ37" s="242"/>
    </row>
    <row r="38" spans="28:36" ht="13.2" x14ac:dyDescent="0.2">
      <c r="AB38" s="242"/>
      <c r="AC38" s="242"/>
      <c r="AD38" s="242"/>
      <c r="AE38" s="242"/>
      <c r="AG38" s="242"/>
      <c r="AH38" s="242"/>
      <c r="AI38" s="242"/>
      <c r="AJ38" s="242"/>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2"/>
      <c r="AH49" s="242"/>
      <c r="AI49" s="242"/>
      <c r="AJ49" s="242"/>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2"/>
      <c r="AA63" s="242"/>
    </row>
    <row r="64" spans="22:36" ht="13.2" x14ac:dyDescent="0.2">
      <c r="V64" s="242"/>
    </row>
    <row r="65" spans="15:36" ht="13.2" x14ac:dyDescent="0.2">
      <c r="X65" s="242"/>
      <c r="Z65" s="242"/>
      <c r="AC65" s="242"/>
    </row>
    <row r="66" spans="15:36" ht="13.2" x14ac:dyDescent="0.2">
      <c r="Q66" s="242"/>
      <c r="S66" s="242"/>
      <c r="U66" s="242"/>
      <c r="AF66" s="242"/>
    </row>
    <row r="67" spans="15:36" ht="13.2" x14ac:dyDescent="0.2">
      <c r="O67" s="242"/>
      <c r="P67" s="242"/>
      <c r="R67" s="242"/>
      <c r="T67" s="242"/>
      <c r="Y67" s="242"/>
      <c r="AB67" s="242"/>
      <c r="AD67" s="242"/>
      <c r="AE67" s="242"/>
      <c r="AG67" s="242"/>
      <c r="AH67" s="242"/>
      <c r="AI67" s="242"/>
      <c r="AJ67" s="242"/>
    </row>
    <row r="68" spans="15:36" ht="13.2" x14ac:dyDescent="0.2"/>
    <row r="69" spans="15:36" ht="13.2" x14ac:dyDescent="0.2"/>
    <row r="70" spans="15:36" ht="13.2" x14ac:dyDescent="0.2"/>
    <row r="71" spans="15:36" ht="13.2" x14ac:dyDescent="0.2"/>
    <row r="72" spans="15:36" ht="13.2" x14ac:dyDescent="0.2">
      <c r="AJ72" s="242"/>
    </row>
    <row r="73" spans="15:36" ht="13.2" x14ac:dyDescent="0.2">
      <c r="AJ73" s="242"/>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2"/>
    </row>
    <row r="97" spans="24:36" ht="13.2" x14ac:dyDescent="0.2">
      <c r="AA97" s="242"/>
    </row>
    <row r="98" spans="24:36" ht="13.2" hidden="1" x14ac:dyDescent="0.2">
      <c r="AA98" s="242"/>
    </row>
    <row r="99" spans="24:36" ht="13.2" hidden="1" x14ac:dyDescent="0.2">
      <c r="AA99" s="242"/>
    </row>
    <row r="100" spans="24:36" ht="13.2" hidden="1" x14ac:dyDescent="0.2"/>
    <row r="101" spans="24:36" ht="12" hidden="1" customHeight="1" x14ac:dyDescent="0.2">
      <c r="X101" s="242"/>
      <c r="Y101" s="242"/>
      <c r="Z101" s="242"/>
      <c r="AC101" s="242"/>
    </row>
    <row r="102" spans="24:36" ht="1.5" hidden="1" customHeight="1" x14ac:dyDescent="0.2">
      <c r="AC102" s="242"/>
      <c r="AF102" s="242"/>
    </row>
    <row r="103" spans="24:36" ht="13.2" hidden="1" x14ac:dyDescent="0.2">
      <c r="AB103" s="242"/>
      <c r="AD103" s="242"/>
      <c r="AE103" s="242"/>
      <c r="AF103" s="242"/>
      <c r="AG103" s="242"/>
      <c r="AH103" s="242"/>
      <c r="AI103" s="242"/>
      <c r="AJ103" s="242"/>
    </row>
    <row r="104" spans="24:36" ht="13.2" hidden="1" x14ac:dyDescent="0.2">
      <c r="AD104" s="242"/>
      <c r="AE104" s="242"/>
      <c r="AG104" s="242"/>
      <c r="AH104" s="242"/>
      <c r="AI104" s="242"/>
      <c r="AJ104" s="242"/>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E34" sqref="E34:S34"/>
    </sheetView>
  </sheetViews>
  <sheetFormatPr defaultColWidth="0" defaultRowHeight="13.5" customHeight="1" zeroHeight="1" x14ac:dyDescent="0.2"/>
  <cols>
    <col min="1" max="1" width="9.109375" style="243" customWidth="1"/>
    <col min="2" max="15" width="9" style="243" customWidth="1"/>
    <col min="16" max="16" width="9.109375" style="243" bestFit="1" customWidth="1"/>
    <col min="17" max="34" width="9" style="243" customWidth="1"/>
    <col min="35" max="16384" width="9" style="242" hidden="1"/>
  </cols>
  <sheetData>
    <row r="1" spans="2:34" ht="13.2"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x14ac:dyDescent="0.2"/>
    <row r="3" spans="2:34" ht="13.2" x14ac:dyDescent="0.2"/>
    <row r="4" spans="2:34" ht="13.2" x14ac:dyDescent="0.2">
      <c r="R4" s="242"/>
      <c r="S4" s="242"/>
      <c r="T4" s="242"/>
      <c r="U4" s="242"/>
      <c r="V4" s="242"/>
      <c r="W4" s="242"/>
      <c r="X4" s="242"/>
      <c r="Y4" s="242"/>
      <c r="Z4" s="242"/>
      <c r="AA4" s="242"/>
      <c r="AB4" s="242"/>
      <c r="AC4" s="242"/>
      <c r="AD4" s="242"/>
      <c r="AE4" s="242"/>
      <c r="AF4" s="242"/>
      <c r="AG4" s="242"/>
      <c r="AH4" s="242"/>
    </row>
    <row r="5" spans="2:34" ht="13.2" x14ac:dyDescent="0.2">
      <c r="R5" s="242"/>
      <c r="S5" s="242"/>
      <c r="T5" s="242"/>
      <c r="U5" s="242"/>
      <c r="V5" s="242"/>
      <c r="W5" s="242"/>
      <c r="X5" s="242"/>
      <c r="Y5" s="242"/>
      <c r="Z5" s="242"/>
      <c r="AA5" s="242"/>
      <c r="AB5" s="242"/>
      <c r="AC5" s="242"/>
      <c r="AD5" s="242"/>
      <c r="AE5" s="242"/>
      <c r="AF5" s="242"/>
      <c r="AG5" s="242"/>
      <c r="AH5" s="242"/>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ht="13.2" x14ac:dyDescent="0.2"/>
    <row r="20" spans="9:34" ht="13.2" x14ac:dyDescent="0.2"/>
    <row r="21" spans="9:34" ht="13.2" x14ac:dyDescent="0.2">
      <c r="AH21" s="242"/>
    </row>
    <row r="22" spans="9:34" ht="13.2" x14ac:dyDescent="0.2">
      <c r="AE22" s="242"/>
      <c r="AF22" s="242"/>
      <c r="AG22" s="242"/>
      <c r="AH22" s="242"/>
    </row>
    <row r="23" spans="9:34" ht="13.2" x14ac:dyDescent="0.2">
      <c r="U23" s="242"/>
      <c r="V23" s="242"/>
      <c r="W23" s="242"/>
      <c r="X23" s="242"/>
      <c r="Y23" s="242"/>
      <c r="Z23" s="242"/>
      <c r="AA23" s="242"/>
      <c r="AB23" s="242"/>
      <c r="AC23" s="242"/>
      <c r="AD23" s="242"/>
      <c r="AE23" s="242"/>
      <c r="AF23" s="242"/>
      <c r="AG23" s="242"/>
      <c r="AH23" s="242"/>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2"/>
      <c r="W35" s="242"/>
      <c r="X35" s="242"/>
      <c r="Y35" s="242"/>
      <c r="Z35" s="242"/>
      <c r="AA35" s="242"/>
      <c r="AB35" s="242"/>
      <c r="AC35" s="242"/>
      <c r="AD35" s="242"/>
      <c r="AE35" s="242"/>
      <c r="AF35" s="242"/>
      <c r="AG35" s="242"/>
      <c r="AH35" s="242"/>
    </row>
    <row r="36" spans="15:34" ht="13.2" x14ac:dyDescent="0.2"/>
    <row r="37" spans="15:34" ht="13.2" x14ac:dyDescent="0.2">
      <c r="AH37" s="242"/>
    </row>
    <row r="38" spans="15:34" ht="13.2" x14ac:dyDescent="0.2">
      <c r="AE38" s="242"/>
      <c r="AF38" s="242"/>
      <c r="AG38" s="242"/>
      <c r="AH38" s="242"/>
    </row>
    <row r="39" spans="15:34" ht="13.2" x14ac:dyDescent="0.2"/>
    <row r="40" spans="15:34" ht="13.2" x14ac:dyDescent="0.2"/>
    <row r="41" spans="15:34" ht="13.2" x14ac:dyDescent="0.2"/>
    <row r="42" spans="15:34" ht="13.2" x14ac:dyDescent="0.2"/>
    <row r="43" spans="15:34" ht="13.2" x14ac:dyDescent="0.2">
      <c r="O43" s="242"/>
      <c r="P43" s="242"/>
      <c r="Q43" s="242"/>
      <c r="R43" s="242"/>
      <c r="S43" s="242"/>
      <c r="T43" s="242"/>
      <c r="U43" s="242"/>
      <c r="V43" s="242"/>
      <c r="W43" s="242"/>
      <c r="X43" s="242"/>
      <c r="Y43" s="242"/>
      <c r="Z43" s="242"/>
      <c r="AA43" s="242"/>
      <c r="AB43" s="242"/>
      <c r="AC43" s="242"/>
      <c r="AD43" s="242"/>
      <c r="AE43" s="242"/>
      <c r="AF43" s="242"/>
      <c r="AG43" s="242"/>
      <c r="AH43" s="242"/>
    </row>
    <row r="44" spans="15:34" ht="13.2" x14ac:dyDescent="0.2">
      <c r="AH44" s="242"/>
    </row>
    <row r="45" spans="15:34" ht="13.2" x14ac:dyDescent="0.2"/>
    <row r="46" spans="15:34" ht="13.2" x14ac:dyDescent="0.2">
      <c r="W46" s="242"/>
      <c r="X46" s="242"/>
      <c r="Y46" s="242"/>
      <c r="Z46" s="242"/>
      <c r="AA46" s="242"/>
      <c r="AB46" s="242"/>
      <c r="AC46" s="242"/>
      <c r="AD46" s="242"/>
      <c r="AE46" s="242"/>
      <c r="AF46" s="242"/>
      <c r="AG46" s="242"/>
      <c r="AH46" s="242"/>
    </row>
    <row r="47" spans="15:34" ht="13.2" x14ac:dyDescent="0.2"/>
    <row r="48" spans="15:34" ht="13.2" x14ac:dyDescent="0.2"/>
    <row r="49" spans="22:34" ht="13.2" x14ac:dyDescent="0.2"/>
    <row r="50" spans="22:34" ht="13.2" x14ac:dyDescent="0.2">
      <c r="V50" s="242"/>
      <c r="W50" s="242"/>
      <c r="X50" s="242"/>
      <c r="Y50" s="242"/>
      <c r="Z50" s="242"/>
      <c r="AA50" s="242"/>
      <c r="AB50" s="242"/>
      <c r="AC50" s="242"/>
      <c r="AD50" s="242"/>
      <c r="AE50" s="242"/>
      <c r="AF50" s="242"/>
      <c r="AG50" s="242"/>
      <c r="AH50" s="242"/>
    </row>
    <row r="51" spans="22:34" ht="13.2" x14ac:dyDescent="0.2"/>
    <row r="52" spans="22:34" ht="13.2" x14ac:dyDescent="0.2"/>
    <row r="53" spans="22:34" ht="13.2" x14ac:dyDescent="0.2">
      <c r="AH53" s="242"/>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2"/>
      <c r="Z67" s="242"/>
      <c r="AA67" s="242"/>
      <c r="AB67" s="242"/>
      <c r="AC67" s="242"/>
      <c r="AD67" s="242"/>
      <c r="AE67" s="242"/>
      <c r="AF67" s="242"/>
      <c r="AG67" s="242"/>
      <c r="AH67" s="242"/>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E34" sqref="E34:S34"/>
    </sheetView>
  </sheetViews>
  <sheetFormatPr defaultColWidth="0" defaultRowHeight="13.5" customHeight="1" zeroHeight="1" x14ac:dyDescent="0.2"/>
  <cols>
    <col min="1" max="6" width="14.88671875" style="244" customWidth="1"/>
    <col min="7" max="8" width="15.88671875" style="244" customWidth="1"/>
    <col min="9" max="14" width="16.109375" style="244" customWidth="1"/>
    <col min="15" max="15" width="6.109375" style="251" customWidth="1"/>
    <col min="16" max="16" width="3" style="249" customWidth="1"/>
    <col min="17" max="17" width="19.109375" style="244" hidden="1" customWidth="1"/>
    <col min="18" max="22" width="12.6640625" style="244" hidden="1" customWidth="1"/>
    <col min="23" max="16384" width="8.6640625" style="244" hidden="1"/>
  </cols>
  <sheetData>
    <row r="1" spans="1:16" ht="13.2" x14ac:dyDescent="0.2">
      <c r="O1" s="245"/>
      <c r="P1" s="245"/>
    </row>
    <row r="2" spans="1:16" ht="13.2" x14ac:dyDescent="0.2">
      <c r="O2" s="245"/>
      <c r="P2" s="245"/>
    </row>
    <row r="3" spans="1:16" ht="13.2" x14ac:dyDescent="0.2">
      <c r="O3" s="245"/>
      <c r="P3" s="245"/>
    </row>
    <row r="4" spans="1:16" ht="13.2" x14ac:dyDescent="0.2">
      <c r="O4" s="245"/>
      <c r="P4" s="245"/>
    </row>
    <row r="5" spans="1:16" ht="16.2" x14ac:dyDescent="0.2">
      <c r="A5" s="246" t="s">
        <v>476</v>
      </c>
      <c r="B5" s="247"/>
      <c r="C5" s="247"/>
      <c r="D5" s="247"/>
      <c r="E5" s="247"/>
      <c r="F5" s="247"/>
      <c r="G5" s="247"/>
      <c r="H5" s="247"/>
      <c r="I5" s="247"/>
      <c r="J5" s="247"/>
      <c r="K5" s="247"/>
      <c r="L5" s="247"/>
      <c r="M5" s="247"/>
      <c r="N5" s="247"/>
      <c r="O5" s="248"/>
    </row>
    <row r="6" spans="1:16" ht="13.2" x14ac:dyDescent="0.2">
      <c r="A6" s="249"/>
      <c r="B6" s="245"/>
      <c r="C6" s="245"/>
      <c r="D6" s="245"/>
      <c r="E6" s="245"/>
      <c r="F6" s="245"/>
      <c r="G6" s="250" t="s">
        <v>477</v>
      </c>
      <c r="H6" s="250"/>
      <c r="I6" s="250"/>
      <c r="J6" s="250"/>
      <c r="K6" s="245"/>
      <c r="L6" s="245"/>
      <c r="M6" s="245"/>
      <c r="N6" s="245"/>
    </row>
    <row r="7" spans="1:16" ht="13.2" x14ac:dyDescent="0.2">
      <c r="A7" s="249"/>
      <c r="B7" s="245"/>
      <c r="C7" s="245"/>
      <c r="D7" s="245"/>
      <c r="E7" s="245"/>
      <c r="F7" s="245"/>
      <c r="G7" s="252"/>
      <c r="H7" s="253"/>
      <c r="I7" s="253"/>
      <c r="J7" s="254"/>
      <c r="K7" s="1125" t="s">
        <v>478</v>
      </c>
      <c r="L7" s="255"/>
      <c r="M7" s="256" t="s">
        <v>479</v>
      </c>
      <c r="N7" s="257"/>
    </row>
    <row r="8" spans="1:16" ht="13.2" x14ac:dyDescent="0.2">
      <c r="A8" s="249"/>
      <c r="B8" s="245"/>
      <c r="C8" s="245"/>
      <c r="D8" s="245"/>
      <c r="E8" s="245"/>
      <c r="F8" s="245"/>
      <c r="G8" s="258"/>
      <c r="H8" s="259"/>
      <c r="I8" s="259"/>
      <c r="J8" s="260"/>
      <c r="K8" s="1126"/>
      <c r="L8" s="261" t="s">
        <v>480</v>
      </c>
      <c r="M8" s="262" t="s">
        <v>481</v>
      </c>
      <c r="N8" s="263" t="s">
        <v>482</v>
      </c>
    </row>
    <row r="9" spans="1:16" ht="13.2" x14ac:dyDescent="0.2">
      <c r="A9" s="249"/>
      <c r="B9" s="245"/>
      <c r="C9" s="245"/>
      <c r="D9" s="245"/>
      <c r="E9" s="245"/>
      <c r="F9" s="245"/>
      <c r="G9" s="1139" t="s">
        <v>483</v>
      </c>
      <c r="H9" s="1140"/>
      <c r="I9" s="1140"/>
      <c r="J9" s="1141"/>
      <c r="K9" s="264">
        <v>1256889</v>
      </c>
      <c r="L9" s="265">
        <v>94595</v>
      </c>
      <c r="M9" s="266">
        <v>92016</v>
      </c>
      <c r="N9" s="267">
        <v>2.8</v>
      </c>
    </row>
    <row r="10" spans="1:16" ht="13.2" x14ac:dyDescent="0.2">
      <c r="A10" s="249"/>
      <c r="B10" s="245"/>
      <c r="C10" s="245"/>
      <c r="D10" s="245"/>
      <c r="E10" s="245"/>
      <c r="F10" s="245"/>
      <c r="G10" s="1139" t="s">
        <v>484</v>
      </c>
      <c r="H10" s="1140"/>
      <c r="I10" s="1140"/>
      <c r="J10" s="1141"/>
      <c r="K10" s="268">
        <v>68004</v>
      </c>
      <c r="L10" s="269">
        <v>5118</v>
      </c>
      <c r="M10" s="270">
        <v>10652</v>
      </c>
      <c r="N10" s="271">
        <v>-52</v>
      </c>
    </row>
    <row r="11" spans="1:16" ht="13.5" customHeight="1" x14ac:dyDescent="0.2">
      <c r="A11" s="249"/>
      <c r="B11" s="245"/>
      <c r="C11" s="245"/>
      <c r="D11" s="245"/>
      <c r="E11" s="245"/>
      <c r="F11" s="245"/>
      <c r="G11" s="1139" t="s">
        <v>485</v>
      </c>
      <c r="H11" s="1140"/>
      <c r="I11" s="1140"/>
      <c r="J11" s="1141"/>
      <c r="K11" s="268">
        <v>216363</v>
      </c>
      <c r="L11" s="269">
        <v>16284</v>
      </c>
      <c r="M11" s="270">
        <v>19007</v>
      </c>
      <c r="N11" s="271">
        <v>-14.3</v>
      </c>
    </row>
    <row r="12" spans="1:16" ht="13.5" customHeight="1" x14ac:dyDescent="0.2">
      <c r="A12" s="249"/>
      <c r="B12" s="245"/>
      <c r="C12" s="245"/>
      <c r="D12" s="245"/>
      <c r="E12" s="245"/>
      <c r="F12" s="245"/>
      <c r="G12" s="1139" t="s">
        <v>486</v>
      </c>
      <c r="H12" s="1140"/>
      <c r="I12" s="1140"/>
      <c r="J12" s="1141"/>
      <c r="K12" s="268">
        <v>43526</v>
      </c>
      <c r="L12" s="269">
        <v>3276</v>
      </c>
      <c r="M12" s="270">
        <v>2018</v>
      </c>
      <c r="N12" s="271">
        <v>62.3</v>
      </c>
    </row>
    <row r="13" spans="1:16" ht="13.5" customHeight="1" x14ac:dyDescent="0.2">
      <c r="A13" s="249"/>
      <c r="B13" s="245"/>
      <c r="C13" s="245"/>
      <c r="D13" s="245"/>
      <c r="E13" s="245"/>
      <c r="F13" s="245"/>
      <c r="G13" s="1139" t="s">
        <v>487</v>
      </c>
      <c r="H13" s="1140"/>
      <c r="I13" s="1140"/>
      <c r="J13" s="1141"/>
      <c r="K13" s="268" t="s">
        <v>488</v>
      </c>
      <c r="L13" s="269" t="s">
        <v>488</v>
      </c>
      <c r="M13" s="270" t="s">
        <v>488</v>
      </c>
      <c r="N13" s="271" t="s">
        <v>488</v>
      </c>
    </row>
    <row r="14" spans="1:16" ht="13.5" customHeight="1" x14ac:dyDescent="0.2">
      <c r="A14" s="249"/>
      <c r="B14" s="245"/>
      <c r="C14" s="245"/>
      <c r="D14" s="245"/>
      <c r="E14" s="245"/>
      <c r="F14" s="245"/>
      <c r="G14" s="1139" t="s">
        <v>489</v>
      </c>
      <c r="H14" s="1140"/>
      <c r="I14" s="1140"/>
      <c r="J14" s="1141"/>
      <c r="K14" s="268">
        <v>45914</v>
      </c>
      <c r="L14" s="269">
        <v>3456</v>
      </c>
      <c r="M14" s="270">
        <v>4366</v>
      </c>
      <c r="N14" s="271">
        <v>-20.8</v>
      </c>
    </row>
    <row r="15" spans="1:16" ht="13.5" customHeight="1" x14ac:dyDescent="0.2">
      <c r="A15" s="249"/>
      <c r="B15" s="245"/>
      <c r="C15" s="245"/>
      <c r="D15" s="245"/>
      <c r="E15" s="245"/>
      <c r="F15" s="245"/>
      <c r="G15" s="1139" t="s">
        <v>490</v>
      </c>
      <c r="H15" s="1140"/>
      <c r="I15" s="1140"/>
      <c r="J15" s="1141"/>
      <c r="K15" s="268">
        <v>46968</v>
      </c>
      <c r="L15" s="269">
        <v>3535</v>
      </c>
      <c r="M15" s="270">
        <v>2173</v>
      </c>
      <c r="N15" s="271">
        <v>62.7</v>
      </c>
    </row>
    <row r="16" spans="1:16" ht="13.2" x14ac:dyDescent="0.2">
      <c r="A16" s="249"/>
      <c r="B16" s="245"/>
      <c r="C16" s="245"/>
      <c r="D16" s="245"/>
      <c r="E16" s="245"/>
      <c r="F16" s="245"/>
      <c r="G16" s="1142" t="s">
        <v>491</v>
      </c>
      <c r="H16" s="1143"/>
      <c r="I16" s="1143"/>
      <c r="J16" s="1144"/>
      <c r="K16" s="269">
        <v>-103695</v>
      </c>
      <c r="L16" s="269">
        <v>-7804</v>
      </c>
      <c r="M16" s="270">
        <v>-9866</v>
      </c>
      <c r="N16" s="271">
        <v>-20.9</v>
      </c>
    </row>
    <row r="17" spans="1:16" ht="13.2" x14ac:dyDescent="0.2">
      <c r="A17" s="249"/>
      <c r="B17" s="245"/>
      <c r="C17" s="245"/>
      <c r="D17" s="245"/>
      <c r="E17" s="245"/>
      <c r="F17" s="245"/>
      <c r="G17" s="1142" t="s">
        <v>172</v>
      </c>
      <c r="H17" s="1143"/>
      <c r="I17" s="1143"/>
      <c r="J17" s="1144"/>
      <c r="K17" s="269">
        <v>1573969</v>
      </c>
      <c r="L17" s="269">
        <v>118459</v>
      </c>
      <c r="M17" s="270">
        <v>120366</v>
      </c>
      <c r="N17" s="271">
        <v>-1.6</v>
      </c>
    </row>
    <row r="18" spans="1:16" ht="13.2" x14ac:dyDescent="0.2">
      <c r="A18" s="249"/>
      <c r="B18" s="245"/>
      <c r="C18" s="245"/>
      <c r="D18" s="245"/>
      <c r="E18" s="245"/>
      <c r="F18" s="245"/>
      <c r="G18" s="245"/>
      <c r="H18" s="245"/>
      <c r="I18" s="245"/>
      <c r="J18" s="245"/>
      <c r="K18" s="245"/>
      <c r="L18" s="245"/>
      <c r="M18" s="272"/>
      <c r="N18" s="272"/>
    </row>
    <row r="19" spans="1:16" ht="13.2" x14ac:dyDescent="0.2">
      <c r="A19" s="249"/>
      <c r="B19" s="245"/>
      <c r="C19" s="245"/>
      <c r="D19" s="245"/>
      <c r="E19" s="245"/>
      <c r="F19" s="245"/>
      <c r="G19" s="245" t="s">
        <v>492</v>
      </c>
      <c r="H19" s="245"/>
      <c r="I19" s="245"/>
      <c r="J19" s="245"/>
      <c r="K19" s="245"/>
      <c r="L19" s="245"/>
      <c r="M19" s="245"/>
      <c r="N19" s="245"/>
    </row>
    <row r="20" spans="1:16" ht="13.2" x14ac:dyDescent="0.2">
      <c r="A20" s="249"/>
      <c r="B20" s="245"/>
      <c r="C20" s="245"/>
      <c r="D20" s="245"/>
      <c r="E20" s="245"/>
      <c r="F20" s="245"/>
      <c r="G20" s="273"/>
      <c r="H20" s="274"/>
      <c r="I20" s="274"/>
      <c r="J20" s="275"/>
      <c r="K20" s="276" t="s">
        <v>493</v>
      </c>
      <c r="L20" s="277" t="s">
        <v>494</v>
      </c>
      <c r="M20" s="278" t="s">
        <v>495</v>
      </c>
      <c r="N20" s="279"/>
    </row>
    <row r="21" spans="1:16" s="285" customFormat="1" ht="13.2" x14ac:dyDescent="0.2">
      <c r="A21" s="280"/>
      <c r="B21" s="250"/>
      <c r="C21" s="250"/>
      <c r="D21" s="250"/>
      <c r="E21" s="250"/>
      <c r="F21" s="250"/>
      <c r="G21" s="1136" t="s">
        <v>496</v>
      </c>
      <c r="H21" s="1137"/>
      <c r="I21" s="1137"/>
      <c r="J21" s="1138"/>
      <c r="K21" s="281">
        <v>9.93</v>
      </c>
      <c r="L21" s="282">
        <v>10.92</v>
      </c>
      <c r="M21" s="283">
        <v>-0.99</v>
      </c>
      <c r="N21" s="250"/>
      <c r="O21" s="284"/>
      <c r="P21" s="280"/>
    </row>
    <row r="22" spans="1:16" s="285" customFormat="1" ht="13.2" x14ac:dyDescent="0.2">
      <c r="A22" s="280"/>
      <c r="B22" s="250"/>
      <c r="C22" s="250"/>
      <c r="D22" s="250"/>
      <c r="E22" s="250"/>
      <c r="F22" s="250"/>
      <c r="G22" s="1136" t="s">
        <v>497</v>
      </c>
      <c r="H22" s="1137"/>
      <c r="I22" s="1137"/>
      <c r="J22" s="1138"/>
      <c r="K22" s="286">
        <v>92.2</v>
      </c>
      <c r="L22" s="287">
        <v>95.8</v>
      </c>
      <c r="M22" s="288">
        <v>-3.6</v>
      </c>
      <c r="N22" s="272"/>
      <c r="O22" s="284"/>
      <c r="P22" s="280"/>
    </row>
    <row r="23" spans="1:16" s="285" customFormat="1" ht="13.2" x14ac:dyDescent="0.2">
      <c r="A23" s="280"/>
      <c r="B23" s="250"/>
      <c r="C23" s="250"/>
      <c r="D23" s="250"/>
      <c r="E23" s="250"/>
      <c r="F23" s="250"/>
      <c r="G23" s="250"/>
      <c r="H23" s="250"/>
      <c r="I23" s="250"/>
      <c r="J23" s="250"/>
      <c r="K23" s="250"/>
      <c r="L23" s="272"/>
      <c r="M23" s="272"/>
      <c r="N23" s="272"/>
      <c r="O23" s="284"/>
      <c r="P23" s="280"/>
    </row>
    <row r="24" spans="1:16" s="285" customFormat="1" ht="13.2" x14ac:dyDescent="0.2">
      <c r="A24" s="280"/>
      <c r="B24" s="250"/>
      <c r="C24" s="250"/>
      <c r="D24" s="250"/>
      <c r="E24" s="250"/>
      <c r="F24" s="250"/>
      <c r="G24" s="250"/>
      <c r="H24" s="250"/>
      <c r="I24" s="250"/>
      <c r="J24" s="250"/>
      <c r="K24" s="250"/>
      <c r="L24" s="272"/>
      <c r="M24" s="272"/>
      <c r="N24" s="272"/>
      <c r="O24" s="284"/>
      <c r="P24" s="280"/>
    </row>
    <row r="25" spans="1:16" s="285" customFormat="1" ht="13.2" x14ac:dyDescent="0.2">
      <c r="A25" s="289"/>
      <c r="B25" s="290"/>
      <c r="C25" s="290"/>
      <c r="D25" s="290"/>
      <c r="E25" s="290"/>
      <c r="F25" s="290"/>
      <c r="G25" s="290"/>
      <c r="H25" s="290"/>
      <c r="I25" s="290"/>
      <c r="J25" s="290"/>
      <c r="K25" s="290"/>
      <c r="L25" s="291"/>
      <c r="M25" s="291"/>
      <c r="N25" s="291"/>
      <c r="O25" s="292"/>
      <c r="P25" s="280"/>
    </row>
    <row r="26" spans="1:16" s="285" customFormat="1" ht="13.2" x14ac:dyDescent="0.2">
      <c r="A26" s="250" t="s">
        <v>498</v>
      </c>
      <c r="B26" s="250"/>
      <c r="C26" s="250"/>
      <c r="D26" s="250"/>
      <c r="E26" s="250"/>
      <c r="F26" s="250"/>
      <c r="G26" s="250"/>
      <c r="H26" s="250"/>
      <c r="I26" s="250"/>
      <c r="J26" s="250"/>
      <c r="K26" s="250"/>
      <c r="L26" s="272"/>
      <c r="M26" s="272"/>
      <c r="N26" s="272"/>
      <c r="O26" s="250"/>
      <c r="P26" s="250"/>
    </row>
    <row r="27" spans="1:16" ht="13.2" x14ac:dyDescent="0.2">
      <c r="K27" s="245"/>
      <c r="L27" s="245"/>
      <c r="M27" s="245"/>
      <c r="N27" s="245"/>
      <c r="O27" s="245"/>
      <c r="P27" s="245"/>
    </row>
    <row r="28" spans="1:16" ht="16.2" x14ac:dyDescent="0.2">
      <c r="A28" s="246" t="s">
        <v>499</v>
      </c>
      <c r="B28" s="247"/>
      <c r="C28" s="247"/>
      <c r="D28" s="247"/>
      <c r="E28" s="247"/>
      <c r="F28" s="247"/>
      <c r="G28" s="247"/>
      <c r="H28" s="247"/>
      <c r="I28" s="247"/>
      <c r="J28" s="247"/>
      <c r="K28" s="247"/>
      <c r="L28" s="247"/>
      <c r="M28" s="247"/>
      <c r="N28" s="247"/>
      <c r="O28" s="293"/>
    </row>
    <row r="29" spans="1:16" ht="13.2" x14ac:dyDescent="0.2">
      <c r="A29" s="249"/>
      <c r="B29" s="245"/>
      <c r="C29" s="245"/>
      <c r="D29" s="245"/>
      <c r="E29" s="245"/>
      <c r="F29" s="245"/>
      <c r="G29" s="250" t="s">
        <v>500</v>
      </c>
      <c r="H29" s="250"/>
      <c r="I29" s="250"/>
      <c r="J29" s="250"/>
      <c r="K29" s="245"/>
      <c r="L29" s="245"/>
      <c r="M29" s="245"/>
      <c r="N29" s="245"/>
      <c r="O29" s="294"/>
    </row>
    <row r="30" spans="1:16" ht="13.2" x14ac:dyDescent="0.2">
      <c r="A30" s="249"/>
      <c r="B30" s="245"/>
      <c r="C30" s="245"/>
      <c r="D30" s="245"/>
      <c r="E30" s="245"/>
      <c r="F30" s="245"/>
      <c r="G30" s="252"/>
      <c r="H30" s="253"/>
      <c r="I30" s="253"/>
      <c r="J30" s="254"/>
      <c r="K30" s="1125" t="s">
        <v>478</v>
      </c>
      <c r="L30" s="255"/>
      <c r="M30" s="256" t="s">
        <v>479</v>
      </c>
      <c r="N30" s="257"/>
    </row>
    <row r="31" spans="1:16" ht="13.2" x14ac:dyDescent="0.2">
      <c r="A31" s="249"/>
      <c r="B31" s="245"/>
      <c r="C31" s="245"/>
      <c r="D31" s="245"/>
      <c r="E31" s="245"/>
      <c r="F31" s="245"/>
      <c r="G31" s="258"/>
      <c r="H31" s="259"/>
      <c r="I31" s="259"/>
      <c r="J31" s="260"/>
      <c r="K31" s="1126"/>
      <c r="L31" s="261" t="s">
        <v>480</v>
      </c>
      <c r="M31" s="262" t="s">
        <v>481</v>
      </c>
      <c r="N31" s="263" t="s">
        <v>482</v>
      </c>
    </row>
    <row r="32" spans="1:16" ht="27" customHeight="1" x14ac:dyDescent="0.2">
      <c r="A32" s="249"/>
      <c r="B32" s="245"/>
      <c r="C32" s="245"/>
      <c r="D32" s="245"/>
      <c r="E32" s="245"/>
      <c r="F32" s="245"/>
      <c r="G32" s="1127" t="s">
        <v>501</v>
      </c>
      <c r="H32" s="1128"/>
      <c r="I32" s="1128"/>
      <c r="J32" s="1129"/>
      <c r="K32" s="295">
        <v>2616451</v>
      </c>
      <c r="L32" s="295">
        <v>196918</v>
      </c>
      <c r="M32" s="296">
        <v>79817</v>
      </c>
      <c r="N32" s="297">
        <v>146.69999999999999</v>
      </c>
    </row>
    <row r="33" spans="1:16" ht="13.5" customHeight="1" x14ac:dyDescent="0.2">
      <c r="A33" s="249"/>
      <c r="B33" s="245"/>
      <c r="C33" s="245"/>
      <c r="D33" s="245"/>
      <c r="E33" s="245"/>
      <c r="F33" s="245"/>
      <c r="G33" s="1127" t="s">
        <v>502</v>
      </c>
      <c r="H33" s="1128"/>
      <c r="I33" s="1128"/>
      <c r="J33" s="1129"/>
      <c r="K33" s="295" t="s">
        <v>488</v>
      </c>
      <c r="L33" s="295" t="s">
        <v>488</v>
      </c>
      <c r="M33" s="296" t="s">
        <v>488</v>
      </c>
      <c r="N33" s="297" t="s">
        <v>488</v>
      </c>
    </row>
    <row r="34" spans="1:16" ht="27" customHeight="1" x14ac:dyDescent="0.2">
      <c r="A34" s="249"/>
      <c r="B34" s="245"/>
      <c r="C34" s="245"/>
      <c r="D34" s="245"/>
      <c r="E34" s="245"/>
      <c r="F34" s="245"/>
      <c r="G34" s="1127" t="s">
        <v>503</v>
      </c>
      <c r="H34" s="1128"/>
      <c r="I34" s="1128"/>
      <c r="J34" s="1129"/>
      <c r="K34" s="295" t="s">
        <v>488</v>
      </c>
      <c r="L34" s="295" t="s">
        <v>488</v>
      </c>
      <c r="M34" s="296" t="s">
        <v>488</v>
      </c>
      <c r="N34" s="297" t="s">
        <v>488</v>
      </c>
    </row>
    <row r="35" spans="1:16" ht="27" customHeight="1" x14ac:dyDescent="0.2">
      <c r="A35" s="249"/>
      <c r="B35" s="245"/>
      <c r="C35" s="245"/>
      <c r="D35" s="245"/>
      <c r="E35" s="245"/>
      <c r="F35" s="245"/>
      <c r="G35" s="1127" t="s">
        <v>504</v>
      </c>
      <c r="H35" s="1128"/>
      <c r="I35" s="1128"/>
      <c r="J35" s="1129"/>
      <c r="K35" s="295">
        <v>1042593</v>
      </c>
      <c r="L35" s="295">
        <v>78467</v>
      </c>
      <c r="M35" s="296">
        <v>25876</v>
      </c>
      <c r="N35" s="297">
        <v>203.2</v>
      </c>
    </row>
    <row r="36" spans="1:16" ht="27" customHeight="1" x14ac:dyDescent="0.2">
      <c r="A36" s="249"/>
      <c r="B36" s="245"/>
      <c r="C36" s="245"/>
      <c r="D36" s="245"/>
      <c r="E36" s="245"/>
      <c r="F36" s="245"/>
      <c r="G36" s="1127" t="s">
        <v>505</v>
      </c>
      <c r="H36" s="1128"/>
      <c r="I36" s="1128"/>
      <c r="J36" s="1129"/>
      <c r="K36" s="295">
        <v>30773</v>
      </c>
      <c r="L36" s="295">
        <v>2316</v>
      </c>
      <c r="M36" s="296">
        <v>3089</v>
      </c>
      <c r="N36" s="297">
        <v>-25</v>
      </c>
    </row>
    <row r="37" spans="1:16" ht="13.5" customHeight="1" x14ac:dyDescent="0.2">
      <c r="A37" s="249"/>
      <c r="B37" s="245"/>
      <c r="C37" s="245"/>
      <c r="D37" s="245"/>
      <c r="E37" s="245"/>
      <c r="F37" s="245"/>
      <c r="G37" s="1127" t="s">
        <v>506</v>
      </c>
      <c r="H37" s="1128"/>
      <c r="I37" s="1128"/>
      <c r="J37" s="1129"/>
      <c r="K37" s="295">
        <v>18339</v>
      </c>
      <c r="L37" s="295">
        <v>1380</v>
      </c>
      <c r="M37" s="296">
        <v>1224</v>
      </c>
      <c r="N37" s="297">
        <v>12.7</v>
      </c>
    </row>
    <row r="38" spans="1:16" ht="27" customHeight="1" x14ac:dyDescent="0.2">
      <c r="A38" s="249"/>
      <c r="B38" s="245"/>
      <c r="C38" s="245"/>
      <c r="D38" s="245"/>
      <c r="E38" s="245"/>
      <c r="F38" s="245"/>
      <c r="G38" s="1130" t="s">
        <v>507</v>
      </c>
      <c r="H38" s="1131"/>
      <c r="I38" s="1131"/>
      <c r="J38" s="1132"/>
      <c r="K38" s="298">
        <v>385</v>
      </c>
      <c r="L38" s="298">
        <v>29</v>
      </c>
      <c r="M38" s="299">
        <v>18</v>
      </c>
      <c r="N38" s="300">
        <v>61.1</v>
      </c>
      <c r="O38" s="294"/>
    </row>
    <row r="39" spans="1:16" ht="13.2" x14ac:dyDescent="0.2">
      <c r="A39" s="249"/>
      <c r="B39" s="245"/>
      <c r="C39" s="245"/>
      <c r="D39" s="245"/>
      <c r="E39" s="245"/>
      <c r="F39" s="245"/>
      <c r="G39" s="1130" t="s">
        <v>508</v>
      </c>
      <c r="H39" s="1131"/>
      <c r="I39" s="1131"/>
      <c r="J39" s="1132"/>
      <c r="K39" s="301">
        <v>-150277</v>
      </c>
      <c r="L39" s="301">
        <v>-11310</v>
      </c>
      <c r="M39" s="302">
        <v>-3655</v>
      </c>
      <c r="N39" s="303">
        <v>209.4</v>
      </c>
      <c r="O39" s="294"/>
    </row>
    <row r="40" spans="1:16" ht="27" customHeight="1" x14ac:dyDescent="0.2">
      <c r="A40" s="249"/>
      <c r="B40" s="245"/>
      <c r="C40" s="245"/>
      <c r="D40" s="245"/>
      <c r="E40" s="245"/>
      <c r="F40" s="245"/>
      <c r="G40" s="1127" t="s">
        <v>509</v>
      </c>
      <c r="H40" s="1128"/>
      <c r="I40" s="1128"/>
      <c r="J40" s="1129"/>
      <c r="K40" s="301">
        <v>-2780535</v>
      </c>
      <c r="L40" s="301">
        <v>-209267</v>
      </c>
      <c r="M40" s="302">
        <v>-74052</v>
      </c>
      <c r="N40" s="303">
        <v>182.6</v>
      </c>
      <c r="O40" s="294"/>
    </row>
    <row r="41" spans="1:16" ht="13.2" x14ac:dyDescent="0.2">
      <c r="A41" s="249"/>
      <c r="B41" s="245"/>
      <c r="C41" s="245"/>
      <c r="D41" s="245"/>
      <c r="E41" s="245"/>
      <c r="F41" s="245"/>
      <c r="G41" s="1133" t="s">
        <v>283</v>
      </c>
      <c r="H41" s="1134"/>
      <c r="I41" s="1134"/>
      <c r="J41" s="1135"/>
      <c r="K41" s="295">
        <v>777729</v>
      </c>
      <c r="L41" s="301">
        <v>58533</v>
      </c>
      <c r="M41" s="302">
        <v>32317</v>
      </c>
      <c r="N41" s="303">
        <v>81.099999999999994</v>
      </c>
      <c r="O41" s="294"/>
    </row>
    <row r="42" spans="1:16" ht="13.2" x14ac:dyDescent="0.2">
      <c r="A42" s="249"/>
      <c r="B42" s="245"/>
      <c r="C42" s="245"/>
      <c r="D42" s="245"/>
      <c r="E42" s="245"/>
      <c r="F42" s="245"/>
      <c r="G42" s="304" t="s">
        <v>510</v>
      </c>
      <c r="H42" s="245"/>
      <c r="I42" s="245"/>
      <c r="J42" s="245"/>
      <c r="K42" s="245"/>
      <c r="L42" s="245"/>
      <c r="M42" s="272"/>
      <c r="N42" s="272"/>
      <c r="O42" s="294"/>
    </row>
    <row r="43" spans="1:16" ht="13.2" x14ac:dyDescent="0.2">
      <c r="A43" s="249"/>
      <c r="B43" s="245"/>
      <c r="C43" s="245"/>
      <c r="D43" s="245"/>
      <c r="E43" s="245"/>
      <c r="F43" s="245"/>
      <c r="G43" s="245"/>
      <c r="H43" s="245"/>
      <c r="I43" s="245"/>
      <c r="J43" s="245"/>
      <c r="K43" s="245"/>
      <c r="L43" s="305"/>
      <c r="M43" s="272"/>
      <c r="N43" s="245"/>
      <c r="O43" s="294"/>
    </row>
    <row r="44" spans="1:16" ht="13.2" x14ac:dyDescent="0.2">
      <c r="A44" s="249"/>
      <c r="B44" s="245"/>
      <c r="C44" s="245"/>
      <c r="D44" s="245"/>
      <c r="E44" s="245"/>
      <c r="F44" s="245"/>
      <c r="G44" s="245"/>
      <c r="H44" s="245"/>
      <c r="I44" s="245"/>
      <c r="J44" s="245"/>
      <c r="K44" s="245"/>
      <c r="L44" s="245"/>
      <c r="M44" s="272"/>
      <c r="N44" s="245"/>
    </row>
    <row r="45" spans="1:16" ht="13.2" x14ac:dyDescent="0.2">
      <c r="A45" s="247"/>
      <c r="B45" s="247"/>
      <c r="C45" s="247"/>
      <c r="D45" s="247"/>
      <c r="E45" s="247"/>
      <c r="F45" s="247"/>
      <c r="G45" s="247"/>
      <c r="H45" s="247"/>
      <c r="I45" s="247"/>
      <c r="J45" s="247"/>
      <c r="K45" s="247"/>
      <c r="L45" s="247"/>
      <c r="M45" s="306"/>
      <c r="N45" s="247"/>
      <c r="O45" s="247"/>
      <c r="P45" s="245"/>
    </row>
    <row r="46" spans="1:16" ht="13.2" x14ac:dyDescent="0.2">
      <c r="A46" s="307"/>
      <c r="B46" s="307"/>
      <c r="C46" s="307"/>
      <c r="D46" s="307"/>
      <c r="E46" s="307"/>
      <c r="F46" s="307"/>
      <c r="G46" s="307"/>
      <c r="H46" s="307"/>
      <c r="I46" s="307"/>
      <c r="J46" s="307"/>
      <c r="K46" s="307"/>
      <c r="L46" s="307"/>
      <c r="M46" s="307"/>
      <c r="N46" s="307"/>
      <c r="O46" s="307"/>
      <c r="P46" s="245"/>
    </row>
    <row r="47" spans="1:16" ht="17.25" customHeight="1" x14ac:dyDescent="0.2">
      <c r="A47" s="308" t="s">
        <v>511</v>
      </c>
      <c r="B47" s="245"/>
      <c r="C47" s="245"/>
      <c r="D47" s="245"/>
      <c r="E47" s="245"/>
      <c r="F47" s="245"/>
      <c r="G47" s="245"/>
      <c r="H47" s="245"/>
      <c r="I47" s="245"/>
      <c r="J47" s="245"/>
      <c r="K47" s="245"/>
      <c r="L47" s="245"/>
      <c r="M47" s="245"/>
      <c r="N47" s="245"/>
    </row>
    <row r="48" spans="1:16" ht="13.2" x14ac:dyDescent="0.2">
      <c r="A48" s="249"/>
      <c r="B48" s="245"/>
      <c r="C48" s="245"/>
      <c r="D48" s="245"/>
      <c r="E48" s="245"/>
      <c r="F48" s="245"/>
      <c r="G48" s="309" t="s">
        <v>512</v>
      </c>
      <c r="H48" s="309"/>
      <c r="I48" s="309"/>
      <c r="J48" s="309"/>
      <c r="K48" s="309"/>
      <c r="L48" s="309"/>
      <c r="M48" s="310"/>
      <c r="N48" s="309"/>
    </row>
    <row r="49" spans="1:14" ht="13.5" customHeight="1" x14ac:dyDescent="0.2">
      <c r="A49" s="249"/>
      <c r="B49" s="245"/>
      <c r="C49" s="245"/>
      <c r="D49" s="245"/>
      <c r="E49" s="245"/>
      <c r="F49" s="245"/>
      <c r="G49" s="311"/>
      <c r="H49" s="312"/>
      <c r="I49" s="1120" t="s">
        <v>478</v>
      </c>
      <c r="J49" s="1122" t="s">
        <v>513</v>
      </c>
      <c r="K49" s="1123"/>
      <c r="L49" s="1123"/>
      <c r="M49" s="1123"/>
      <c r="N49" s="1124"/>
    </row>
    <row r="50" spans="1:14" ht="13.2" x14ac:dyDescent="0.2">
      <c r="A50" s="249"/>
      <c r="B50" s="245"/>
      <c r="C50" s="245"/>
      <c r="D50" s="245"/>
      <c r="E50" s="245"/>
      <c r="F50" s="245"/>
      <c r="G50" s="313"/>
      <c r="H50" s="314"/>
      <c r="I50" s="1121"/>
      <c r="J50" s="315" t="s">
        <v>514</v>
      </c>
      <c r="K50" s="316" t="s">
        <v>515</v>
      </c>
      <c r="L50" s="317" t="s">
        <v>516</v>
      </c>
      <c r="M50" s="318" t="s">
        <v>517</v>
      </c>
      <c r="N50" s="319" t="s">
        <v>518</v>
      </c>
    </row>
    <row r="51" spans="1:14" ht="13.2" x14ac:dyDescent="0.2">
      <c r="A51" s="249"/>
      <c r="B51" s="245"/>
      <c r="C51" s="245"/>
      <c r="D51" s="245"/>
      <c r="E51" s="245"/>
      <c r="F51" s="245"/>
      <c r="G51" s="311" t="s">
        <v>519</v>
      </c>
      <c r="H51" s="312"/>
      <c r="I51" s="320">
        <v>2648362</v>
      </c>
      <c r="J51" s="321">
        <v>185759</v>
      </c>
      <c r="K51" s="322">
        <v>-18.5</v>
      </c>
      <c r="L51" s="323">
        <v>114097</v>
      </c>
      <c r="M51" s="324">
        <v>-2.7</v>
      </c>
      <c r="N51" s="325">
        <v>-15.8</v>
      </c>
    </row>
    <row r="52" spans="1:14" ht="13.2" x14ac:dyDescent="0.2">
      <c r="A52" s="249"/>
      <c r="B52" s="245"/>
      <c r="C52" s="245"/>
      <c r="D52" s="245"/>
      <c r="E52" s="245"/>
      <c r="F52" s="245"/>
      <c r="G52" s="326"/>
      <c r="H52" s="327" t="s">
        <v>520</v>
      </c>
      <c r="I52" s="328">
        <v>1794508</v>
      </c>
      <c r="J52" s="329">
        <v>125869</v>
      </c>
      <c r="K52" s="330">
        <v>-17.399999999999999</v>
      </c>
      <c r="L52" s="331">
        <v>61630</v>
      </c>
      <c r="M52" s="332">
        <v>3.8</v>
      </c>
      <c r="N52" s="333">
        <v>-21.2</v>
      </c>
    </row>
    <row r="53" spans="1:14" ht="13.2" x14ac:dyDescent="0.2">
      <c r="A53" s="249"/>
      <c r="B53" s="245"/>
      <c r="C53" s="245"/>
      <c r="D53" s="245"/>
      <c r="E53" s="245"/>
      <c r="F53" s="245"/>
      <c r="G53" s="311" t="s">
        <v>521</v>
      </c>
      <c r="H53" s="312"/>
      <c r="I53" s="320">
        <v>2865870</v>
      </c>
      <c r="J53" s="321">
        <v>202506</v>
      </c>
      <c r="K53" s="322">
        <v>9</v>
      </c>
      <c r="L53" s="323">
        <v>136577</v>
      </c>
      <c r="M53" s="324">
        <v>19.7</v>
      </c>
      <c r="N53" s="325">
        <v>-10.7</v>
      </c>
    </row>
    <row r="54" spans="1:14" ht="13.2" x14ac:dyDescent="0.2">
      <c r="A54" s="249"/>
      <c r="B54" s="245"/>
      <c r="C54" s="245"/>
      <c r="D54" s="245"/>
      <c r="E54" s="245"/>
      <c r="F54" s="245"/>
      <c r="G54" s="326"/>
      <c r="H54" s="327" t="s">
        <v>520</v>
      </c>
      <c r="I54" s="328">
        <v>1800744</v>
      </c>
      <c r="J54" s="329">
        <v>127243</v>
      </c>
      <c r="K54" s="330">
        <v>1.1000000000000001</v>
      </c>
      <c r="L54" s="331">
        <v>59645</v>
      </c>
      <c r="M54" s="332">
        <v>-3.2</v>
      </c>
      <c r="N54" s="333">
        <v>4.3</v>
      </c>
    </row>
    <row r="55" spans="1:14" ht="13.2" x14ac:dyDescent="0.2">
      <c r="A55" s="249"/>
      <c r="B55" s="245"/>
      <c r="C55" s="245"/>
      <c r="D55" s="245"/>
      <c r="E55" s="245"/>
      <c r="F55" s="245"/>
      <c r="G55" s="311" t="s">
        <v>522</v>
      </c>
      <c r="H55" s="312"/>
      <c r="I55" s="320">
        <v>2156286</v>
      </c>
      <c r="J55" s="321">
        <v>155408</v>
      </c>
      <c r="K55" s="322">
        <v>-23.3</v>
      </c>
      <c r="L55" s="323">
        <v>132212</v>
      </c>
      <c r="M55" s="324">
        <v>-3.2</v>
      </c>
      <c r="N55" s="325">
        <v>-20.100000000000001</v>
      </c>
    </row>
    <row r="56" spans="1:14" ht="13.2" x14ac:dyDescent="0.2">
      <c r="A56" s="249"/>
      <c r="B56" s="245"/>
      <c r="C56" s="245"/>
      <c r="D56" s="245"/>
      <c r="E56" s="245"/>
      <c r="F56" s="245"/>
      <c r="G56" s="326"/>
      <c r="H56" s="327" t="s">
        <v>520</v>
      </c>
      <c r="I56" s="328">
        <v>1444434</v>
      </c>
      <c r="J56" s="329">
        <v>104103</v>
      </c>
      <c r="K56" s="330">
        <v>-18.2</v>
      </c>
      <c r="L56" s="331">
        <v>67114</v>
      </c>
      <c r="M56" s="332">
        <v>12.5</v>
      </c>
      <c r="N56" s="333">
        <v>-30.7</v>
      </c>
    </row>
    <row r="57" spans="1:14" ht="13.2" x14ac:dyDescent="0.2">
      <c r="A57" s="249"/>
      <c r="B57" s="245"/>
      <c r="C57" s="245"/>
      <c r="D57" s="245"/>
      <c r="E57" s="245"/>
      <c r="F57" s="245"/>
      <c r="G57" s="311" t="s">
        <v>523</v>
      </c>
      <c r="H57" s="312"/>
      <c r="I57" s="320">
        <v>2598144</v>
      </c>
      <c r="J57" s="321">
        <v>191293</v>
      </c>
      <c r="K57" s="322">
        <v>23.1</v>
      </c>
      <c r="L57" s="323">
        <v>93741</v>
      </c>
      <c r="M57" s="324">
        <v>-29.1</v>
      </c>
      <c r="N57" s="325">
        <v>52.2</v>
      </c>
    </row>
    <row r="58" spans="1:14" ht="13.2" x14ac:dyDescent="0.2">
      <c r="A58" s="249"/>
      <c r="B58" s="245"/>
      <c r="C58" s="245"/>
      <c r="D58" s="245"/>
      <c r="E58" s="245"/>
      <c r="F58" s="245"/>
      <c r="G58" s="326"/>
      <c r="H58" s="327" t="s">
        <v>520</v>
      </c>
      <c r="I58" s="328">
        <v>1784419</v>
      </c>
      <c r="J58" s="329">
        <v>131381</v>
      </c>
      <c r="K58" s="330">
        <v>26.2</v>
      </c>
      <c r="L58" s="331">
        <v>46285</v>
      </c>
      <c r="M58" s="332">
        <v>-31</v>
      </c>
      <c r="N58" s="333">
        <v>57.2</v>
      </c>
    </row>
    <row r="59" spans="1:14" ht="13.2" x14ac:dyDescent="0.2">
      <c r="A59" s="249"/>
      <c r="B59" s="245"/>
      <c r="C59" s="245"/>
      <c r="D59" s="245"/>
      <c r="E59" s="245"/>
      <c r="F59" s="245"/>
      <c r="G59" s="311" t="s">
        <v>524</v>
      </c>
      <c r="H59" s="312"/>
      <c r="I59" s="320">
        <v>3270164</v>
      </c>
      <c r="J59" s="321">
        <v>246118</v>
      </c>
      <c r="K59" s="322">
        <v>28.7</v>
      </c>
      <c r="L59" s="323">
        <v>107537</v>
      </c>
      <c r="M59" s="324">
        <v>14.7</v>
      </c>
      <c r="N59" s="325">
        <v>14</v>
      </c>
    </row>
    <row r="60" spans="1:14" ht="13.2" x14ac:dyDescent="0.2">
      <c r="A60" s="249"/>
      <c r="B60" s="245"/>
      <c r="C60" s="245"/>
      <c r="D60" s="245"/>
      <c r="E60" s="245"/>
      <c r="F60" s="245"/>
      <c r="G60" s="326"/>
      <c r="H60" s="327" t="s">
        <v>520</v>
      </c>
      <c r="I60" s="334">
        <v>1999657</v>
      </c>
      <c r="J60" s="329">
        <v>150497</v>
      </c>
      <c r="K60" s="330">
        <v>14.6</v>
      </c>
      <c r="L60" s="331">
        <v>57923</v>
      </c>
      <c r="M60" s="332">
        <v>25.1</v>
      </c>
      <c r="N60" s="333">
        <v>-10.5</v>
      </c>
    </row>
    <row r="61" spans="1:14" ht="13.2" x14ac:dyDescent="0.2">
      <c r="A61" s="249"/>
      <c r="B61" s="245"/>
      <c r="C61" s="245"/>
      <c r="D61" s="245"/>
      <c r="E61" s="245"/>
      <c r="F61" s="245"/>
      <c r="G61" s="311" t="s">
        <v>525</v>
      </c>
      <c r="H61" s="335"/>
      <c r="I61" s="336">
        <v>2707765</v>
      </c>
      <c r="J61" s="337">
        <v>196217</v>
      </c>
      <c r="K61" s="338">
        <v>3.8</v>
      </c>
      <c r="L61" s="339">
        <v>116833</v>
      </c>
      <c r="M61" s="340">
        <v>-0.1</v>
      </c>
      <c r="N61" s="325">
        <v>3.9</v>
      </c>
    </row>
    <row r="62" spans="1:14" ht="13.2" x14ac:dyDescent="0.2">
      <c r="A62" s="249"/>
      <c r="B62" s="245"/>
      <c r="C62" s="245"/>
      <c r="D62" s="245"/>
      <c r="E62" s="245"/>
      <c r="F62" s="245"/>
      <c r="G62" s="326"/>
      <c r="H62" s="327" t="s">
        <v>520</v>
      </c>
      <c r="I62" s="328">
        <v>1764752</v>
      </c>
      <c r="J62" s="329">
        <v>127819</v>
      </c>
      <c r="K62" s="330">
        <v>1.3</v>
      </c>
      <c r="L62" s="331">
        <v>58519</v>
      </c>
      <c r="M62" s="332">
        <v>1.4</v>
      </c>
      <c r="N62" s="333">
        <v>-0.1</v>
      </c>
    </row>
    <row r="63" spans="1:14" ht="13.2" x14ac:dyDescent="0.2">
      <c r="A63" s="249"/>
      <c r="B63" s="245"/>
      <c r="C63" s="245"/>
      <c r="D63" s="245"/>
      <c r="E63" s="245"/>
      <c r="F63" s="245"/>
      <c r="G63" s="245"/>
      <c r="H63" s="245"/>
      <c r="I63" s="245"/>
      <c r="J63" s="245"/>
      <c r="K63" s="245"/>
      <c r="L63" s="245"/>
      <c r="M63" s="245"/>
      <c r="N63" s="245"/>
    </row>
    <row r="64" spans="1:14" ht="13.2" x14ac:dyDescent="0.2">
      <c r="A64" s="249"/>
      <c r="B64" s="245"/>
      <c r="C64" s="245"/>
      <c r="D64" s="245"/>
      <c r="E64" s="245"/>
      <c r="F64" s="245"/>
      <c r="G64" s="245"/>
      <c r="H64" s="245"/>
      <c r="I64" s="245"/>
      <c r="J64" s="245"/>
      <c r="K64" s="245"/>
      <c r="L64" s="245"/>
      <c r="M64" s="245"/>
      <c r="N64" s="245"/>
    </row>
    <row r="65" spans="1:16" ht="13.2" x14ac:dyDescent="0.2">
      <c r="A65" s="249"/>
      <c r="B65" s="245"/>
      <c r="C65" s="245"/>
      <c r="D65" s="245"/>
      <c r="E65" s="245"/>
      <c r="F65" s="245"/>
      <c r="G65" s="245"/>
      <c r="H65" s="245"/>
      <c r="I65" s="245"/>
      <c r="J65" s="245"/>
      <c r="K65" s="245"/>
      <c r="L65" s="245"/>
      <c r="M65" s="245"/>
      <c r="N65" s="245"/>
    </row>
    <row r="66" spans="1:16" ht="13.2" x14ac:dyDescent="0.2">
      <c r="A66" s="341"/>
      <c r="B66" s="307"/>
      <c r="C66" s="307"/>
      <c r="D66" s="307"/>
      <c r="E66" s="307"/>
      <c r="F66" s="307"/>
      <c r="G66" s="307"/>
      <c r="H66" s="307"/>
      <c r="I66" s="307"/>
      <c r="J66" s="307"/>
      <c r="K66" s="307"/>
      <c r="L66" s="307"/>
      <c r="M66" s="307"/>
      <c r="N66" s="307"/>
      <c r="O66" s="342"/>
    </row>
    <row r="67" spans="1:16" ht="13.5" hidden="1" customHeight="1" x14ac:dyDescent="0.2">
      <c r="G67" s="245"/>
      <c r="H67" s="245"/>
      <c r="I67" s="245"/>
      <c r="J67" s="245"/>
      <c r="K67" s="245"/>
      <c r="L67" s="245"/>
      <c r="M67" s="245"/>
      <c r="N67" s="245"/>
      <c r="O67" s="245"/>
      <c r="P67" s="245"/>
    </row>
    <row r="68" spans="1:16" ht="13.5" hidden="1" customHeight="1" x14ac:dyDescent="0.2">
      <c r="G68" s="245"/>
      <c r="H68" s="245"/>
      <c r="I68" s="245"/>
      <c r="J68" s="245"/>
      <c r="K68" s="245"/>
      <c r="L68" s="245"/>
      <c r="M68" s="245"/>
      <c r="N68" s="245"/>
    </row>
    <row r="69" spans="1:16" ht="13.5" hidden="1" customHeight="1" x14ac:dyDescent="0.2">
      <c r="G69" s="245"/>
      <c r="H69" s="245"/>
      <c r="I69" s="245"/>
      <c r="J69" s="245"/>
      <c r="K69" s="245"/>
      <c r="L69" s="245"/>
      <c r="M69" s="245"/>
      <c r="N69" s="245"/>
    </row>
    <row r="70" spans="1:16" ht="13.2" hidden="1" x14ac:dyDescent="0.2">
      <c r="G70" s="245"/>
      <c r="H70" s="245"/>
      <c r="I70" s="245"/>
      <c r="J70" s="245"/>
      <c r="K70" s="245"/>
      <c r="L70" s="245"/>
      <c r="M70" s="245"/>
      <c r="N70" s="245"/>
    </row>
    <row r="71" spans="1:16" ht="13.2" hidden="1" x14ac:dyDescent="0.2">
      <c r="G71" s="245"/>
      <c r="H71" s="245"/>
      <c r="I71" s="245"/>
      <c r="J71" s="245"/>
      <c r="K71" s="245"/>
      <c r="L71" s="245"/>
      <c r="M71" s="245"/>
      <c r="N71" s="245"/>
    </row>
    <row r="72" spans="1:16" ht="13.2" hidden="1" x14ac:dyDescent="0.2">
      <c r="G72" s="245"/>
      <c r="H72" s="245"/>
      <c r="I72" s="245"/>
      <c r="J72" s="245"/>
      <c r="K72" s="245"/>
      <c r="L72" s="245"/>
      <c r="M72" s="245"/>
      <c r="N72" s="245"/>
    </row>
    <row r="73" spans="1:16" ht="13.2" hidden="1" x14ac:dyDescent="0.2">
      <c r="G73" s="245"/>
      <c r="H73" s="245"/>
      <c r="I73" s="245"/>
      <c r="J73" s="245"/>
      <c r="K73" s="245"/>
      <c r="L73" s="245"/>
      <c r="M73" s="245"/>
      <c r="N73" s="245"/>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70" zoomScaleNormal="70" zoomScaleSheetLayoutView="55" workbookViewId="0">
      <selection activeCell="E34" sqref="E34:S34"/>
    </sheetView>
  </sheetViews>
  <sheetFormatPr defaultColWidth="0" defaultRowHeight="13.5" customHeight="1" zeroHeight="1" x14ac:dyDescent="0.2"/>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2:34" ht="13.5" customHeight="1" x14ac:dyDescent="0.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ht="13.2" x14ac:dyDescent="0.2">
      <c r="B2" s="242"/>
      <c r="T2" s="242"/>
    </row>
    <row r="3" spans="2:34"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ht="13.2" x14ac:dyDescent="0.2"/>
    <row r="5" spans="2:34" ht="13.2" x14ac:dyDescent="0.2"/>
    <row r="6" spans="2:34" ht="13.2" x14ac:dyDescent="0.2"/>
    <row r="7" spans="2:34" ht="13.2" x14ac:dyDescent="0.2"/>
    <row r="8" spans="2:34" ht="13.2" x14ac:dyDescent="0.2"/>
    <row r="9" spans="2:34" ht="13.2" x14ac:dyDescent="0.2">
      <c r="AH9" s="24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2"/>
    </row>
    <row r="18" spans="34:34" ht="13.2" x14ac:dyDescent="0.2"/>
    <row r="19" spans="34:34" ht="13.2" x14ac:dyDescent="0.2"/>
    <row r="20" spans="34:34" ht="13.2" x14ac:dyDescent="0.2">
      <c r="AH20" s="242"/>
    </row>
    <row r="21" spans="34:34" ht="13.2" x14ac:dyDescent="0.2">
      <c r="AH21" s="2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2"/>
    </row>
    <row r="29" spans="34:34" ht="13.2" x14ac:dyDescent="0.2"/>
    <row r="30" spans="34:34" ht="13.2" x14ac:dyDescent="0.2"/>
    <row r="31" spans="34:34" ht="13.2" x14ac:dyDescent="0.2"/>
    <row r="32" spans="34:34" ht="13.2" x14ac:dyDescent="0.2"/>
    <row r="33" spans="2:34" ht="13.2" x14ac:dyDescent="0.2">
      <c r="B33" s="242"/>
      <c r="G33" s="242"/>
      <c r="I33" s="242"/>
    </row>
    <row r="34" spans="2:34" ht="13.2" x14ac:dyDescent="0.2">
      <c r="C34" s="242"/>
      <c r="P34" s="242"/>
      <c r="R34" s="242"/>
      <c r="U34" s="242"/>
    </row>
    <row r="35" spans="2:34" ht="13.2" x14ac:dyDescent="0.2">
      <c r="D35" s="242"/>
      <c r="E35" s="242"/>
      <c r="T35" s="242"/>
      <c r="W35" s="242"/>
      <c r="AC35" s="242"/>
      <c r="AD35" s="242"/>
      <c r="AE35" s="242"/>
      <c r="AF35" s="242"/>
      <c r="AG35" s="242"/>
      <c r="AH35" s="242"/>
    </row>
    <row r="36" spans="2:34" ht="13.2" x14ac:dyDescent="0.2">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ht="13.2" x14ac:dyDescent="0.2">
      <c r="AH37" s="242"/>
    </row>
    <row r="38" spans="2:34" ht="13.2" x14ac:dyDescent="0.2">
      <c r="AG38" s="242"/>
      <c r="AH38" s="242"/>
    </row>
    <row r="39" spans="2:34" ht="13.2" x14ac:dyDescent="0.2"/>
    <row r="40" spans="2:34" ht="13.2" x14ac:dyDescent="0.2">
      <c r="U40" s="242"/>
    </row>
    <row r="41" spans="2:34" ht="13.2" x14ac:dyDescent="0.2">
      <c r="R41" s="242"/>
    </row>
    <row r="42" spans="2:34" ht="13.2" x14ac:dyDescent="0.2">
      <c r="T42" s="242"/>
      <c r="W42" s="242"/>
    </row>
    <row r="43" spans="2:34" ht="13.2" x14ac:dyDescent="0.2">
      <c r="Q43" s="242"/>
      <c r="S43" s="242"/>
      <c r="V43" s="242"/>
      <c r="X43" s="242"/>
      <c r="Y43" s="242"/>
      <c r="Z43" s="242"/>
      <c r="AA43" s="242"/>
      <c r="AB43" s="242"/>
      <c r="AC43" s="242"/>
      <c r="AD43" s="242"/>
      <c r="AE43" s="242"/>
      <c r="AF43" s="242"/>
      <c r="AG43" s="242"/>
      <c r="AH43" s="242"/>
    </row>
    <row r="44" spans="2:34" ht="13.2" x14ac:dyDescent="0.2">
      <c r="AH44" s="242"/>
    </row>
    <row r="45" spans="2:34" ht="13.2" x14ac:dyDescent="0.2"/>
    <row r="46" spans="2:34" ht="13.2" x14ac:dyDescent="0.2"/>
    <row r="47" spans="2:34" ht="13.2" x14ac:dyDescent="0.2"/>
    <row r="48" spans="2:34" ht="13.2" x14ac:dyDescent="0.2">
      <c r="AG48" s="242"/>
      <c r="AH48" s="242"/>
    </row>
    <row r="49" spans="29:34" ht="13.2" x14ac:dyDescent="0.2">
      <c r="AH49" s="242"/>
    </row>
    <row r="50" spans="29:34" ht="13.2" x14ac:dyDescent="0.2">
      <c r="AH50" s="242"/>
    </row>
    <row r="51" spans="29:34" ht="13.2" x14ac:dyDescent="0.2">
      <c r="AC51" s="242"/>
      <c r="AD51" s="242"/>
      <c r="AE51" s="242"/>
      <c r="AF51" s="242"/>
      <c r="AG51" s="242"/>
      <c r="AH51" s="242"/>
    </row>
    <row r="52" spans="29:34" ht="13.2" x14ac:dyDescent="0.2"/>
    <row r="53" spans="29:34" ht="13.2" x14ac:dyDescent="0.2"/>
    <row r="54" spans="29:34" ht="13.2" x14ac:dyDescent="0.2">
      <c r="AH54" s="242"/>
    </row>
    <row r="55" spans="29:34" ht="13.2" x14ac:dyDescent="0.2"/>
    <row r="56" spans="29:34" ht="13.2" x14ac:dyDescent="0.2"/>
    <row r="57" spans="29:34" ht="13.2" x14ac:dyDescent="0.2"/>
    <row r="58" spans="29:34" ht="13.2" x14ac:dyDescent="0.2">
      <c r="AH58" s="242"/>
    </row>
    <row r="59" spans="29:34" ht="13.2" x14ac:dyDescent="0.2"/>
    <row r="60" spans="29:34" ht="13.2" x14ac:dyDescent="0.2"/>
    <row r="61" spans="29:34" ht="13.2" x14ac:dyDescent="0.2"/>
    <row r="62" spans="29:34" ht="13.2" x14ac:dyDescent="0.2"/>
    <row r="63" spans="29:34" ht="13.2" x14ac:dyDescent="0.2">
      <c r="AH63" s="242"/>
    </row>
    <row r="64" spans="29:34" ht="13.2" x14ac:dyDescent="0.2">
      <c r="AG64" s="242"/>
      <c r="AH64" s="242"/>
    </row>
    <row r="65" spans="32:34" ht="13.2" x14ac:dyDescent="0.2"/>
    <row r="66" spans="32:34" ht="13.2" x14ac:dyDescent="0.2"/>
    <row r="67" spans="32:34" ht="13.2" x14ac:dyDescent="0.2"/>
    <row r="68" spans="32:34" ht="13.2" x14ac:dyDescent="0.2"/>
    <row r="69" spans="32:34" ht="13.2" x14ac:dyDescent="0.2">
      <c r="AF69" s="242"/>
      <c r="AG69" s="242"/>
      <c r="AH69" s="2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2"/>
    </row>
    <row r="83" spans="25:34" ht="13.2" x14ac:dyDescent="0.2">
      <c r="Z83" s="242"/>
      <c r="AA83" s="242"/>
      <c r="AB83" s="242"/>
      <c r="AC83" s="242"/>
      <c r="AD83" s="242"/>
      <c r="AE83" s="242"/>
      <c r="AF83" s="242"/>
      <c r="AG83" s="242"/>
      <c r="AH83" s="242"/>
    </row>
    <row r="84" spans="25:34" ht="13.2" x14ac:dyDescent="0.2"/>
    <row r="85" spans="25:34" ht="13.2" x14ac:dyDescent="0.2"/>
    <row r="86" spans="25:34" ht="13.2" x14ac:dyDescent="0.2"/>
    <row r="87" spans="25:34" ht="13.2" x14ac:dyDescent="0.2"/>
    <row r="88" spans="25:34" ht="13.2" x14ac:dyDescent="0.2">
      <c r="AH88" s="2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2"/>
      <c r="AG94" s="242"/>
      <c r="AH94" s="242"/>
    </row>
    <row r="95" spans="25:34" ht="13.5" customHeight="1" x14ac:dyDescent="0.2">
      <c r="AH95" s="2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2"/>
    </row>
    <row r="102" spans="33:34" ht="13.5" customHeight="1" x14ac:dyDescent="0.2"/>
    <row r="103" spans="33:34" ht="13.5" customHeight="1" x14ac:dyDescent="0.2"/>
    <row r="104" spans="33:34" ht="13.5" customHeight="1" x14ac:dyDescent="0.2">
      <c r="AG104" s="242"/>
      <c r="AH104" s="2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AC15" sqref="AC15"/>
    </sheetView>
  </sheetViews>
  <sheetFormatPr defaultColWidth="0" defaultRowHeight="13.5" customHeight="1" zeroHeight="1" x14ac:dyDescent="0.2"/>
  <cols>
    <col min="1" max="1" width="9.109375" style="243" customWidth="1"/>
    <col min="2" max="16" width="9" style="243" customWidth="1"/>
    <col min="17" max="17" width="9.109375" style="243" customWidth="1"/>
    <col min="18" max="18" width="9.109375" style="243" bestFit="1" customWidth="1"/>
    <col min="19" max="34" width="9" style="243" customWidth="1"/>
    <col min="35" max="16384" width="9" style="242" hidden="1"/>
  </cols>
  <sheetData>
    <row r="1" spans="1:34" ht="13.5" customHeight="1" x14ac:dyDescent="0.2">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ht="13.2" x14ac:dyDescent="0.2">
      <c r="B2" s="242"/>
      <c r="T2" s="242"/>
    </row>
    <row r="3" spans="1:34" ht="13.2" x14ac:dyDescent="0.2">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ht="13.2" x14ac:dyDescent="0.2"/>
    <row r="5" spans="1:34" ht="13.2" x14ac:dyDescent="0.2"/>
    <row r="6" spans="1:34" ht="13.2" x14ac:dyDescent="0.2"/>
    <row r="7" spans="1:34" ht="13.2" x14ac:dyDescent="0.2"/>
    <row r="8" spans="1:34" ht="13.2" x14ac:dyDescent="0.2"/>
    <row r="9" spans="1:34" ht="13.2" x14ac:dyDescent="0.2">
      <c r="AH9" s="24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2"/>
    </row>
    <row r="18" spans="34:34" ht="13.2" x14ac:dyDescent="0.2"/>
    <row r="19" spans="34:34" ht="13.2" x14ac:dyDescent="0.2"/>
    <row r="20" spans="34:34" ht="13.2" x14ac:dyDescent="0.2">
      <c r="AH20" s="242"/>
    </row>
    <row r="21" spans="34:34" ht="13.2" x14ac:dyDescent="0.2">
      <c r="AH21" s="242"/>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2"/>
    </row>
    <row r="29" spans="34:34" ht="13.2" x14ac:dyDescent="0.2"/>
    <row r="30" spans="34:34" ht="13.2" x14ac:dyDescent="0.2"/>
    <row r="31" spans="34:34" ht="13.2" x14ac:dyDescent="0.2"/>
    <row r="32" spans="34:34" ht="13.2" x14ac:dyDescent="0.2"/>
    <row r="33" spans="2:34" ht="13.2" x14ac:dyDescent="0.2">
      <c r="B33" s="242"/>
      <c r="G33" s="242"/>
      <c r="I33" s="242"/>
    </row>
    <row r="34" spans="2:34" ht="13.2" x14ac:dyDescent="0.2">
      <c r="C34" s="242"/>
      <c r="P34" s="242"/>
      <c r="R34" s="242"/>
      <c r="U34" s="242"/>
    </row>
    <row r="35" spans="2:34" ht="13.2" x14ac:dyDescent="0.2">
      <c r="D35" s="242"/>
      <c r="E35" s="242"/>
      <c r="T35" s="242"/>
      <c r="W35" s="242"/>
      <c r="AC35" s="242"/>
      <c r="AD35" s="242"/>
      <c r="AE35" s="242"/>
      <c r="AF35" s="242"/>
      <c r="AG35" s="242"/>
      <c r="AH35" s="242"/>
    </row>
    <row r="36" spans="2:34" ht="13.2" x14ac:dyDescent="0.2">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ht="13.2" x14ac:dyDescent="0.2">
      <c r="AH37" s="242"/>
    </row>
    <row r="38" spans="2:34" ht="13.2" x14ac:dyDescent="0.2">
      <c r="AG38" s="242"/>
      <c r="AH38" s="242"/>
    </row>
    <row r="39" spans="2:34" ht="13.2" x14ac:dyDescent="0.2"/>
    <row r="40" spans="2:34" ht="13.2" x14ac:dyDescent="0.2">
      <c r="U40" s="242"/>
    </row>
    <row r="41" spans="2:34" ht="13.2" x14ac:dyDescent="0.2">
      <c r="R41" s="242"/>
    </row>
    <row r="42" spans="2:34" ht="13.2" x14ac:dyDescent="0.2">
      <c r="T42" s="242"/>
      <c r="W42" s="242"/>
    </row>
    <row r="43" spans="2:34" ht="13.2" x14ac:dyDescent="0.2">
      <c r="Q43" s="242"/>
      <c r="S43" s="242"/>
      <c r="V43" s="242"/>
      <c r="X43" s="242"/>
      <c r="Y43" s="242"/>
      <c r="Z43" s="242"/>
      <c r="AA43" s="242"/>
      <c r="AB43" s="242"/>
      <c r="AC43" s="242"/>
      <c r="AD43" s="242"/>
      <c r="AE43" s="242"/>
      <c r="AF43" s="242"/>
      <c r="AG43" s="242"/>
      <c r="AH43" s="242"/>
    </row>
    <row r="44" spans="2:34" ht="13.2" x14ac:dyDescent="0.2">
      <c r="AH44" s="242"/>
    </row>
    <row r="45" spans="2:34" ht="13.2" x14ac:dyDescent="0.2"/>
    <row r="46" spans="2:34" ht="13.2" x14ac:dyDescent="0.2"/>
    <row r="47" spans="2:34" ht="13.2" x14ac:dyDescent="0.2"/>
    <row r="48" spans="2:34" ht="13.2" x14ac:dyDescent="0.2">
      <c r="AG48" s="242"/>
      <c r="AH48" s="242"/>
    </row>
    <row r="49" spans="29:34" ht="13.2" x14ac:dyDescent="0.2">
      <c r="AH49" s="242"/>
    </row>
    <row r="50" spans="29:34" ht="13.2" x14ac:dyDescent="0.2">
      <c r="AH50" s="242"/>
    </row>
    <row r="51" spans="29:34" ht="13.2" x14ac:dyDescent="0.2">
      <c r="AC51" s="242"/>
      <c r="AD51" s="242"/>
      <c r="AE51" s="242"/>
      <c r="AF51" s="242"/>
      <c r="AG51" s="242"/>
      <c r="AH51" s="242"/>
    </row>
    <row r="52" spans="29:34" ht="13.2" x14ac:dyDescent="0.2"/>
    <row r="53" spans="29:34" ht="13.2" x14ac:dyDescent="0.2"/>
    <row r="54" spans="29:34" ht="13.2" x14ac:dyDescent="0.2">
      <c r="AH54" s="242"/>
    </row>
    <row r="55" spans="29:34" ht="13.2" x14ac:dyDescent="0.2"/>
    <row r="56" spans="29:34" ht="13.2" x14ac:dyDescent="0.2"/>
    <row r="57" spans="29:34" ht="13.2" x14ac:dyDescent="0.2"/>
    <row r="58" spans="29:34" ht="13.2" x14ac:dyDescent="0.2">
      <c r="AH58" s="242"/>
    </row>
    <row r="59" spans="29:34" ht="13.2" x14ac:dyDescent="0.2"/>
    <row r="60" spans="29:34" ht="13.2" x14ac:dyDescent="0.2"/>
    <row r="61" spans="29:34" ht="13.2" x14ac:dyDescent="0.2"/>
    <row r="62" spans="29:34" ht="13.2" x14ac:dyDescent="0.2"/>
    <row r="63" spans="29:34" ht="13.2" x14ac:dyDescent="0.2">
      <c r="AH63" s="242"/>
    </row>
    <row r="64" spans="29:34" ht="13.2" x14ac:dyDescent="0.2">
      <c r="AG64" s="242"/>
      <c r="AH64" s="242"/>
    </row>
    <row r="65" spans="32:34" ht="13.2" x14ac:dyDescent="0.2"/>
    <row r="66" spans="32:34" ht="13.2" x14ac:dyDescent="0.2"/>
    <row r="67" spans="32:34" ht="13.2" x14ac:dyDescent="0.2"/>
    <row r="68" spans="32:34" ht="13.2" x14ac:dyDescent="0.2"/>
    <row r="69" spans="32:34" ht="13.2" x14ac:dyDescent="0.2">
      <c r="AF69" s="242"/>
      <c r="AG69" s="242"/>
      <c r="AH69" s="242"/>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2"/>
    </row>
    <row r="83" spans="25:34" ht="13.2" x14ac:dyDescent="0.2">
      <c r="Z83" s="242"/>
      <c r="AA83" s="242"/>
      <c r="AB83" s="242"/>
      <c r="AC83" s="242"/>
      <c r="AD83" s="242"/>
      <c r="AE83" s="242"/>
      <c r="AF83" s="242"/>
      <c r="AG83" s="242"/>
      <c r="AH83" s="242"/>
    </row>
    <row r="84" spans="25:34" ht="13.2" x14ac:dyDescent="0.2"/>
    <row r="85" spans="25:34" ht="13.2" x14ac:dyDescent="0.2"/>
    <row r="86" spans="25:34" ht="13.2" x14ac:dyDescent="0.2"/>
    <row r="87" spans="25:34" ht="13.2" x14ac:dyDescent="0.2"/>
    <row r="88" spans="25:34" ht="13.2" x14ac:dyDescent="0.2">
      <c r="AH88" s="24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2"/>
      <c r="AG94" s="242"/>
      <c r="AH94" s="242"/>
    </row>
    <row r="95" spans="25:34" ht="13.5" customHeight="1" x14ac:dyDescent="0.2">
      <c r="AH95" s="24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2"/>
    </row>
    <row r="102" spans="33:34" ht="13.5" customHeight="1" x14ac:dyDescent="0.2"/>
    <row r="103" spans="33:34" ht="13.5" customHeight="1" x14ac:dyDescent="0.2"/>
    <row r="104" spans="33:34" ht="13.5" customHeight="1" x14ac:dyDescent="0.2">
      <c r="AG104" s="242"/>
      <c r="AH104" s="24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2"/>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2"/>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E34" sqref="E34:S3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2">
      <c r="B47" s="10"/>
      <c r="C47" s="1145" t="s">
        <v>3</v>
      </c>
      <c r="D47" s="1145"/>
      <c r="E47" s="1146"/>
      <c r="F47" s="11">
        <v>11.75</v>
      </c>
      <c r="G47" s="12">
        <v>11.89</v>
      </c>
      <c r="H47" s="12">
        <v>12</v>
      </c>
      <c r="I47" s="12">
        <v>11.85</v>
      </c>
      <c r="J47" s="13">
        <v>8.64</v>
      </c>
    </row>
    <row r="48" spans="2:10" ht="57.75" customHeight="1" x14ac:dyDescent="0.2">
      <c r="B48" s="14"/>
      <c r="C48" s="1147" t="s">
        <v>4</v>
      </c>
      <c r="D48" s="1147"/>
      <c r="E48" s="1148"/>
      <c r="F48" s="15">
        <v>2.0099999999999998</v>
      </c>
      <c r="G48" s="16">
        <v>2.93</v>
      </c>
      <c r="H48" s="16">
        <v>2.2400000000000002</v>
      </c>
      <c r="I48" s="16">
        <v>2.2200000000000002</v>
      </c>
      <c r="J48" s="17">
        <v>2.4900000000000002</v>
      </c>
    </row>
    <row r="49" spans="2:10" ht="57.75" customHeight="1" thickBot="1" x14ac:dyDescent="0.25">
      <c r="B49" s="18"/>
      <c r="C49" s="1149" t="s">
        <v>5</v>
      </c>
      <c r="D49" s="1149"/>
      <c r="E49" s="1150"/>
      <c r="F49" s="19">
        <v>7.39</v>
      </c>
      <c r="G49" s="20">
        <v>9.15</v>
      </c>
      <c r="H49" s="20">
        <v>7.51</v>
      </c>
      <c r="I49" s="20">
        <v>7.62</v>
      </c>
      <c r="J49" s="21">
        <v>3.28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