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40" i="11" l="1"/>
  <c r="AA38" i="11"/>
  <c r="AA35" i="11"/>
  <c r="AA10" i="11"/>
  <c r="BG38" i="9" l="1"/>
  <c r="BG37" i="9"/>
  <c r="BG36" i="9"/>
  <c r="BG35" i="9"/>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BW38" i="9"/>
  <c r="AM38" i="9"/>
  <c r="C38" i="9"/>
  <c r="AM37" i="9"/>
  <c r="AM36" i="9"/>
  <c r="AM35" i="9"/>
  <c r="BW34" i="9"/>
  <c r="BW35" i="9" s="1"/>
  <c r="BW36" i="9" s="1"/>
  <c r="BW37" i="9" s="1"/>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U38" i="9" s="1"/>
  <c r="U39" i="9" s="1"/>
  <c r="U40" i="9" s="1"/>
  <c r="AM34" i="9" l="1"/>
  <c r="BE34" i="9" s="1"/>
  <c r="BE35" i="9" s="1"/>
  <c r="BE36" i="9" s="1"/>
  <c r="BE37" i="9" s="1"/>
  <c r="BE38" i="9" s="1"/>
</calcChain>
</file>

<file path=xl/sharedStrings.xml><?xml version="1.0" encoding="utf-8"?>
<sst xmlns="http://schemas.openxmlformats.org/spreadsheetml/2006/main" count="1017" uniqueCount="571">
  <si>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</si>
  <si>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</si>
  <si>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</si>
  <si>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</si>
  <si>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</si>
  <si>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</si>
  <si>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</si>
  <si>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</si>
  <si>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</si>
  <si>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</si>
  <si>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</si>
  <si>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</si>
  <si>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</si>
  <si>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</si>
  <si>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</si>
  <si>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</si>
  <si>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</si>
  <si>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</si>
  <si>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</si>
  <si>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</si>
  <si>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</si>
  <si>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</si>
  <si>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</si>
  <si>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</si>
  <si>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</si>
  <si>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</si>
  <si>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</si>
  <si>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</si>
  <si>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</si>
  <si>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</si>
  <si>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</si>
  <si>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</si>
  <si>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</si>
  <si>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</si>
  <si>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</si>
  <si>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</si>
  <si>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</si>
  <si>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</si>
  <si>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</si>
  <si>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</si>
  <si>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</si>
  <si>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</si>
  <si>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</si>
  <si>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</si>
  <si>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</si>
  <si>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</si>
  <si>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</si>
  <si>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</si>
  <si>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</si>
  <si>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</si>
  <si>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</si>
  <si>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</si>
  <si>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</si>
  <si>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</si>
  <si>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</si>
  <si>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</si>
  <si>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</si>
  <si>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</si>
  <si>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</si>
  <si>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</si>
  <si>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</si>
  <si>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</si>
  <si>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</si>
  <si>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</si>
  <si>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</si>
  <si>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</si>
  <si>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</si>
  <si>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</si>
  <si>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</si>
  <si>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</si>
  <si>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</si>
  <si>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</si>
  <si>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</si>
  <si>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</si>
  <si>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</si>
  <si>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</si>
  <si>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</si>
  <si>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</si>
  <si>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</si>
  <si>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</si>
  <si>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</si>
  <si>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</si>
  <si>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</si>
  <si>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</si>
  <si>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</si>
  <si>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</si>
  <si>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</si>
  <si>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</si>
  <si>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</si>
  <si>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</si>
  <si>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</si>
  <si>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</si>
  <si>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</si>
  <si>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</si>
  <si>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</si>
  <si>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</si>
  <si>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</si>
  <si>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</si>
  <si>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</si>
  <si>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</si>
  <si>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</si>
  <si>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</si>
  <si>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</si>
  <si>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</si>
  <si>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</si>
  <si>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</si>
  <si>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</si>
  <si>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</si>
  <si>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</si>
  <si>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</si>
  <si>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</si>
  <si>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</si>
  <si>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</si>
  <si>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</si>
  <si>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</si>
  <si>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</si>
  <si>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</si>
  <si>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</si>
  <si>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</si>
  <si>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</si>
  <si>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</si>
  <si>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</si>
  <si>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</si>
  <si>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</si>
  <si>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</si>
  <si>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</si>
  <si>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</si>
  <si>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</si>
  <si>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</si>
  <si>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</si>
  <si>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</si>
  <si>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</si>
  <si>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</si>
  <si>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</si>
  <si>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</si>
  <si>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</si>
  <si>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</si>
  <si>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</si>
  <si>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</si>
  <si>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</si>
  <si>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</si>
  <si>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</si>
  <si>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</si>
  <si>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</si>
  <si>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</si>
  <si>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</si>
  <si>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</si>
  <si>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</si>
  <si>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</si>
  <si>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</si>
  <si>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</si>
  <si>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</si>
  <si>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</si>
  <si>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</si>
  <si>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</si>
  <si>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</si>
  <si>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</si>
  <si>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</si>
  <si>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</si>
  <si>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</si>
  <si>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</si>
  <si>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</si>
  <si>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</si>
  <si>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</si>
  <si>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</si>
  <si>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</si>
  <si>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</si>
  <si>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</si>
  <si>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</si>
  <si>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</si>
  <si>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</si>
  <si>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</si>
  <si>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</si>
  <si>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</si>
  <si>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</si>
  <si>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</si>
  <si>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</si>
  <si>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</si>
  <si>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</si>
  <si>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</si>
  <si>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</si>
  <si>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</si>
  <si>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</si>
  <si>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</si>
  <si>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</si>
  <si>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</si>
  <si>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</si>
  <si>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</si>
  <si>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</si>
  <si>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</si>
  <si>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</si>
  <si>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</si>
  <si>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</si>
  <si>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</si>
  <si>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</si>
  <si>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</si>
  <si>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</si>
  <si>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</si>
  <si>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</si>
  <si>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</si>
  <si>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</si>
  <si>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</si>
  <si>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</si>
  <si>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</si>
  <si>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</si>
  <si>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</si>
  <si>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</si>
  <si>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</si>
  <si>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</si>
  <si>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</si>
  <si>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</si>
  <si>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</si>
  <si>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</si>
  <si>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</si>
  <si>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</si>
  <si>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</si>
  <si>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</si>
  <si>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</si>
  <si>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</si>
  <si>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</si>
  <si>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</si>
  <si>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</si>
  <si>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</si>
  <si>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</si>
  <si>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</si>
  <si>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</si>
  <si>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</si>
  <si>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</si>
  <si>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</si>
  <si>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</si>
  <si>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</si>
  <si>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</si>
  <si>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</si>
  <si>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</si>
  <si>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</si>
  <si>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</si>
  <si>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</si>
  <si>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</si>
  <si>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</si>
  <si>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</si>
  <si>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</si>
  <si>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</si>
  <si>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</si>
  <si>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</si>
  <si>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</si>
  <si>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</si>
  <si>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</si>
  <si>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</si>
  <si>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</si>
  <si>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</si>
  <si>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</si>
  <si>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</si>
  <si>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</si>
  <si>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</si>
  <si>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</si>
  <si>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</si>
  <si>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</si>
  <si>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</si>
  <si>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</si>
  <si>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</si>
  <si>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</si>
  <si>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</si>
  <si>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</si>
  <si>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</si>
  <si>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</si>
  <si>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</si>
  <si>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</si>
  <si>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</si>
  <si>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</si>
  <si>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</si>
  <si>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</si>
  <si>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</si>
  <si>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</si>
  <si>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</si>
  <si>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</si>
  <si>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</si>
  <si>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</si>
  <si>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</si>
  <si>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</si>
  <si>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</si>
  <si>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</si>
  <si>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</si>
  <si>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</si>
  <si>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</si>
  <si>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</si>
  <si>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</si>
  <si>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</si>
  <si>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</si>
  <si>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</si>
  <si>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</si>
  <si>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</si>
  <si>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</si>
  <si>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</si>
  <si>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</si>
  <si>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</si>
  <si>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</si>
  <si>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</si>
  <si>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</si>
  <si>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</si>
  <si>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</si>
  <si>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</si>
  <si>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</si>
  <si>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</si>
  <si>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</si>
  <si>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</si>
  <si>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</si>
  <si>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</si>
  <si>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</si>
  <si>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</si>
  <si>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</si>
  <si>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</si>
  <si>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</si>
  <si>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</si>
  <si>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</si>
  <si>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</si>
  <si>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</si>
  <si>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</si>
  <si>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</si>
  <si>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</si>
  <si>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</si>
  <si>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</si>
  <si>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</si>
  <si>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</si>
  <si>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</si>
  <si>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</si>
  <si>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</si>
  <si>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</si>
  <si>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</si>
  <si>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</si>
  <si>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</si>
  <si>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</si>
  <si>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</si>
  <si>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</si>
  <si>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</si>
  <si>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</si>
  <si>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</si>
  <si>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</si>
  <si>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</si>
  <si>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</si>
  <si>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</si>
  <si>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</si>
  <si>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</si>
  <si>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</si>
  <si>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</si>
  <si>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</si>
  <si>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</si>
  <si>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</si>
  <si>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</si>
  <si>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</si>
  <si>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</si>
  <si>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</si>
  <si>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</si>
  <si>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</si>
  <si>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</si>
  <si>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</si>
  <si>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</si>
  <si>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</si>
  <si>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</si>
  <si>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</si>
  <si>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</si>
  <si>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</si>
  <si>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</si>
  <si>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</si>
  <si>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</si>
  <si>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</si>
  <si>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</si>
  <si>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</si>
  <si>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</si>
  <si>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</si>
  <si>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</si>
  <si>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</si>
  <si>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</si>
  <si>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</si>
  <si>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</si>
  <si>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</si>
  <si>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</si>
  <si>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</si>
  <si>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</si>
  <si>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</si>
  <si>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</si>
  <si>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</si>
  <si>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</si>
  <si>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</si>
  <si>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</si>
  <si>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</si>
  <si>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</si>
  <si>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</si>
  <si>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</si>
  <si>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</si>
  <si>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益田駅前地区市街地再開発事業特別会計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</si>
  <si>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</si>
  <si>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</si>
  <si>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</si>
  <si>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</si>
  <si>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</si>
  <si>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</si>
  <si>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</si>
  <si>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</si>
  <si>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</si>
  <si>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</si>
  <si>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</si>
  <si>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</si>
  <si>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</si>
  <si>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</si>
  <si>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</si>
  <si>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</si>
  <si>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</si>
  <si>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</si>
  <si>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</si>
  <si>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</si>
  <si>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</si>
  <si>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</si>
  <si>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</si>
  <si>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</si>
  <si>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</si>
  <si>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</si>
  <si>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</si>
  <si>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</si>
  <si>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</si>
  <si>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</si>
  <si>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</si>
  <si>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</si>
  <si>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</si>
  <si>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</si>
  <si>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</si>
  <si>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</si>
  <si>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</si>
  <si>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</si>
  <si>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</si>
  <si>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</si>
  <si>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</si>
  <si>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</si>
  <si>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</si>
  <si>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</si>
  <si>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</si>
  <si>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</si>
  <si>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</si>
  <si>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</si>
  <si>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</si>
  <si>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</si>
  <si>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</si>
  <si>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</si>
  <si>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</si>
  <si>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</si>
  <si>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</si>
  <si>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</si>
  <si>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</si>
  <si>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</si>
  <si>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</si>
  <si>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</si>
  <si>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</si>
  <si>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</si>
  <si>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</si>
  <si>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</si>
  <si>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</si>
  <si>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</si>
  <si>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</si>
  <si>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</si>
  <si>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</si>
  <si>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</si>
  <si>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</si>
  <si>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</si>
  <si>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</si>
  <si>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</si>
  <si>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</si>
  <si>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</si>
  <si>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</si>
  <si>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</si>
  <si>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</si>
  <si>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</si>
  <si>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</si>
  <si>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</si>
  <si>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</si>
  <si>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</si>
  <si>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</si>
  <si>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</si>
  <si>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</si>
  <si>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</si>
  <si>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</si>
  <si>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</si>
  <si>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</si>
  <si>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</si>
  <si>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</si>
  <si>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</si>
  <si>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</si>
  <si>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</si>
  <si>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</si>
  <si>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</si>
  <si>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</si>
  <si>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</si>
  <si>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</si>
  <si>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</si>
  <si>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</si>
  <si>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</si>
  <si>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</si>
  <si>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</si>
  <si>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</si>
  <si>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</si>
  <si>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</si>
  <si>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</si>
  <si>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</si>
  <si>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</si>
  <si>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</si>
  <si>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</si>
  <si>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</si>
  <si>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</si>
  <si>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</si>
  <si>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</si>
  <si>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</si>
  <si>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</si>
  <si>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</si>
  <si>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</si>
  <si>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</si>
  <si>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</si>
  <si>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</si>
  <si>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</si>
  <si>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</si>
  <si>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</si>
  <si>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</si>
  <si>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</si>
  <si>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</si>
  <si>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</si>
  <si>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</si>
  <si>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</si>
  <si>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</si>
  <si>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</si>
  <si>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</si>
  <si>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</si>
  <si>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</si>
  <si>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</si>
  <si>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</si>
  <si>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</si>
  <si>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</si>
  <si>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0.73</t>
  </si>
  <si>
    <t>水道事業会計</t>
  </si>
  <si>
    <t>一般会計</t>
  </si>
  <si>
    <t>土地区画整理事業特別会計</t>
  </si>
  <si>
    <t>国民健康保険事業特別会計（事業勘定）</t>
  </si>
  <si>
    <t>介護保険特別会計</t>
  </si>
  <si>
    <t>後期高齢者医療特別会計</t>
  </si>
  <si>
    <t>益田駅前地区市街地再開発事業特別会計</t>
  </si>
  <si>
    <t>駐車場事業特別会計</t>
  </si>
  <si>
    <t>その他会計（赤字）</t>
  </si>
  <si>
    <t>▲ 1.26</t>
  </si>
  <si>
    <t>▲ 1.38</t>
  </si>
  <si>
    <t>その他会計（黒字）</t>
  </si>
  <si>
    <t>-</t>
    <phoneticPr fontId="2"/>
  </si>
  <si>
    <t>益田市総合サービス</t>
    <rPh sb="0" eb="3">
      <t>マスダシ</t>
    </rPh>
    <rPh sb="3" eb="5">
      <t>ソウゴウ</t>
    </rPh>
    <phoneticPr fontId="2"/>
  </si>
  <si>
    <t>-</t>
    <phoneticPr fontId="2"/>
  </si>
  <si>
    <t>きのこハウス</t>
    <phoneticPr fontId="2"/>
  </si>
  <si>
    <t>ひきみ</t>
    <phoneticPr fontId="2"/>
  </si>
  <si>
    <t>-</t>
    <phoneticPr fontId="2"/>
  </si>
  <si>
    <t>エイト</t>
    <phoneticPr fontId="2"/>
  </si>
  <si>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</si>
  <si>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</si>
  <si>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</si>
  <si>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島根県後期高齢者医療連合会（普）</t>
    <rPh sb="0" eb="3">
      <t>シマネケン</t>
    </rPh>
    <rPh sb="3" eb="5">
      <t>コウキ</t>
    </rPh>
    <rPh sb="5" eb="8">
      <t>コウレイシャ</t>
    </rPh>
    <rPh sb="8" eb="10">
      <t>イリョウ</t>
    </rPh>
    <rPh sb="10" eb="12">
      <t>レンゴウ</t>
    </rPh>
    <rPh sb="12" eb="13">
      <t>カイ</t>
    </rPh>
    <rPh sb="14" eb="15">
      <t>フ</t>
    </rPh>
    <phoneticPr fontId="2"/>
  </si>
  <si>
    <t>島根県後期高齢者医療連合会（後期高齢）</t>
    <rPh sb="0" eb="3">
      <t>シマネケン</t>
    </rPh>
    <rPh sb="3" eb="5">
      <t>コウキ</t>
    </rPh>
    <rPh sb="5" eb="8">
      <t>コウレイシャ</t>
    </rPh>
    <rPh sb="8" eb="10">
      <t>イリョウ</t>
    </rPh>
    <rPh sb="10" eb="12">
      <t>レンゴウ</t>
    </rPh>
    <rPh sb="12" eb="13">
      <t>カイ</t>
    </rPh>
    <rPh sb="14" eb="16">
      <t>コウキ</t>
    </rPh>
    <rPh sb="16" eb="18">
      <t>コウレイ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</si>
  <si>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</si>
  <si>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</si>
  <si>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</si>
  <si>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</si>
  <si>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</si>
  <si>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</si>
  <si>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</si>
  <si>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</si>
  <si>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</si>
  <si>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</si>
  <si>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</si>
  <si>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</si>
  <si>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自主財源が乏しく、地方債に依存している中で、将来負担比率及び実質公債費費比率ともに類似団体平均を大きく上回っている。
　ここ数年の大型事業の集中実施により地方債現在高が年々増加傾向にあるものの、過疎債等の有利な地方債を活用しているため基準財政需要額算入見込額も増加しており、年々改善傾向にある。
　今後は、さらに事業の取捨選択による地方債の発行抑制を図るととに、計画的な繰上償還の実施により、各比率の改善を図る。</t>
    <rPh sb="1" eb="3">
      <t>ジシュ</t>
    </rPh>
    <rPh sb="3" eb="5">
      <t>ザイゲン</t>
    </rPh>
    <rPh sb="6" eb="7">
      <t>トボ</t>
    </rPh>
    <rPh sb="10" eb="13">
      <t>チホウサイ</t>
    </rPh>
    <rPh sb="14" eb="16">
      <t>イゾン</t>
    </rPh>
    <rPh sb="20" eb="21">
      <t>ナカ</t>
    </rPh>
    <rPh sb="23" eb="25">
      <t>ショウライ</t>
    </rPh>
    <rPh sb="25" eb="27">
      <t>フタン</t>
    </rPh>
    <rPh sb="27" eb="29">
      <t>ヒリツ</t>
    </rPh>
    <rPh sb="29" eb="30">
      <t>オヨ</t>
    </rPh>
    <rPh sb="31" eb="33">
      <t>ジッシツ</t>
    </rPh>
    <rPh sb="33" eb="35">
      <t>コウサイ</t>
    </rPh>
    <rPh sb="35" eb="36">
      <t>ヒ</t>
    </rPh>
    <rPh sb="36" eb="37">
      <t>ヒ</t>
    </rPh>
    <rPh sb="37" eb="39">
      <t>ヒリツ</t>
    </rPh>
    <rPh sb="42" eb="44">
      <t>ルイジ</t>
    </rPh>
    <rPh sb="44" eb="46">
      <t>ダンタイ</t>
    </rPh>
    <rPh sb="46" eb="48">
      <t>ヘイキン</t>
    </rPh>
    <rPh sb="49" eb="50">
      <t>オオ</t>
    </rPh>
    <rPh sb="52" eb="54">
      <t>ウワマワ</t>
    </rPh>
    <rPh sb="63" eb="65">
      <t>スウネン</t>
    </rPh>
    <rPh sb="66" eb="68">
      <t>オオガタ</t>
    </rPh>
    <rPh sb="68" eb="70">
      <t>ジギョウ</t>
    </rPh>
    <rPh sb="71" eb="73">
      <t>シュウチュウ</t>
    </rPh>
    <rPh sb="73" eb="75">
      <t>ジッシ</t>
    </rPh>
    <rPh sb="78" eb="81">
      <t>チホウサイ</t>
    </rPh>
    <rPh sb="81" eb="83">
      <t>ゲンザイ</t>
    </rPh>
    <rPh sb="83" eb="84">
      <t>ダカ</t>
    </rPh>
    <rPh sb="85" eb="87">
      <t>ネンネン</t>
    </rPh>
    <rPh sb="87" eb="89">
      <t>ゾウカ</t>
    </rPh>
    <rPh sb="89" eb="91">
      <t>ケイコウ</t>
    </rPh>
    <rPh sb="98" eb="100">
      <t>カソ</t>
    </rPh>
    <rPh sb="100" eb="101">
      <t>サイ</t>
    </rPh>
    <rPh sb="101" eb="102">
      <t>トウ</t>
    </rPh>
    <rPh sb="103" eb="105">
      <t>ユウリ</t>
    </rPh>
    <rPh sb="106" eb="109">
      <t>チホウサイ</t>
    </rPh>
    <rPh sb="110" eb="112">
      <t>カツヨウ</t>
    </rPh>
    <rPh sb="118" eb="120">
      <t>キジュン</t>
    </rPh>
    <rPh sb="120" eb="122">
      <t>ザイセイ</t>
    </rPh>
    <rPh sb="122" eb="124">
      <t>ジュヨウ</t>
    </rPh>
    <rPh sb="124" eb="125">
      <t>ガク</t>
    </rPh>
    <rPh sb="125" eb="127">
      <t>サンニュウ</t>
    </rPh>
    <rPh sb="127" eb="129">
      <t>ミコ</t>
    </rPh>
    <rPh sb="129" eb="130">
      <t>ガク</t>
    </rPh>
    <rPh sb="131" eb="133">
      <t>ゾウカ</t>
    </rPh>
    <rPh sb="138" eb="140">
      <t>ネンネン</t>
    </rPh>
    <rPh sb="140" eb="142">
      <t>カイゼン</t>
    </rPh>
    <rPh sb="142" eb="144">
      <t>ケイコウ</t>
    </rPh>
    <rPh sb="150" eb="152">
      <t>コンゴ</t>
    </rPh>
    <rPh sb="157" eb="159">
      <t>ジギョウ</t>
    </rPh>
    <rPh sb="160" eb="162">
      <t>シュシャ</t>
    </rPh>
    <rPh sb="162" eb="164">
      <t>センタク</t>
    </rPh>
    <rPh sb="167" eb="170">
      <t>チホウサイ</t>
    </rPh>
    <rPh sb="171" eb="173">
      <t>ハッコウ</t>
    </rPh>
    <rPh sb="173" eb="175">
      <t>ヨクセイ</t>
    </rPh>
    <rPh sb="176" eb="177">
      <t>ハカ</t>
    </rPh>
    <rPh sb="182" eb="185">
      <t>ケイカクテキ</t>
    </rPh>
    <rPh sb="186" eb="188">
      <t>クリア</t>
    </rPh>
    <rPh sb="188" eb="190">
      <t>ショウカン</t>
    </rPh>
    <rPh sb="191" eb="193">
      <t>ジッシ</t>
    </rPh>
    <rPh sb="197" eb="198">
      <t>カク</t>
    </rPh>
    <rPh sb="198" eb="200">
      <t>ヒリツ</t>
    </rPh>
    <rPh sb="201" eb="203">
      <t>カイゼン</t>
    </rPh>
    <rPh sb="204" eb="20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</si>
</sst>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85459</c:v>
                </c:pt>
              </c:numCache>
            </c:numRef>
          </c:val>
          <c:smooth val="0"/>
          <c:extLst xmlns:c16r2="http://schemas.microsoft.com/office/drawing/2015/06/chart">
            <c:ext xmlns:c16="http://schemas.microsoft.com/office/drawing/2014/chart" uri="{C3380CC4-5D6E-409C-BE32-E72D297353CC}">
              <c16:uniqueId val="{00000000-7998-4F09-BDF6-C5EDB29720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81364</c:v>
                </c:pt>
                <c:pt idx="1">
                  <c:v>45552</c:v>
                </c:pt>
                <c:pt idx="2">
                  <c:v>67395</c:v>
                </c:pt>
                <c:pt idx="3">
                  <c:v>120165</c:v>
                </c:pt>
                <c:pt idx="4">
                  <c:v>116876</c:v>
                </c:pt>
              </c:numCache>
            </c:numRef>
          </c:val>
          <c:smooth val="0"/>
          <c:extLst xmlns:c16r2="http://schemas.microsoft.com/office/drawing/2015/06/chart">
            <c:ext xmlns:c16="http://schemas.microsoft.com/office/drawing/2014/chart" uri="{C3380CC4-5D6E-409C-BE32-E72D297353CC}">
              <c16:uniqueId val="{00000001-7998-4F09-BDF6-C5EDB2972059}"/>
            </c:ext>
          </c:extLst>
        </c:ser>
        <c:dLbls>
          <c:showLegendKey val="0"/>
          <c:showVal val="0"/>
          <c:showCatName val="0"/>
          <c:showSerName val="0"/>
          <c:showPercent val="0"/>
          <c:showBubbleSize val="0"/>
        </c:dLbls>
        <c:marker val="1"/>
        <c:smooth val="0"/>
        <c:axId val="136615808"/>
        <c:axId val="138612736"/>
      </c:lineChart>
      <c:catAx>
        <c:axId val="13661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12736"/>
        <c:crosses val="autoZero"/>
        <c:auto val="1"/>
        <c:lblAlgn val="ctr"/>
        <c:lblOffset val="100"/>
        <c:tickLblSkip val="1"/>
        <c:tickMarkSkip val="1"/>
        <c:noMultiLvlLbl val="0"/>
      </c:catAx>
      <c:valAx>
        <c:axId val="138612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1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3.46</c:v>
                </c:pt>
                <c:pt idx="1">
                  <c:v>3.64</c:v>
                </c:pt>
                <c:pt idx="2">
                  <c:v>4.6399999999999997</c:v>
                </c:pt>
                <c:pt idx="3">
                  <c:v>3.9</c:v>
                </c:pt>
                <c:pt idx="4">
                  <c:v>4.6500000000000004</c:v>
                </c:pt>
              </c:numCache>
            </c:numRef>
          </c:val>
          <c:extLst xmlns:c16r2="http://schemas.microsoft.com/office/drawing/2015/06/chart">
            <c:ext xmlns:c16="http://schemas.microsoft.com/office/drawing/2014/chart" uri="{C3380CC4-5D6E-409C-BE32-E72D297353CC}">
              <c16:uniqueId val="{00000000-2A57-4ABD-BBB8-0790F2C035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2.65</c:v>
                </c:pt>
                <c:pt idx="1">
                  <c:v>5.29</c:v>
                </c:pt>
                <c:pt idx="2">
                  <c:v>7</c:v>
                </c:pt>
                <c:pt idx="3">
                  <c:v>7.01</c:v>
                </c:pt>
                <c:pt idx="4">
                  <c:v>6.94</c:v>
                </c:pt>
              </c:numCache>
            </c:numRef>
          </c:val>
          <c:extLst xmlns:c16r2="http://schemas.microsoft.com/office/drawing/2015/06/chart">
            <c:ext xmlns:c16="http://schemas.microsoft.com/office/drawing/2014/chart" uri="{C3380CC4-5D6E-409C-BE32-E72D297353CC}">
              <c16:uniqueId val="{00000001-2A57-4ABD-BBB8-0790F2C035E2}"/>
            </c:ext>
          </c:extLst>
        </c:ser>
        <c:dLbls>
          <c:showLegendKey val="0"/>
          <c:showVal val="0"/>
          <c:showCatName val="0"/>
          <c:showSerName val="0"/>
          <c:showPercent val="0"/>
          <c:showBubbleSize val="0"/>
        </c:dLbls>
        <c:gapWidth val="250"/>
        <c:overlap val="100"/>
        <c:axId val="139252864"/>
        <c:axId val="13925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0.76</c:v>
                </c:pt>
                <c:pt idx="1">
                  <c:v>4.1100000000000003</c:v>
                </c:pt>
                <c:pt idx="2">
                  <c:v>2.94</c:v>
                </c:pt>
                <c:pt idx="3">
                  <c:v>-0.73</c:v>
                </c:pt>
                <c:pt idx="4">
                  <c:v>1.41</c:v>
                </c:pt>
              </c:numCache>
            </c:numRef>
          </c:val>
          <c:smooth val="0"/>
          <c:extLst xmlns:c16r2="http://schemas.microsoft.com/office/drawing/2015/06/chart">
            <c:ext xmlns:c16="http://schemas.microsoft.com/office/drawing/2014/chart" uri="{C3380CC4-5D6E-409C-BE32-E72D297353CC}">
              <c16:uniqueId val="{00000002-2A57-4ABD-BBB8-0790F2C035E2}"/>
            </c:ext>
          </c:extLst>
        </c:ser>
        <c:dLbls>
          <c:showLegendKey val="0"/>
          <c:showVal val="0"/>
          <c:showCatName val="0"/>
          <c:showSerName val="0"/>
          <c:showPercent val="0"/>
          <c:showBubbleSize val="0"/>
        </c:dLbls>
        <c:marker val="1"/>
        <c:smooth val="0"/>
        <c:axId val="139252864"/>
        <c:axId val="139254784"/>
      </c:lineChart>
      <c:catAx>
        <c:axId val="1392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254784"/>
        <c:crosses val="autoZero"/>
        <c:auto val="1"/>
        <c:lblAlgn val="ctr"/>
        <c:lblOffset val="100"/>
        <c:tickLblSkip val="1"/>
        <c:tickMarkSkip val="1"/>
        <c:noMultiLvlLbl val="0"/>
      </c:catAx>
      <c:valAx>
        <c:axId val="13925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0.04</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4889-41E1-B109-07462F6A5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1.26</c:v>
                </c:pt>
                <c:pt idx="1">
                  <c:v>#N/A</c:v>
                </c:pt>
                <c:pt idx="2">
                  <c:v>1.38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89-41E1-B109-07462F6A53CF}"/>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4889-41E1-B109-07462F6A53CF}"/>
            </c:ext>
          </c:extLst>
        </c:ser>
        <c:ser>
          <c:idx val="3"/>
          <c:order val="3"/>
          <c:tx>
            <c:strRef>
              <c:f>データシート!$A$30</c:f>
              <c:strCache>
                <c:ptCount val="1"/>
                <c:pt idx="0">
                  <c:v>益田駅前地区市街地再開発事業特別会計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0.42</c:v>
                </c:pt>
                <c:pt idx="2">
                  <c:v>#N/A</c:v>
                </c:pt>
                <c:pt idx="3">
                  <c:v>0.84</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4889-41E1-B109-07462F6A53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4889-41E1-B109-07462F6A53C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0.69</c:v>
                </c:pt>
                <c:pt idx="2">
                  <c:v>#N/A</c:v>
                </c:pt>
                <c:pt idx="3">
                  <c:v>0.48</c:v>
                </c:pt>
                <c:pt idx="4">
                  <c:v>#N/A</c:v>
                </c:pt>
                <c:pt idx="5">
                  <c:v>1.17</c:v>
                </c:pt>
                <c:pt idx="6">
                  <c:v>#N/A</c:v>
                </c:pt>
                <c:pt idx="7">
                  <c:v>2.0699999999999998</c:v>
                </c:pt>
                <c:pt idx="8">
                  <c:v>#N/A</c:v>
                </c:pt>
                <c:pt idx="9">
                  <c:v>0.53</c:v>
                </c:pt>
              </c:numCache>
            </c:numRef>
          </c:val>
          <c:extLst xmlns:c16r2="http://schemas.microsoft.com/office/drawing/2015/06/chart">
            <c:ext xmlns:c16="http://schemas.microsoft.com/office/drawing/2014/chart" uri="{C3380CC4-5D6E-409C-BE32-E72D297353CC}">
              <c16:uniqueId val="{00000005-4889-41E1-B109-07462F6A53CF}"/>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1.1000000000000001</c:v>
                </c:pt>
                <c:pt idx="2">
                  <c:v>#N/A</c:v>
                </c:pt>
                <c:pt idx="3">
                  <c:v>0.04</c:v>
                </c:pt>
                <c:pt idx="4">
                  <c:v>#N/A</c:v>
                </c:pt>
                <c:pt idx="5">
                  <c:v>0.05</c:v>
                </c:pt>
                <c:pt idx="6">
                  <c:v>#N/A</c:v>
                </c:pt>
                <c:pt idx="7">
                  <c:v>0.03</c:v>
                </c:pt>
                <c:pt idx="8">
                  <c:v>#N/A</c:v>
                </c:pt>
                <c:pt idx="9">
                  <c:v>0.54</c:v>
                </c:pt>
              </c:numCache>
            </c:numRef>
          </c:val>
          <c:extLst xmlns:c16r2="http://schemas.microsoft.com/office/drawing/2015/06/chart">
            <c:ext xmlns:c16="http://schemas.microsoft.com/office/drawing/2014/chart" uri="{C3380CC4-5D6E-409C-BE32-E72D297353CC}">
              <c16:uniqueId val="{00000006-4889-41E1-B109-07462F6A53CF}"/>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3.72</c:v>
                </c:pt>
                <c:pt idx="2">
                  <c:v>#N/A</c:v>
                </c:pt>
                <c:pt idx="3">
                  <c:v>1.84</c:v>
                </c:pt>
                <c:pt idx="4">
                  <c:v>#N/A</c:v>
                </c:pt>
                <c:pt idx="5">
                  <c:v>1.57</c:v>
                </c:pt>
                <c:pt idx="6">
                  <c:v>#N/A</c:v>
                </c:pt>
                <c:pt idx="7">
                  <c:v>1.52</c:v>
                </c:pt>
                <c:pt idx="8">
                  <c:v>#N/A</c:v>
                </c:pt>
                <c:pt idx="9">
                  <c:v>1.88</c:v>
                </c:pt>
              </c:numCache>
            </c:numRef>
          </c:val>
          <c:extLst xmlns:c16r2="http://schemas.microsoft.com/office/drawing/2015/06/chart">
            <c:ext xmlns:c16="http://schemas.microsoft.com/office/drawing/2014/chart" uri="{C3380CC4-5D6E-409C-BE32-E72D297353CC}">
              <c16:uniqueId val="{00000007-4889-41E1-B109-07462F6A53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4.6399999999999997</c:v>
                </c:pt>
                <c:pt idx="2">
                  <c:v>#N/A</c:v>
                </c:pt>
                <c:pt idx="3">
                  <c:v>4.9800000000000004</c:v>
                </c:pt>
                <c:pt idx="4">
                  <c:v>#N/A</c:v>
                </c:pt>
                <c:pt idx="5">
                  <c:v>4.59</c:v>
                </c:pt>
                <c:pt idx="6">
                  <c:v>#N/A</c:v>
                </c:pt>
                <c:pt idx="7">
                  <c:v>3.86</c:v>
                </c:pt>
                <c:pt idx="8">
                  <c:v>#N/A</c:v>
                </c:pt>
                <c:pt idx="9">
                  <c:v>4.6100000000000003</c:v>
                </c:pt>
              </c:numCache>
            </c:numRef>
          </c:val>
          <c:extLst xmlns:c16r2="http://schemas.microsoft.com/office/drawing/2015/06/chart">
            <c:ext xmlns:c16="http://schemas.microsoft.com/office/drawing/2014/chart" uri="{C3380CC4-5D6E-409C-BE32-E72D297353CC}">
              <c16:uniqueId val="{00000008-4889-41E1-B109-07462F6A53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10.66</c:v>
                </c:pt>
                <c:pt idx="2">
                  <c:v>#N/A</c:v>
                </c:pt>
                <c:pt idx="3">
                  <c:v>9.44</c:v>
                </c:pt>
                <c:pt idx="4">
                  <c:v>#N/A</c:v>
                </c:pt>
                <c:pt idx="5">
                  <c:v>8.94</c:v>
                </c:pt>
                <c:pt idx="6">
                  <c:v>#N/A</c:v>
                </c:pt>
                <c:pt idx="7">
                  <c:v>9.32</c:v>
                </c:pt>
                <c:pt idx="8">
                  <c:v>#N/A</c:v>
                </c:pt>
                <c:pt idx="9">
                  <c:v>9.5399999999999991</c:v>
                </c:pt>
              </c:numCache>
            </c:numRef>
          </c:val>
          <c:extLst xmlns:c16r2="http://schemas.microsoft.com/office/drawing/2015/06/chart">
            <c:ext xmlns:c16="http://schemas.microsoft.com/office/drawing/2014/chart" uri="{C3380CC4-5D6E-409C-BE32-E72D297353CC}">
              <c16:uniqueId val="{00000009-4889-41E1-B109-07462F6A53CF}"/>
            </c:ext>
          </c:extLst>
        </c:ser>
        <c:dLbls>
          <c:showLegendKey val="0"/>
          <c:showVal val="0"/>
          <c:showCatName val="0"/>
          <c:showSerName val="0"/>
          <c:showPercent val="0"/>
          <c:showBubbleSize val="0"/>
        </c:dLbls>
        <c:gapWidth val="150"/>
        <c:overlap val="100"/>
        <c:axId val="130222720"/>
        <c:axId val="130232704"/>
      </c:barChart>
      <c:catAx>
        <c:axId val="1302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32704"/>
        <c:crosses val="autoZero"/>
        <c:auto val="1"/>
        <c:lblAlgn val="ctr"/>
        <c:lblOffset val="100"/>
        <c:tickLblSkip val="1"/>
        <c:tickMarkSkip val="1"/>
        <c:noMultiLvlLbl val="0"/>
      </c:catAx>
      <c:valAx>
        <c:axId val="1302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2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2567</c:v>
                </c:pt>
                <c:pt idx="5">
                  <c:v>2567</c:v>
                </c:pt>
                <c:pt idx="8">
                  <c:v>2633</c:v>
                </c:pt>
                <c:pt idx="11">
                  <c:v>2875</c:v>
                </c:pt>
                <c:pt idx="14">
                  <c:v>2886</c:v>
                </c:pt>
              </c:numCache>
            </c:numRef>
          </c:val>
          <c:extLst xmlns:c16r2="http://schemas.microsoft.com/office/drawing/2015/06/chart">
            <c:ext xmlns:c16="http://schemas.microsoft.com/office/drawing/2014/chart" uri="{C3380CC4-5D6E-409C-BE32-E72D297353CC}">
              <c16:uniqueId val="{00000000-D4A4-4CB2-A23F-F4DD4B372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2</c:v>
                </c:pt>
                <c:pt idx="6">
                  <c:v>3</c:v>
                </c:pt>
                <c:pt idx="9">
                  <c:v>2</c:v>
                </c:pt>
                <c:pt idx="12">
                  <c:v>1</c:v>
                </c:pt>
              </c:numCache>
            </c:numRef>
          </c:val>
          <c:extLst xmlns:c16r2="http://schemas.microsoft.com/office/drawing/2015/06/chart">
            <c:ext xmlns:c16="http://schemas.microsoft.com/office/drawing/2014/chart" uri="{C3380CC4-5D6E-409C-BE32-E72D297353CC}">
              <c16:uniqueId val="{00000001-D4A4-4CB2-A23F-F4DD4B372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95</c:v>
                </c:pt>
                <c:pt idx="3">
                  <c:v>73</c:v>
                </c:pt>
                <c:pt idx="6">
                  <c:v>111</c:v>
                </c:pt>
                <c:pt idx="9">
                  <c:v>99</c:v>
                </c:pt>
                <c:pt idx="12">
                  <c:v>108</c:v>
                </c:pt>
              </c:numCache>
            </c:numRef>
          </c:val>
          <c:extLst xmlns:c16r2="http://schemas.microsoft.com/office/drawing/2015/06/chart">
            <c:ext xmlns:c16="http://schemas.microsoft.com/office/drawing/2014/chart" uri="{C3380CC4-5D6E-409C-BE32-E72D297353CC}">
              <c16:uniqueId val="{00000002-D4A4-4CB2-A23F-F4DD4B372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82</c:v>
                </c:pt>
                <c:pt idx="3">
                  <c:v>52</c:v>
                </c:pt>
                <c:pt idx="6">
                  <c:v>52</c:v>
                </c:pt>
                <c:pt idx="9">
                  <c:v>45</c:v>
                </c:pt>
                <c:pt idx="12">
                  <c:v>47</c:v>
                </c:pt>
              </c:numCache>
            </c:numRef>
          </c:val>
          <c:extLst xmlns:c16r2="http://schemas.microsoft.com/office/drawing/2015/06/chart">
            <c:ext xmlns:c16="http://schemas.microsoft.com/office/drawing/2014/chart" uri="{C3380CC4-5D6E-409C-BE32-E72D297353CC}">
              <c16:uniqueId val="{00000003-D4A4-4CB2-A23F-F4DD4B372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367</c:v>
                </c:pt>
                <c:pt idx="3">
                  <c:v>385</c:v>
                </c:pt>
                <c:pt idx="6">
                  <c:v>392</c:v>
                </c:pt>
                <c:pt idx="9">
                  <c:v>421</c:v>
                </c:pt>
                <c:pt idx="12">
                  <c:v>383</c:v>
                </c:pt>
              </c:numCache>
            </c:numRef>
          </c:val>
          <c:extLst xmlns:c16r2="http://schemas.microsoft.com/office/drawing/2015/06/chart">
            <c:ext xmlns:c16="http://schemas.microsoft.com/office/drawing/2014/chart" uri="{C3380CC4-5D6E-409C-BE32-E72D297353CC}">
              <c16:uniqueId val="{00000004-D4A4-4CB2-A23F-F4DD4B372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A4-4CB2-A23F-F4DD4B372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A4-4CB2-A23F-F4DD4B372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4101</c:v>
                </c:pt>
                <c:pt idx="3">
                  <c:v>4003</c:v>
                </c:pt>
                <c:pt idx="6">
                  <c:v>3955</c:v>
                </c:pt>
                <c:pt idx="9">
                  <c:v>4215</c:v>
                </c:pt>
                <c:pt idx="12">
                  <c:v>4271</c:v>
                </c:pt>
              </c:numCache>
            </c:numRef>
          </c:val>
          <c:extLst xmlns:c16r2="http://schemas.microsoft.com/office/drawing/2015/06/chart">
            <c:ext xmlns:c16="http://schemas.microsoft.com/office/drawing/2014/chart" uri="{C3380CC4-5D6E-409C-BE32-E72D297353CC}">
              <c16:uniqueId val="{00000007-D4A4-4CB2-A23F-F4DD4B372356}"/>
            </c:ext>
          </c:extLst>
        </c:ser>
        <c:dLbls>
          <c:showLegendKey val="0"/>
          <c:showVal val="0"/>
          <c:showCatName val="0"/>
          <c:showSerName val="0"/>
          <c:showPercent val="0"/>
          <c:showBubbleSize val="0"/>
        </c:dLbls>
        <c:gapWidth val="100"/>
        <c:overlap val="100"/>
        <c:axId val="138086272"/>
        <c:axId val="13809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2080</c:v>
                </c:pt>
                <c:pt idx="2">
                  <c:v>#N/A</c:v>
                </c:pt>
                <c:pt idx="3">
                  <c:v>#N/A</c:v>
                </c:pt>
                <c:pt idx="4">
                  <c:v>1948</c:v>
                </c:pt>
                <c:pt idx="5">
                  <c:v>#N/A</c:v>
                </c:pt>
                <c:pt idx="6">
                  <c:v>#N/A</c:v>
                </c:pt>
                <c:pt idx="7">
                  <c:v>1880</c:v>
                </c:pt>
                <c:pt idx="8">
                  <c:v>#N/A</c:v>
                </c:pt>
                <c:pt idx="9">
                  <c:v>#N/A</c:v>
                </c:pt>
                <c:pt idx="10">
                  <c:v>1907</c:v>
                </c:pt>
                <c:pt idx="11">
                  <c:v>#N/A</c:v>
                </c:pt>
                <c:pt idx="12">
                  <c:v>#N/A</c:v>
                </c:pt>
                <c:pt idx="13">
                  <c:v>1924</c:v>
                </c:pt>
                <c:pt idx="14">
                  <c:v>#N/A</c:v>
                </c:pt>
              </c:numCache>
            </c:numRef>
          </c:val>
          <c:smooth val="0"/>
          <c:extLst xmlns:c16r2="http://schemas.microsoft.com/office/drawing/2015/06/chart">
            <c:ext xmlns:c16="http://schemas.microsoft.com/office/drawing/2014/chart" uri="{C3380CC4-5D6E-409C-BE32-E72D297353CC}">
              <c16:uniqueId val="{00000008-D4A4-4CB2-A23F-F4DD4B372356}"/>
            </c:ext>
          </c:extLst>
        </c:ser>
        <c:dLbls>
          <c:showLegendKey val="0"/>
          <c:showVal val="0"/>
          <c:showCatName val="0"/>
          <c:showSerName val="0"/>
          <c:showPercent val="0"/>
          <c:showBubbleSize val="0"/>
        </c:dLbls>
        <c:marker val="1"/>
        <c:smooth val="0"/>
        <c:axId val="138086272"/>
        <c:axId val="138092544"/>
      </c:lineChart>
      <c:catAx>
        <c:axId val="1380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92544"/>
        <c:crosses val="autoZero"/>
        <c:auto val="1"/>
        <c:lblAlgn val="ctr"/>
        <c:lblOffset val="100"/>
        <c:tickLblSkip val="1"/>
        <c:tickMarkSkip val="1"/>
        <c:noMultiLvlLbl val="0"/>
      </c:catAx>
      <c:valAx>
        <c:axId val="13809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23991</c:v>
                </c:pt>
                <c:pt idx="5">
                  <c:v>24562</c:v>
                </c:pt>
                <c:pt idx="8">
                  <c:v>24181</c:v>
                </c:pt>
                <c:pt idx="11">
                  <c:v>27422</c:v>
                </c:pt>
                <c:pt idx="14">
                  <c:v>28770</c:v>
                </c:pt>
              </c:numCache>
            </c:numRef>
          </c:val>
          <c:extLst xmlns:c16r2="http://schemas.microsoft.com/office/drawing/2015/06/chart">
            <c:ext xmlns:c16="http://schemas.microsoft.com/office/drawing/2014/chart" uri="{C3380CC4-5D6E-409C-BE32-E72D297353CC}">
              <c16:uniqueId val="{00000000-8E86-4BD9-8AF9-28804EB536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1495</c:v>
                </c:pt>
                <c:pt idx="5">
                  <c:v>1217</c:v>
                </c:pt>
                <c:pt idx="8">
                  <c:v>1051</c:v>
                </c:pt>
                <c:pt idx="11">
                  <c:v>1398</c:v>
                </c:pt>
                <c:pt idx="14">
                  <c:v>1388</c:v>
                </c:pt>
              </c:numCache>
            </c:numRef>
          </c:val>
          <c:extLst xmlns:c16r2="http://schemas.microsoft.com/office/drawing/2015/06/chart">
            <c:ext xmlns:c16="http://schemas.microsoft.com/office/drawing/2014/chart" uri="{C3380CC4-5D6E-409C-BE32-E72D297353CC}">
              <c16:uniqueId val="{00000001-8E86-4BD9-8AF9-28804EB536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2438</c:v>
                </c:pt>
                <c:pt idx="5">
                  <c:v>2490</c:v>
                </c:pt>
                <c:pt idx="8">
                  <c:v>2755</c:v>
                </c:pt>
                <c:pt idx="11">
                  <c:v>2871</c:v>
                </c:pt>
                <c:pt idx="14">
                  <c:v>2910</c:v>
                </c:pt>
              </c:numCache>
            </c:numRef>
          </c:val>
          <c:extLst xmlns:c16r2="http://schemas.microsoft.com/office/drawing/2015/06/chart">
            <c:ext xmlns:c16="http://schemas.microsoft.com/office/drawing/2014/chart" uri="{C3380CC4-5D6E-409C-BE32-E72D297353CC}">
              <c16:uniqueId val="{00000002-8E86-4BD9-8AF9-28804EB536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86-4BD9-8AF9-28804EB536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86-4BD9-8AF9-28804EB536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157</c:v>
                </c:pt>
                <c:pt idx="3">
                  <c:v>133</c:v>
                </c:pt>
                <c:pt idx="6">
                  <c:v>8</c:v>
                </c:pt>
                <c:pt idx="9">
                  <c:v>6</c:v>
                </c:pt>
                <c:pt idx="12">
                  <c:v>4</c:v>
                </c:pt>
              </c:numCache>
            </c:numRef>
          </c:val>
          <c:extLst xmlns:c16r2="http://schemas.microsoft.com/office/drawing/2015/06/chart">
            <c:ext xmlns:c16="http://schemas.microsoft.com/office/drawing/2014/chart" uri="{C3380CC4-5D6E-409C-BE32-E72D297353CC}">
              <c16:uniqueId val="{00000005-8E86-4BD9-8AF9-28804EB536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5756</c:v>
                </c:pt>
                <c:pt idx="3">
                  <c:v>5774</c:v>
                </c:pt>
                <c:pt idx="6">
                  <c:v>5573</c:v>
                </c:pt>
                <c:pt idx="9">
                  <c:v>5271</c:v>
                </c:pt>
                <c:pt idx="12">
                  <c:v>5085</c:v>
                </c:pt>
              </c:numCache>
            </c:numRef>
          </c:val>
          <c:extLst xmlns:c16r2="http://schemas.microsoft.com/office/drawing/2015/06/chart">
            <c:ext xmlns:c16="http://schemas.microsoft.com/office/drawing/2014/chart" uri="{C3380CC4-5D6E-409C-BE32-E72D297353CC}">
              <c16:uniqueId val="{00000006-8E86-4BD9-8AF9-28804EB536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323</c:v>
                </c:pt>
                <c:pt idx="3">
                  <c:v>297</c:v>
                </c:pt>
                <c:pt idx="6">
                  <c:v>271</c:v>
                </c:pt>
                <c:pt idx="9">
                  <c:v>256</c:v>
                </c:pt>
                <c:pt idx="12">
                  <c:v>222</c:v>
                </c:pt>
              </c:numCache>
            </c:numRef>
          </c:val>
          <c:extLst xmlns:c16r2="http://schemas.microsoft.com/office/drawing/2015/06/chart">
            <c:ext xmlns:c16="http://schemas.microsoft.com/office/drawing/2014/chart" uri="{C3380CC4-5D6E-409C-BE32-E72D297353CC}">
              <c16:uniqueId val="{00000007-8E86-4BD9-8AF9-28804EB536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5668</c:v>
                </c:pt>
                <c:pt idx="3">
                  <c:v>5509</c:v>
                </c:pt>
                <c:pt idx="6">
                  <c:v>5664</c:v>
                </c:pt>
                <c:pt idx="9">
                  <c:v>5941</c:v>
                </c:pt>
                <c:pt idx="12">
                  <c:v>5759</c:v>
                </c:pt>
              </c:numCache>
            </c:numRef>
          </c:val>
          <c:extLst xmlns:c16r2="http://schemas.microsoft.com/office/drawing/2015/06/chart">
            <c:ext xmlns:c16="http://schemas.microsoft.com/office/drawing/2014/chart" uri="{C3380CC4-5D6E-409C-BE32-E72D297353CC}">
              <c16:uniqueId val="{00000008-8E86-4BD9-8AF9-28804EB536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706</c:v>
                </c:pt>
                <c:pt idx="3">
                  <c:v>642</c:v>
                </c:pt>
                <c:pt idx="6">
                  <c:v>308</c:v>
                </c:pt>
                <c:pt idx="9">
                  <c:v>209</c:v>
                </c:pt>
                <c:pt idx="12">
                  <c:v>124</c:v>
                </c:pt>
              </c:numCache>
            </c:numRef>
          </c:val>
          <c:extLst xmlns:c16r2="http://schemas.microsoft.com/office/drawing/2015/06/chart">
            <c:ext xmlns:c16="http://schemas.microsoft.com/office/drawing/2014/chart" uri="{C3380CC4-5D6E-409C-BE32-E72D297353CC}">
              <c16:uniqueId val="{00000009-8E86-4BD9-8AF9-28804EB536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36236</c:v>
                </c:pt>
                <c:pt idx="3">
                  <c:v>35298</c:v>
                </c:pt>
                <c:pt idx="6">
                  <c:v>36716</c:v>
                </c:pt>
                <c:pt idx="9">
                  <c:v>38718</c:v>
                </c:pt>
                <c:pt idx="12">
                  <c:v>39506</c:v>
                </c:pt>
              </c:numCache>
            </c:numRef>
          </c:val>
          <c:extLst xmlns:c16r2="http://schemas.microsoft.com/office/drawing/2015/06/chart">
            <c:ext xmlns:c16="http://schemas.microsoft.com/office/drawing/2014/chart" uri="{C3380CC4-5D6E-409C-BE32-E72D297353CC}">
              <c16:uniqueId val="{0000000A-8E86-4BD9-8AF9-28804EB536AB}"/>
            </c:ext>
          </c:extLst>
        </c:ser>
        <c:dLbls>
          <c:showLegendKey val="0"/>
          <c:showVal val="0"/>
          <c:showCatName val="0"/>
          <c:showSerName val="0"/>
          <c:showPercent val="0"/>
          <c:showBubbleSize val="0"/>
        </c:dLbls>
        <c:gapWidth val="100"/>
        <c:overlap val="100"/>
        <c:axId val="145156736"/>
        <c:axId val="14550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20922</c:v>
                </c:pt>
                <c:pt idx="2">
                  <c:v>#N/A</c:v>
                </c:pt>
                <c:pt idx="3">
                  <c:v>#N/A</c:v>
                </c:pt>
                <c:pt idx="4">
                  <c:v>19384</c:v>
                </c:pt>
                <c:pt idx="5">
                  <c:v>#N/A</c:v>
                </c:pt>
                <c:pt idx="6">
                  <c:v>#N/A</c:v>
                </c:pt>
                <c:pt idx="7">
                  <c:v>20554</c:v>
                </c:pt>
                <c:pt idx="8">
                  <c:v>#N/A</c:v>
                </c:pt>
                <c:pt idx="9">
                  <c:v>#N/A</c:v>
                </c:pt>
                <c:pt idx="10">
                  <c:v>18708</c:v>
                </c:pt>
                <c:pt idx="11">
                  <c:v>#N/A</c:v>
                </c:pt>
                <c:pt idx="12">
                  <c:v>#N/A</c:v>
                </c:pt>
                <c:pt idx="13">
                  <c:v>17632</c:v>
                </c:pt>
                <c:pt idx="14">
                  <c:v>#N/A</c:v>
                </c:pt>
              </c:numCache>
            </c:numRef>
          </c:val>
          <c:smooth val="0"/>
          <c:extLst xmlns:c16r2="http://schemas.microsoft.com/office/drawing/2015/06/chart">
            <c:ext xmlns:c16="http://schemas.microsoft.com/office/drawing/2014/chart" uri="{C3380CC4-5D6E-409C-BE32-E72D297353CC}">
              <c16:uniqueId val="{0000000B-8E86-4BD9-8AF9-28804EB536AB}"/>
            </c:ext>
          </c:extLst>
        </c:ser>
        <c:dLbls>
          <c:showLegendKey val="0"/>
          <c:showVal val="0"/>
          <c:showCatName val="0"/>
          <c:showSerName val="0"/>
          <c:showPercent val="0"/>
          <c:showBubbleSize val="0"/>
        </c:dLbls>
        <c:marker val="1"/>
        <c:smooth val="0"/>
        <c:axId val="145156736"/>
        <c:axId val="145502976"/>
      </c:lineChart>
      <c:catAx>
        <c:axId val="1451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502976"/>
        <c:crosses val="autoZero"/>
        <c:auto val="1"/>
        <c:lblAlgn val="ctr"/>
        <c:lblOffset val="100"/>
        <c:tickLblSkip val="1"/>
        <c:tickMarkSkip val="1"/>
        <c:noMultiLvlLbl val="0"/>
      </c:catAx>
      <c:valAx>
        <c:axId val="14550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{181E5170-2FBA-4A94-8DCF-CC850E89638F}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AD32-4BA5-9ACB-1B476EAEA0C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{3F5C1E5E-4877-4471-AC8F-E2C238472403}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AD32-4BA5-9ACB-1B476EAEA0C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{BB815FA1-B080-48EE-B64D-690BA8D7BA82}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AD32-4BA5-9ACB-1B476EAEA0C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{07B7D6DC-99F7-497A-ACCD-29CDFA62B6B7}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AD32-4BA5-9ACB-1B476EAEA0C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{ACA0EA85-7B30-40EC-A1B9-CA85072E87DE}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AD32-4BA5-9ACB-1B476EAEA0C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D32-4BA5-9ACB-1B476EAEA0C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{8632A411-19B8-421B-9B6D-070593328E18}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AD32-4BA5-9ACB-1B476EAEA0C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{8A895B0E-6A46-4411-8E75-14D7C9A1C376}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AD32-4BA5-9ACB-1B476EAEA0C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{A17EB151-3DF1-4A4B-8BA5-A321A2945E6B}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AD32-4BA5-9ACB-1B476EAEA0C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{C32C0866-AB27-4BAB-A9D5-2D5F501F19CA}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AD32-4BA5-9ACB-1B476EAEA0C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{AB8CBBF4-67E8-43A6-98D7-08DBD11E91F6}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AD32-4BA5-9ACB-1B476EAEA0C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AD32-4BA5-9ACB-1B476EAEA0C6}"/>
            </c:ext>
          </c:extLst>
        </c:ser>
        <c:dLbls>
          <c:showLegendKey val="0"/>
          <c:showVal val="0"/>
          <c:showCatName val="0"/>
          <c:showSerName val="0"/>
          <c:showPercent val="0"/>
          <c:showBubbleSize val="0"/>
        </c:dLbls>
        <c:axId val="145619968"/>
        <c:axId val="75015296"/>
      </c:scatterChart>
      <c:valAx>
        <c:axId val="145619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015296"/>
        <c:crosses val="autoZero"/>
        <c:crossBetween val="midCat"/>
      </c:valAx>
      <c:valAx>
        <c:axId val="75015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19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{796BDD41-44CF-4BBC-B41A-5F4C556BC719}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7DD-4F5B-84AB-295F2B18A74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{5023792D-DA21-46B4-86FC-E08D884479D9}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7DD-4F5B-84AB-295F2B18A74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{0C1C74A0-C0B9-4B58-BA99-309734E2B4FC}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7DD-4F5B-84AB-295F2B18A74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{C29E8D72-0E9F-4BD8-94F0-BB2FF29C9E0E}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7DD-4F5B-84AB-295F2B18A74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{6BA1D883-3A32-481C-AD3D-96C2492886CE}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7DD-4F5B-84AB-295F2B18A74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16.100000000000001</c:v>
                </c:pt>
                <c:pt idx="2">
                  <c:v>15.6</c:v>
                </c:pt>
                <c:pt idx="3">
                  <c:v>15.2</c:v>
                </c:pt>
                <c:pt idx="4">
                  <c:v>15.3</c:v>
                </c:pt>
              </c:numCache>
            </c:numRef>
          </c:xVal>
          <c:yVal>
            <c:numRef>
              <c:f>公会計指標分析・財政指標組合せ分析表!$K$73:$O$73</c:f>
              <c:numCache>
                <c:formatCode>#,##0.0;"▲ "#,##0.0</c:formatCode>
                <c:ptCount val="5"/>
                <c:pt idx="0">
                  <c:v>167</c:v>
                </c:pt>
                <c:pt idx="1">
                  <c:v>153.1</c:v>
                </c:pt>
                <c:pt idx="2">
                  <c:v>163.6</c:v>
                </c:pt>
                <c:pt idx="3">
                  <c:v>152.30000000000001</c:v>
                </c:pt>
                <c:pt idx="4">
                  <c:v>142</c:v>
                </c:pt>
              </c:numCache>
            </c:numRef>
          </c:yVal>
          <c:smooth val="0"/>
          <c:extLst xmlns:c16r2="http://schemas.microsoft.com/office/drawing/2015/06/chart">
            <c:ext xmlns:c16="http://schemas.microsoft.com/office/drawing/2014/chart" uri="{C3380CC4-5D6E-409C-BE32-E72D297353CC}">
              <c16:uniqueId val="{00000005-D7DD-4F5B-84AB-295F2B18A74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{9F6F998D-E683-423E-8589-006897EFD1FD}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7DD-4F5B-84AB-295F2B18A74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{7AC8E41D-F370-4DD1-8A3E-CF65DF95B15A}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7DD-4F5B-84AB-295F2B18A74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{94D875C4-43EB-4BB5-921D-73E59F93F456}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7DD-4F5B-84AB-295F2B18A74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{6296CBF7-0613-4299-A200-A0E5440EAE8A}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7DD-4F5B-84AB-295F2B18A74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{4D93E1FC-4F36-4503-9FBF-F904010AA680}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7DD-4F5B-84AB-295F2B18A74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10.7</c:v>
                </c:pt>
              </c:numCache>
            </c:numRef>
          </c:xVal>
          <c:yVal>
            <c:numRef>
              <c:f>公会計指標分析・財政指標組合せ分析表!$K$77:$O$77</c:f>
              <c:numCache>
                <c:formatCode>#,##0.0;"▲ "#,##0.0</c:formatCode>
                <c:ptCount val="5"/>
                <c:pt idx="0">
                  <c:v>69.2</c:v>
                </c:pt>
                <c:pt idx="1">
                  <c:v>58.2</c:v>
                </c:pt>
                <c:pt idx="2">
                  <c:v>50.3</c:v>
                </c:pt>
                <c:pt idx="3">
                  <c:v>45.9</c:v>
                </c:pt>
                <c:pt idx="4">
                  <c:v>58.5</c:v>
                </c:pt>
              </c:numCache>
            </c:numRef>
          </c:yVal>
          <c:smooth val="0"/>
          <c:extLst xmlns:c16r2="http://schemas.microsoft.com/office/drawing/2015/06/chart">
            <c:ext xmlns:c16="http://schemas.microsoft.com/office/drawing/2014/chart" uri="{C3380CC4-5D6E-409C-BE32-E72D297353CC}">
              <c16:uniqueId val="{0000000B-D7DD-4F5B-84AB-295F2B18A749}"/>
            </c:ext>
          </c:extLst>
        </c:ser>
        <c:dLbls>
          <c:showLegendKey val="0"/>
          <c:showVal val="0"/>
          <c:showCatName val="0"/>
          <c:showSerName val="0"/>
          <c:showPercent val="0"/>
          <c:showBubbleSize val="0"/>
        </c:dLbls>
        <c:axId val="139205248"/>
        <c:axId val="75117312"/>
      </c:scatterChart>
      <c:valAx>
        <c:axId val="139205248"/>
        <c:scaling>
          <c:orientation val="minMax"/>
          <c:max val="17.60000000000000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117312"/>
        <c:crosses val="autoZero"/>
        <c:crossBetween val="midCat"/>
      </c:valAx>
      <c:valAx>
        <c:axId val="75117312"/>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05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自主財源が乏しく、地方債に依存している中で、ここ数年の大型事業の集中実施により、地方債現在高が年々増加して</a:t>
          </a:r>
          <a:r>
            <a:rPr kumimoji="1" lang="ja-JP" altLang="en-US" sz="1300">
              <a:solidFill>
                <a:schemeClr val="dk1"/>
              </a:solidFill>
              <a:effectLst/>
              <a:latin typeface="+mn-ea"/>
              <a:ea typeface="+mn-ea"/>
              <a:cs typeface="+mn-cs"/>
            </a:rPr>
            <a:t>おり、</a:t>
          </a:r>
          <a:r>
            <a:rPr kumimoji="1" lang="ja-JP" altLang="ja-JP" sz="1300">
              <a:solidFill>
                <a:schemeClr val="dk1"/>
              </a:solidFill>
              <a:effectLst/>
              <a:latin typeface="+mn-lt"/>
              <a:ea typeface="+mn-ea"/>
              <a:cs typeface="+mn-cs"/>
            </a:rPr>
            <a:t>元利償還金は高い水準</a:t>
          </a:r>
          <a:r>
            <a:rPr kumimoji="1" lang="ja-JP" altLang="en-US" sz="1300">
              <a:solidFill>
                <a:schemeClr val="dk1"/>
              </a:solidFill>
              <a:effectLst/>
              <a:latin typeface="+mn-lt"/>
              <a:ea typeface="+mn-ea"/>
              <a:cs typeface="+mn-cs"/>
            </a:rPr>
            <a:t>となっているが、</a:t>
          </a:r>
          <a:r>
            <a:rPr kumimoji="1" lang="ja-JP" altLang="ja-JP" sz="1300">
              <a:solidFill>
                <a:schemeClr val="dk1"/>
              </a:solidFill>
              <a:effectLst/>
              <a:latin typeface="+mn-lt"/>
              <a:ea typeface="+mn-ea"/>
              <a:cs typeface="+mn-cs"/>
            </a:rPr>
            <a:t>交付税算入率の高い有利な地方債の活用により実質公債費率の分子は同額程度を維持している。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、公共下水道事業の進捗に伴い、公営企業債の元利償還金に対する繰入金の増加も懸念されることから、</a:t>
          </a:r>
          <a:r>
            <a:rPr kumimoji="1" lang="ja-JP" altLang="en-US" sz="1300">
              <a:solidFill>
                <a:schemeClr val="dk1"/>
              </a:solidFill>
              <a:effectLst/>
              <a:latin typeface="+mn-lt"/>
              <a:ea typeface="+mn-ea"/>
              <a:cs typeface="+mn-cs"/>
            </a:rPr>
            <a:t>普通建設事業の取捨選択による地方債発行額の抑制や</a:t>
          </a:r>
          <a:r>
            <a:rPr kumimoji="1" lang="ja-JP" altLang="ja-JP" sz="1300">
              <a:solidFill>
                <a:schemeClr val="dk1"/>
              </a:solidFill>
              <a:effectLst/>
              <a:latin typeface="+mn-lt"/>
              <a:ea typeface="+mn-ea"/>
              <a:cs typeface="+mn-cs"/>
            </a:rPr>
            <a:t>繰上償還等によって</a:t>
          </a:r>
          <a:r>
            <a:rPr kumimoji="1" lang="ja-JP" altLang="en-US" sz="1300">
              <a:solidFill>
                <a:schemeClr val="dk1"/>
              </a:solidFill>
              <a:effectLst/>
              <a:latin typeface="+mn-lt"/>
              <a:ea typeface="+mn-ea"/>
              <a:cs typeface="+mn-cs"/>
            </a:rPr>
            <a:t>分子の縮減を図っていく。</a:t>
          </a:r>
          <a:endParaRPr kumimoji="1" lang="en-US"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学校給食センター建設及び益田赤十字病院</a:t>
          </a:r>
          <a:r>
            <a:rPr kumimoji="1" lang="ja-JP" altLang="en-US" sz="1300">
              <a:solidFill>
                <a:schemeClr val="dk1"/>
              </a:solidFill>
              <a:effectLst/>
              <a:latin typeface="+mn-lt"/>
              <a:ea typeface="+mn-ea"/>
              <a:cs typeface="+mn-cs"/>
            </a:rPr>
            <a:t>の建設支援</a:t>
          </a:r>
          <a:r>
            <a:rPr kumimoji="1" lang="ja-JP" altLang="ja-JP" sz="1300">
              <a:solidFill>
                <a:schemeClr val="dk1"/>
              </a:solidFill>
              <a:effectLst/>
              <a:latin typeface="+mn-lt"/>
              <a:ea typeface="+mn-ea"/>
              <a:cs typeface="+mn-cs"/>
            </a:rPr>
            <a:t>などの</a:t>
          </a:r>
          <a:r>
            <a:rPr kumimoji="1" lang="ja-JP" altLang="ja-JP" sz="1300" strike="noStrike" baseline="0">
              <a:solidFill>
                <a:schemeClr val="dk1"/>
              </a:solidFill>
              <a:effectLst/>
              <a:latin typeface="+mn-lt"/>
              <a:ea typeface="+mn-ea"/>
              <a:cs typeface="+mn-cs"/>
            </a:rPr>
            <a:t>大規模事業の集中</a:t>
          </a:r>
          <a:r>
            <a:rPr kumimoji="1" lang="ja-JP" altLang="en-US" sz="1300" strike="noStrike" baseline="0">
              <a:solidFill>
                <a:schemeClr val="dk1"/>
              </a:solidFill>
              <a:effectLst/>
              <a:latin typeface="+mn-lt"/>
              <a:ea typeface="+mn-ea"/>
              <a:cs typeface="+mn-cs"/>
            </a:rPr>
            <a:t>実施に伴う</a:t>
          </a:r>
          <a:r>
            <a:rPr kumimoji="1" lang="ja-JP" altLang="ja-JP" sz="1300" strike="noStrike" baseline="0">
              <a:solidFill>
                <a:schemeClr val="dk1"/>
              </a:solidFill>
              <a:effectLst/>
              <a:latin typeface="+mn-lt"/>
              <a:ea typeface="+mn-ea"/>
              <a:cs typeface="+mn-cs"/>
            </a:rPr>
            <a:t>地方債の発行</a:t>
          </a:r>
          <a:r>
            <a:rPr kumimoji="1" lang="ja-JP" altLang="ja-JP" sz="1300">
              <a:solidFill>
                <a:schemeClr val="dk1"/>
              </a:solidFill>
              <a:effectLst/>
              <a:latin typeface="+mn-lt"/>
              <a:ea typeface="+mn-ea"/>
              <a:cs typeface="+mn-cs"/>
            </a:rPr>
            <a:t>により、地方債残高は増となったが、基準財政需要額算入見込額（過疎対策事業債等）及び充当可能基金の増によって将来負担比率の分子は減少した。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行財政改革による歳出削減を進めるとともに、普通建設事業等の取捨選択による地方債発行額の抑制、繰上償還による地方債残高の減少に取り組み、後世への負担を少しでも軽減するよう、財政の健全化を図る。</a:t>
          </a:r>
          <a:endParaRPr lang="ja-JP" altLang="ja-JP" sz="1300">
            <a:effectLst/>
            <a:latin typeface="+mn-ea"/>
            <a:ea typeface="+mn-ea"/>
          </a:endParaRPr>
        </a:p>
        <a:p>
          <a:endParaRPr kumimoji="1" lang="en-US" altLang="ja-JP" sz="1300" strike="sngStrike" baseline="0">
            <a:solidFill>
              <a:schemeClr val="dk1"/>
            </a:solidFill>
            <a:effectLst/>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年国勢調査の結果、区分が変更したため、ほぼ類似団体平均となった。</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前年に比べ地方税は増加したものの、人口減少が継続していることからなお予断を許さない状況である。引き続き「総合戦略」</a:t>
          </a:r>
          <a:r>
            <a:rPr kumimoji="1" lang="ja-JP" altLang="en-US" sz="1300">
              <a:solidFill>
                <a:schemeClr val="dk1"/>
              </a:solidFill>
              <a:effectLst/>
              <a:latin typeface="+mn-ea"/>
              <a:ea typeface="+mn-ea"/>
              <a:cs typeface="+mn-cs"/>
            </a:rPr>
            <a:t>に基づく</a:t>
          </a:r>
          <a:r>
            <a:rPr kumimoji="1" lang="ja-JP" altLang="ja-JP" sz="1300">
              <a:solidFill>
                <a:schemeClr val="dk1"/>
              </a:solidFill>
              <a:effectLst/>
              <a:latin typeface="+mn-ea"/>
              <a:ea typeface="+mn-ea"/>
              <a:cs typeface="+mn-cs"/>
            </a:rPr>
            <a:t>取組みを</a:t>
          </a:r>
          <a:r>
            <a:rPr kumimoji="1" lang="ja-JP" altLang="en-US" sz="1300">
              <a:solidFill>
                <a:schemeClr val="dk1"/>
              </a:solidFill>
              <a:effectLst/>
              <a:latin typeface="+mn-ea"/>
              <a:ea typeface="+mn-ea"/>
              <a:cs typeface="+mn-cs"/>
            </a:rPr>
            <a:t>推進し</a:t>
          </a:r>
          <a:r>
            <a:rPr kumimoji="1" lang="ja-JP" altLang="ja-JP" sz="1300">
              <a:solidFill>
                <a:schemeClr val="dk1"/>
              </a:solidFill>
              <a:effectLst/>
              <a:latin typeface="+mn-ea"/>
              <a:ea typeface="+mn-ea"/>
              <a:cs typeface="+mn-cs"/>
            </a:rPr>
            <a:t>、税収等の自主財源を確保</a:t>
          </a:r>
          <a:r>
            <a:rPr kumimoji="1" lang="ja-JP" altLang="en-US" sz="1300">
              <a:solidFill>
                <a:schemeClr val="dk1"/>
              </a:solidFill>
              <a:effectLst/>
              <a:latin typeface="+mn-ea"/>
              <a:ea typeface="+mn-ea"/>
              <a:cs typeface="+mn-cs"/>
            </a:rPr>
            <a:t>に努める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また、定員適正化計画等に基づき適正な定員管理</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給与の適正化</a:t>
          </a:r>
          <a:r>
            <a:rPr kumimoji="1" lang="ja-JP" altLang="en-US" sz="1300">
              <a:solidFill>
                <a:schemeClr val="dk1"/>
              </a:solidFill>
              <a:effectLst/>
              <a:latin typeface="+mn-ea"/>
              <a:ea typeface="+mn-ea"/>
              <a:cs typeface="+mn-cs"/>
            </a:rPr>
            <a:t>、行財政改革による歳出削減によって、</a:t>
          </a:r>
          <a:r>
            <a:rPr kumimoji="1" lang="ja-JP" altLang="ja-JP" sz="1300">
              <a:solidFill>
                <a:schemeClr val="dk1"/>
              </a:solidFill>
              <a:effectLst/>
              <a:latin typeface="+mn-ea"/>
              <a:ea typeface="+mn-ea"/>
              <a:cs typeface="+mn-cs"/>
            </a:rPr>
            <a:t>財政の健全化及び財政基盤の強化を図</a:t>
          </a:r>
          <a:r>
            <a:rPr kumimoji="1" lang="ja-JP" altLang="en-US" sz="1300">
              <a:solidFill>
                <a:schemeClr val="dk1"/>
              </a:solidFill>
              <a:effectLst/>
              <a:latin typeface="+mn-ea"/>
              <a:ea typeface="+mn-ea"/>
              <a:cs typeface="+mn-cs"/>
            </a:rPr>
            <a:t>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経常一般財源（分母）である地方税の増額及び消費税引き上げに伴い地方消費税交付金の影響が通年で反映されたことによる増加により、対前年で</a:t>
          </a:r>
          <a:r>
            <a:rPr kumimoji="1" lang="en-US" altLang="ja-JP" sz="1300">
              <a:solidFill>
                <a:schemeClr val="dk1"/>
              </a:solidFill>
              <a:effectLst/>
              <a:latin typeface="+mn-ea"/>
              <a:ea typeface="+mn-ea"/>
              <a:cs typeface="+mn-cs"/>
            </a:rPr>
            <a:t>326</a:t>
          </a:r>
          <a:r>
            <a:rPr kumimoji="1" lang="ja-JP" altLang="ja-JP" sz="1300">
              <a:solidFill>
                <a:schemeClr val="dk1"/>
              </a:solidFill>
              <a:effectLst/>
              <a:latin typeface="+mn-ea"/>
              <a:ea typeface="+mn-ea"/>
              <a:cs typeface="+mn-cs"/>
            </a:rPr>
            <a:t>百万円の増加となった。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充当一般財源（分子）では、社会保障費等の増加による扶助費、繰出金等が増加し、また過去に発行した地方債の償還開始等により公債費も増加したため、対前年で</a:t>
          </a:r>
          <a:r>
            <a:rPr kumimoji="1" lang="en-US" altLang="ja-JP" sz="1300">
              <a:solidFill>
                <a:schemeClr val="dk1"/>
              </a:solidFill>
              <a:effectLst/>
              <a:latin typeface="+mn-ea"/>
              <a:ea typeface="+mn-ea"/>
              <a:cs typeface="+mn-cs"/>
            </a:rPr>
            <a:t>286</a:t>
          </a:r>
          <a:r>
            <a:rPr kumimoji="1" lang="ja-JP" altLang="ja-JP" sz="1300">
              <a:solidFill>
                <a:schemeClr val="dk1"/>
              </a:solidFill>
              <a:effectLst/>
              <a:latin typeface="+mn-ea"/>
              <a:ea typeface="+mn-ea"/>
              <a:cs typeface="+mn-cs"/>
            </a:rPr>
            <a:t>百万円となった。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以上の結果から、分母の増加が大きく、経常収支比率は</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ポイント改善となった。</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79163</xdr:rowOff>
    </xdr:from>
    <xdr:to>
      <xdr:col>7</xdr:col>
      <xdr:colOff>152400</xdr:colOff>
      <xdr:row>61</xdr:row>
      <xdr:rowOff>83185</xdr:rowOff>
    </xdr:to>
    <xdr:cxnSp macro="">
      <xdr:nvCxnSpPr>
        <xdr:cNvPr id="131" name="直線コネクタ 130"/>
        <xdr:cNvCxnSpPr/>
      </xdr:nvCxnSpPr>
      <xdr:spPr>
        <a:xfrm flipV="1">
          <a:off x="4114800" y="1053761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83185</xdr:rowOff>
    </xdr:to>
    <xdr:cxnSp macro="">
      <xdr:nvCxnSpPr>
        <xdr:cNvPr id="134" name="直線コネクタ 133"/>
        <xdr:cNvCxnSpPr/>
      </xdr:nvCxnSpPr>
      <xdr:spPr>
        <a:xfrm>
          <a:off x="3225800" y="1051348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31556</xdr:rowOff>
    </xdr:from>
    <xdr:ext cx="736600" cy="259045"/>
    <xdr:sp macro="" textlink="">
      <xdr:nvSpPr>
        <xdr:cNvPr id="136" name="テキスト ボックス 135"/>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26881</xdr:rowOff>
    </xdr:from>
    <xdr:to>
      <xdr:col>4</xdr:col>
      <xdr:colOff>482600</xdr:colOff>
      <xdr:row>61</xdr:row>
      <xdr:rowOff>55033</xdr:rowOff>
    </xdr:to>
    <xdr:cxnSp macro="">
      <xdr:nvCxnSpPr>
        <xdr:cNvPr id="137" name="直線コネクタ 136"/>
        <xdr:cNvCxnSpPr/>
      </xdr:nvCxnSpPr>
      <xdr:spPr>
        <a:xfrm>
          <a:off x="2336800" y="104853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26881</xdr:rowOff>
    </xdr:from>
    <xdr:to>
      <xdr:col>3</xdr:col>
      <xdr:colOff>279400</xdr:colOff>
      <xdr:row>61</xdr:row>
      <xdr:rowOff>91229</xdr:rowOff>
    </xdr:to>
    <xdr:cxnSp macro="">
      <xdr:nvCxnSpPr>
        <xdr:cNvPr id="140" name="直線コネクタ 139"/>
        <xdr:cNvCxnSpPr/>
      </xdr:nvCxnSpPr>
      <xdr:spPr>
        <a:xfrm flipV="1">
          <a:off x="1447800" y="1048533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3" name="フローチャート : 判断 142"/>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4" name="テキスト ボックス 143"/>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28363</xdr:rowOff>
    </xdr:from>
    <xdr:to>
      <xdr:col>7</xdr:col>
      <xdr:colOff>203200</xdr:colOff>
      <xdr:row>61</xdr:row>
      <xdr:rowOff>129963</xdr:rowOff>
    </xdr:to>
    <xdr:sp macro="" textlink="">
      <xdr:nvSpPr>
        <xdr:cNvPr id="150" name="円/楕円 149"/>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440</xdr:rowOff>
    </xdr:from>
    <xdr:ext cx="762000" cy="259045"/>
    <xdr:sp macro="" textlink="">
      <xdr:nvSpPr>
        <xdr:cNvPr id="151" name="財政構造の弾力性該当値テキスト"/>
        <xdr:cNvSpPr txBox="1"/>
      </xdr:nvSpPr>
      <xdr:spPr>
        <a:xfrm>
          <a:off x="5041900" y="1045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32385</xdr:rowOff>
    </xdr:from>
    <xdr:to>
      <xdr:col>6</xdr:col>
      <xdr:colOff>50800</xdr:colOff>
      <xdr:row>61</xdr:row>
      <xdr:rowOff>133985</xdr:rowOff>
    </xdr:to>
    <xdr:sp macro="" textlink="">
      <xdr:nvSpPr>
        <xdr:cNvPr id="152" name="円/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118762</xdr:rowOff>
    </xdr:from>
    <xdr:ext cx="736600" cy="259045"/>
    <xdr:sp macro="" textlink="">
      <xdr:nvSpPr>
        <xdr:cNvPr id="153" name="テキスト ボックス 152"/>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4" name="円/楕円 153"/>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55" name="テキスト ボックス 154"/>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147531</xdr:rowOff>
    </xdr:from>
    <xdr:to>
      <xdr:col>3</xdr:col>
      <xdr:colOff>330200</xdr:colOff>
      <xdr:row>61</xdr:row>
      <xdr:rowOff>77681</xdr:rowOff>
    </xdr:to>
    <xdr:sp macro="" textlink="">
      <xdr:nvSpPr>
        <xdr:cNvPr id="156" name="円/楕円 155"/>
        <xdr:cNvSpPr/>
      </xdr:nvSpPr>
      <xdr:spPr>
        <a:xfrm>
          <a:off x="2286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62458</xdr:rowOff>
    </xdr:from>
    <xdr:ext cx="762000" cy="259045"/>
    <xdr:sp macro="" textlink="">
      <xdr:nvSpPr>
        <xdr:cNvPr id="157" name="テキスト ボックス 156"/>
        <xdr:cNvSpPr txBox="1"/>
      </xdr:nvSpPr>
      <xdr:spPr>
        <a:xfrm>
          <a:off x="1955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40429</xdr:rowOff>
    </xdr:from>
    <xdr:to>
      <xdr:col>2</xdr:col>
      <xdr:colOff>127000</xdr:colOff>
      <xdr:row>61</xdr:row>
      <xdr:rowOff>142029</xdr:rowOff>
    </xdr:to>
    <xdr:sp macro="" textlink="">
      <xdr:nvSpPr>
        <xdr:cNvPr id="158" name="円/楕円 157"/>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126806</xdr:rowOff>
    </xdr:from>
    <xdr:ext cx="762000" cy="259045"/>
    <xdr:sp macro="" textlink="">
      <xdr:nvSpPr>
        <xdr:cNvPr id="159" name="テキスト ボックス 158"/>
        <xdr:cNvSpPr txBox="1"/>
      </xdr:nvSpPr>
      <xdr:spPr>
        <a:xfrm>
          <a:off x="1066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a:solidFill>
                <a:schemeClr val="dk1"/>
              </a:solidFill>
              <a:effectLst/>
              <a:latin typeface="+mn-ea"/>
              <a:ea typeface="+mn-ea"/>
              <a:cs typeface="+mn-cs"/>
            </a:rPr>
            <a:t>　</a:t>
          </a:r>
          <a:r>
            <a:rPr kumimoji="1" lang="ja-JP" altLang="ja-JP" sz="1300" b="0" i="0">
              <a:solidFill>
                <a:schemeClr val="dk1"/>
              </a:solidFill>
              <a:effectLst/>
              <a:latin typeface="+mn-ea"/>
              <a:ea typeface="+mn-ea"/>
              <a:cs typeface="+mn-cs"/>
            </a:rPr>
            <a:t>平成</a:t>
          </a:r>
          <a:r>
            <a:rPr kumimoji="1" lang="en-US" altLang="ja-JP" sz="1300" b="0" i="0">
              <a:solidFill>
                <a:schemeClr val="dk1"/>
              </a:solidFill>
              <a:effectLst/>
              <a:latin typeface="+mn-ea"/>
              <a:ea typeface="+mn-ea"/>
              <a:cs typeface="+mn-cs"/>
            </a:rPr>
            <a:t>27</a:t>
          </a:r>
          <a:r>
            <a:rPr kumimoji="1" lang="ja-JP" altLang="ja-JP" sz="1300" b="0" i="0">
              <a:solidFill>
                <a:schemeClr val="dk1"/>
              </a:solidFill>
              <a:effectLst/>
              <a:latin typeface="+mn-ea"/>
              <a:ea typeface="+mn-ea"/>
              <a:cs typeface="+mn-cs"/>
            </a:rPr>
            <a:t>年国勢調査の結果、区分が変更したため、類似団体平均を下回っ</a:t>
          </a:r>
          <a:r>
            <a:rPr kumimoji="1" lang="ja-JP" altLang="en-US" sz="1300" b="0" i="0">
              <a:solidFill>
                <a:schemeClr val="dk1"/>
              </a:solidFill>
              <a:effectLst/>
              <a:latin typeface="+mn-ea"/>
              <a:ea typeface="+mn-ea"/>
              <a:cs typeface="+mn-cs"/>
            </a:rPr>
            <a:t>た</a:t>
          </a:r>
          <a:r>
            <a:rPr kumimoji="1" lang="ja-JP" altLang="ja-JP" sz="1300" b="0" i="0">
              <a:solidFill>
                <a:schemeClr val="dk1"/>
              </a:solidFill>
              <a:effectLst/>
              <a:latin typeface="+mn-ea"/>
              <a:ea typeface="+mn-ea"/>
              <a:cs typeface="+mn-cs"/>
            </a:rPr>
            <a:t>。</a:t>
          </a:r>
          <a:endParaRPr kumimoji="1" lang="en-US" altLang="ja-JP" sz="1300" b="0" i="0">
            <a:solidFill>
              <a:schemeClr val="dk1"/>
            </a:solidFill>
            <a:effectLst/>
            <a:latin typeface="+mn-ea"/>
            <a:ea typeface="+mn-ea"/>
            <a:cs typeface="+mn-cs"/>
          </a:endParaRPr>
        </a:p>
        <a:p>
          <a:pPr eaLnBrk="1" fontAlgn="auto" latinLnBrk="0" hangingPunct="1"/>
          <a:r>
            <a:rPr kumimoji="1" lang="ja-JP" altLang="en-US" sz="1300" b="0" i="0">
              <a:solidFill>
                <a:schemeClr val="dk1"/>
              </a:solidFill>
              <a:effectLst/>
              <a:latin typeface="+mn-ea"/>
              <a:ea typeface="+mn-ea"/>
              <a:cs typeface="+mn-cs"/>
            </a:rPr>
            <a:t>　</a:t>
          </a:r>
          <a:r>
            <a:rPr kumimoji="1" lang="ja-JP" altLang="ja-JP" sz="1300" b="0" i="0">
              <a:solidFill>
                <a:schemeClr val="dk1"/>
              </a:solidFill>
              <a:effectLst/>
              <a:latin typeface="+mn-ea"/>
              <a:ea typeface="+mn-ea"/>
              <a:cs typeface="+mn-cs"/>
            </a:rPr>
            <a:t>人件費については、ごみ焼却業務や消防業務を一部事務組合で実施している影響、物件費については、事務事業の効率化等によって類似団体平均を下回っている。</a:t>
          </a:r>
          <a:endParaRPr lang="ja-JP" altLang="ja-JP" sz="1300">
            <a:effectLst/>
            <a:latin typeface="+mn-ea"/>
            <a:ea typeface="+mn-ea"/>
          </a:endParaRPr>
        </a:p>
        <a:p>
          <a:pPr eaLnBrk="1" fontAlgn="auto" latinLnBrk="0" hangingPunct="1"/>
          <a:r>
            <a:rPr kumimoji="1" lang="ja-JP" altLang="ja-JP" sz="1300" b="0" i="0">
              <a:solidFill>
                <a:schemeClr val="dk1"/>
              </a:solidFill>
              <a:effectLst/>
              <a:latin typeface="+mn-ea"/>
              <a:ea typeface="+mn-ea"/>
              <a:cs typeface="+mn-cs"/>
            </a:rPr>
            <a:t>　今後も、人件費の抑制や、委託料などの</a:t>
          </a:r>
          <a:r>
            <a:rPr kumimoji="1" lang="ja-JP" altLang="en-US" sz="1300" b="0" i="0">
              <a:solidFill>
                <a:schemeClr val="dk1"/>
              </a:solidFill>
              <a:effectLst/>
              <a:latin typeface="+mn-ea"/>
              <a:ea typeface="+mn-ea"/>
              <a:cs typeface="+mn-cs"/>
            </a:rPr>
            <a:t>経常</a:t>
          </a:r>
          <a:r>
            <a:rPr kumimoji="1" lang="ja-JP" altLang="ja-JP" sz="1300" b="0" i="0">
              <a:solidFill>
                <a:schemeClr val="dk1"/>
              </a:solidFill>
              <a:effectLst/>
              <a:latin typeface="+mn-ea"/>
              <a:ea typeface="+mn-ea"/>
              <a:cs typeface="+mn-cs"/>
            </a:rPr>
            <a:t>経費の削減を図る。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157082</xdr:rowOff>
    </xdr:from>
    <xdr:to>
      <xdr:col>7</xdr:col>
      <xdr:colOff>152400</xdr:colOff>
      <xdr:row>82</xdr:row>
      <xdr:rowOff>35928</xdr:rowOff>
    </xdr:to>
    <xdr:cxnSp macro="">
      <xdr:nvCxnSpPr>
        <xdr:cNvPr id="194" name="直線コネクタ 193"/>
        <xdr:cNvCxnSpPr/>
      </xdr:nvCxnSpPr>
      <xdr:spPr>
        <a:xfrm>
          <a:off x="4114800" y="14044532"/>
          <a:ext cx="838200" cy="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133894</xdr:rowOff>
    </xdr:from>
    <xdr:to>
      <xdr:col>6</xdr:col>
      <xdr:colOff>0</xdr:colOff>
      <xdr:row>81</xdr:row>
      <xdr:rowOff>157082</xdr:rowOff>
    </xdr:to>
    <xdr:cxnSp macro="">
      <xdr:nvCxnSpPr>
        <xdr:cNvPr id="197" name="直線コネクタ 196"/>
        <xdr:cNvCxnSpPr/>
      </xdr:nvCxnSpPr>
      <xdr:spPr>
        <a:xfrm>
          <a:off x="3225800" y="14021344"/>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33837</xdr:rowOff>
    </xdr:from>
    <xdr:to>
      <xdr:col>6</xdr:col>
      <xdr:colOff>50800</xdr:colOff>
      <xdr:row>81</xdr:row>
      <xdr:rowOff>135437</xdr:rowOff>
    </xdr:to>
    <xdr:sp macro="" textlink="">
      <xdr:nvSpPr>
        <xdr:cNvPr id="198" name="フローチャート : 判断 197"/>
        <xdr:cNvSpPr/>
      </xdr:nvSpPr>
      <xdr:spPr>
        <a:xfrm>
          <a:off x="4064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145614</xdr:rowOff>
    </xdr:from>
    <xdr:ext cx="736600" cy="259045"/>
    <xdr:sp macro="" textlink="">
      <xdr:nvSpPr>
        <xdr:cNvPr id="199" name="テキスト ボックス 198"/>
        <xdr:cNvSpPr txBox="1"/>
      </xdr:nvSpPr>
      <xdr:spPr>
        <a:xfrm>
          <a:off x="3733800" y="1369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133894</xdr:rowOff>
    </xdr:from>
    <xdr:to>
      <xdr:col>4</xdr:col>
      <xdr:colOff>482600</xdr:colOff>
      <xdr:row>81</xdr:row>
      <xdr:rowOff>137956</xdr:rowOff>
    </xdr:to>
    <xdr:cxnSp macro="">
      <xdr:nvCxnSpPr>
        <xdr:cNvPr id="200" name="直線コネクタ 199"/>
        <xdr:cNvCxnSpPr/>
      </xdr:nvCxnSpPr>
      <xdr:spPr>
        <a:xfrm flipV="1">
          <a:off x="2336800" y="14021344"/>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25913</xdr:rowOff>
    </xdr:from>
    <xdr:to>
      <xdr:col>4</xdr:col>
      <xdr:colOff>533400</xdr:colOff>
      <xdr:row>81</xdr:row>
      <xdr:rowOff>127513</xdr:rowOff>
    </xdr:to>
    <xdr:sp macro="" textlink="">
      <xdr:nvSpPr>
        <xdr:cNvPr id="201" name="フローチャート : 判断 200"/>
        <xdr:cNvSpPr/>
      </xdr:nvSpPr>
      <xdr:spPr>
        <a:xfrm>
          <a:off x="3175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137690</xdr:rowOff>
    </xdr:from>
    <xdr:ext cx="762000" cy="259045"/>
    <xdr:sp macro="" textlink="">
      <xdr:nvSpPr>
        <xdr:cNvPr id="202" name="テキスト ボックス 201"/>
        <xdr:cNvSpPr txBox="1"/>
      </xdr:nvSpPr>
      <xdr:spPr>
        <a:xfrm>
          <a:off x="2844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137956</xdr:rowOff>
    </xdr:from>
    <xdr:to>
      <xdr:col>3</xdr:col>
      <xdr:colOff>279400</xdr:colOff>
      <xdr:row>81</xdr:row>
      <xdr:rowOff>153350</xdr:rowOff>
    </xdr:to>
    <xdr:cxnSp macro="">
      <xdr:nvCxnSpPr>
        <xdr:cNvPr id="203" name="直線コネクタ 202"/>
        <xdr:cNvCxnSpPr/>
      </xdr:nvCxnSpPr>
      <xdr:spPr>
        <a:xfrm flipV="1">
          <a:off x="1447800" y="14025406"/>
          <a:ext cx="8890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13784</xdr:rowOff>
    </xdr:from>
    <xdr:to>
      <xdr:col>3</xdr:col>
      <xdr:colOff>330200</xdr:colOff>
      <xdr:row>81</xdr:row>
      <xdr:rowOff>115384</xdr:rowOff>
    </xdr:to>
    <xdr:sp macro="" textlink="">
      <xdr:nvSpPr>
        <xdr:cNvPr id="204" name="フローチャート : 判断 203"/>
        <xdr:cNvSpPr/>
      </xdr:nvSpPr>
      <xdr:spPr>
        <a:xfrm>
          <a:off x="2286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125561</xdr:rowOff>
    </xdr:from>
    <xdr:ext cx="762000" cy="259045"/>
    <xdr:sp macro="" textlink="">
      <xdr:nvSpPr>
        <xdr:cNvPr id="205" name="テキスト ボックス 204"/>
        <xdr:cNvSpPr txBox="1"/>
      </xdr:nvSpPr>
      <xdr:spPr>
        <a:xfrm>
          <a:off x="1955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23605</xdr:rowOff>
    </xdr:from>
    <xdr:to>
      <xdr:col>2</xdr:col>
      <xdr:colOff>127000</xdr:colOff>
      <xdr:row>81</xdr:row>
      <xdr:rowOff>125205</xdr:rowOff>
    </xdr:to>
    <xdr:sp macro="" textlink="">
      <xdr:nvSpPr>
        <xdr:cNvPr id="206" name="フローチャート : 判断 205"/>
        <xdr:cNvSpPr/>
      </xdr:nvSpPr>
      <xdr:spPr>
        <a:xfrm>
          <a:off x="1397000" y="1391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135382</xdr:rowOff>
    </xdr:from>
    <xdr:ext cx="762000" cy="259045"/>
    <xdr:sp macro="" textlink="">
      <xdr:nvSpPr>
        <xdr:cNvPr id="207" name="テキスト ボックス 206"/>
        <xdr:cNvSpPr txBox="1"/>
      </xdr:nvSpPr>
      <xdr:spPr>
        <a:xfrm>
          <a:off x="1066800" y="136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156578</xdr:rowOff>
    </xdr:from>
    <xdr:to>
      <xdr:col>7</xdr:col>
      <xdr:colOff>203200</xdr:colOff>
      <xdr:row>82</xdr:row>
      <xdr:rowOff>86728</xdr:rowOff>
    </xdr:to>
    <xdr:sp macro="" textlink="">
      <xdr:nvSpPr>
        <xdr:cNvPr id="213" name="円/楕円 212"/>
        <xdr:cNvSpPr/>
      </xdr:nvSpPr>
      <xdr:spPr>
        <a:xfrm>
          <a:off x="4902200" y="140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1655</xdr:rowOff>
    </xdr:from>
    <xdr:ext cx="762000" cy="259045"/>
    <xdr:sp macro="" textlink="">
      <xdr:nvSpPr>
        <xdr:cNvPr id="214" name="人件費・物件費等の状況該当値テキスト"/>
        <xdr:cNvSpPr txBox="1"/>
      </xdr:nvSpPr>
      <xdr:spPr>
        <a:xfrm>
          <a:off x="5041900" y="1388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106282</xdr:rowOff>
    </xdr:from>
    <xdr:to>
      <xdr:col>6</xdr:col>
      <xdr:colOff>50800</xdr:colOff>
      <xdr:row>82</xdr:row>
      <xdr:rowOff>36432</xdr:rowOff>
    </xdr:to>
    <xdr:sp macro="" textlink="">
      <xdr:nvSpPr>
        <xdr:cNvPr id="215" name="円/楕円 214"/>
        <xdr:cNvSpPr/>
      </xdr:nvSpPr>
      <xdr:spPr>
        <a:xfrm>
          <a:off x="4064000" y="139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21209</xdr:rowOff>
    </xdr:from>
    <xdr:ext cx="736600" cy="259045"/>
    <xdr:sp macro="" textlink="">
      <xdr:nvSpPr>
        <xdr:cNvPr id="216" name="テキスト ボックス 215"/>
        <xdr:cNvSpPr txBox="1"/>
      </xdr:nvSpPr>
      <xdr:spPr>
        <a:xfrm>
          <a:off x="3733800" y="1408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83094</xdr:rowOff>
    </xdr:from>
    <xdr:to>
      <xdr:col>4</xdr:col>
      <xdr:colOff>533400</xdr:colOff>
      <xdr:row>82</xdr:row>
      <xdr:rowOff>13244</xdr:rowOff>
    </xdr:to>
    <xdr:sp macro="" textlink="">
      <xdr:nvSpPr>
        <xdr:cNvPr id="217" name="円/楕円 216"/>
        <xdr:cNvSpPr/>
      </xdr:nvSpPr>
      <xdr:spPr>
        <a:xfrm>
          <a:off x="3175000" y="139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169471</xdr:rowOff>
    </xdr:from>
    <xdr:ext cx="762000" cy="259045"/>
    <xdr:sp macro="" textlink="">
      <xdr:nvSpPr>
        <xdr:cNvPr id="218" name="テキスト ボックス 217"/>
        <xdr:cNvSpPr txBox="1"/>
      </xdr:nvSpPr>
      <xdr:spPr>
        <a:xfrm>
          <a:off x="2844800" y="1405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87156</xdr:rowOff>
    </xdr:from>
    <xdr:to>
      <xdr:col>3</xdr:col>
      <xdr:colOff>330200</xdr:colOff>
      <xdr:row>82</xdr:row>
      <xdr:rowOff>17306</xdr:rowOff>
    </xdr:to>
    <xdr:sp macro="" textlink="">
      <xdr:nvSpPr>
        <xdr:cNvPr id="219" name="円/楕円 218"/>
        <xdr:cNvSpPr/>
      </xdr:nvSpPr>
      <xdr:spPr>
        <a:xfrm>
          <a:off x="2286000" y="139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2083</xdr:rowOff>
    </xdr:from>
    <xdr:ext cx="762000" cy="259045"/>
    <xdr:sp macro="" textlink="">
      <xdr:nvSpPr>
        <xdr:cNvPr id="220" name="テキスト ボックス 219"/>
        <xdr:cNvSpPr txBox="1"/>
      </xdr:nvSpPr>
      <xdr:spPr>
        <a:xfrm>
          <a:off x="1955800" y="1406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102550</xdr:rowOff>
    </xdr:from>
    <xdr:to>
      <xdr:col>2</xdr:col>
      <xdr:colOff>127000</xdr:colOff>
      <xdr:row>82</xdr:row>
      <xdr:rowOff>32700</xdr:rowOff>
    </xdr:to>
    <xdr:sp macro="" textlink="">
      <xdr:nvSpPr>
        <xdr:cNvPr id="221" name="円/楕円 220"/>
        <xdr:cNvSpPr/>
      </xdr:nvSpPr>
      <xdr:spPr>
        <a:xfrm>
          <a:off x="1397000" y="139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17477</xdr:rowOff>
    </xdr:from>
    <xdr:ext cx="762000" cy="259045"/>
    <xdr:sp macro="" textlink="">
      <xdr:nvSpPr>
        <xdr:cNvPr id="222" name="テキスト ボックス 221"/>
        <xdr:cNvSpPr txBox="1"/>
      </xdr:nvSpPr>
      <xdr:spPr>
        <a:xfrm>
          <a:off x="1066800" y="140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職員の給料については、平成</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年度からの独自カット等により、国水準を超えないよう取り組んできたところであるが、平成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100.7</a:t>
          </a:r>
          <a:r>
            <a:rPr kumimoji="1" lang="ja-JP" altLang="ja-JP" sz="1300">
              <a:solidFill>
                <a:schemeClr val="dk1"/>
              </a:solidFill>
              <a:effectLst/>
              <a:latin typeface="+mn-ea"/>
              <a:ea typeface="+mn-ea"/>
              <a:cs typeface="+mn-cs"/>
            </a:rPr>
            <a:t>と</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ポイント上回る結果となった。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ラスパイレス指数を押し上げる要因としては、職員数が類似団体に比べ少ないという状況もあり、管理職等の要職に対する職員配置率が高くなっていることが起因している。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今後は、総人件費の抑制に配慮しつつ、役職バランスの適正化を図ると同時に行政機構の統合やスリム化により給与水準の逓減化を図っていく。</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135382</xdr:rowOff>
    </xdr:to>
    <xdr:cxnSp macro="">
      <xdr:nvCxnSpPr>
        <xdr:cNvPr id="254" name="直線コネクタ 253"/>
        <xdr:cNvCxnSpPr/>
      </xdr:nvCxnSpPr>
      <xdr:spPr>
        <a:xfrm>
          <a:off x="16179800" y="1482699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86</xdr:row>
      <xdr:rowOff>82296</xdr:rowOff>
    </xdr:to>
    <xdr:cxnSp macro="">
      <xdr:nvCxnSpPr>
        <xdr:cNvPr id="257" name="直線コネクタ 256"/>
        <xdr:cNvCxnSpPr/>
      </xdr:nvCxnSpPr>
      <xdr:spPr>
        <a:xfrm>
          <a:off x="15290800" y="147063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8" name="フローチャート : 判断 257"/>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70883</xdr:rowOff>
    </xdr:from>
    <xdr:ext cx="736600" cy="259045"/>
    <xdr:sp macro="" textlink="">
      <xdr:nvSpPr>
        <xdr:cNvPr id="259" name="テキスト ボックス 258"/>
        <xdr:cNvSpPr txBox="1"/>
      </xdr:nvSpPr>
      <xdr:spPr>
        <a:xfrm>
          <a:off x="15798800" y="1447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133096</xdr:rowOff>
    </xdr:from>
    <xdr:to>
      <xdr:col>22</xdr:col>
      <xdr:colOff>203200</xdr:colOff>
      <xdr:row>88</xdr:row>
      <xdr:rowOff>48261</xdr:rowOff>
    </xdr:to>
    <xdr:cxnSp macro="">
      <xdr:nvCxnSpPr>
        <xdr:cNvPr id="260" name="直線コネクタ 259"/>
        <xdr:cNvCxnSpPr/>
      </xdr:nvCxnSpPr>
      <xdr:spPr>
        <a:xfrm flipV="1">
          <a:off x="14401800" y="14706346"/>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61" name="フローチャート : 判断 260"/>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62" name="テキスト ボックス 261"/>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33782</xdr:rowOff>
    </xdr:from>
    <xdr:to>
      <xdr:col>21</xdr:col>
      <xdr:colOff>0</xdr:colOff>
      <xdr:row>88</xdr:row>
      <xdr:rowOff>48261</xdr:rowOff>
    </xdr:to>
    <xdr:cxnSp macro="">
      <xdr:nvCxnSpPr>
        <xdr:cNvPr id="263" name="直線コネクタ 262"/>
        <xdr:cNvCxnSpPr/>
      </xdr:nvCxnSpPr>
      <xdr:spPr>
        <a:xfrm>
          <a:off x="13512800" y="151213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4" name="フローチャート : 判断 263"/>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5" name="テキスト ボックス 264"/>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66" name="フローチャート : 判断 265"/>
        <xdr:cNvSpPr/>
      </xdr:nvSpPr>
      <xdr:spPr>
        <a:xfrm>
          <a:off x="13462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67" name="テキスト ボックス 266"/>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84582</xdr:rowOff>
    </xdr:from>
    <xdr:to>
      <xdr:col>24</xdr:col>
      <xdr:colOff>609600</xdr:colOff>
      <xdr:row>87</xdr:row>
      <xdr:rowOff>14732</xdr:rowOff>
    </xdr:to>
    <xdr:sp macro="" textlink="">
      <xdr:nvSpPr>
        <xdr:cNvPr id="273" name="円/楕円 272"/>
        <xdr:cNvSpPr/>
      </xdr:nvSpPr>
      <xdr:spPr>
        <a:xfrm>
          <a:off x="169672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151909</xdr:rowOff>
    </xdr:from>
    <xdr:ext cx="762000" cy="259045"/>
    <xdr:sp macro="" textlink="">
      <xdr:nvSpPr>
        <xdr:cNvPr id="274" name="給与水準   （国との比較）該当値テキスト"/>
        <xdr:cNvSpPr txBox="1"/>
      </xdr:nvSpPr>
      <xdr:spPr>
        <a:xfrm>
          <a:off x="17106900" y="147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5" name="円/楕円 274"/>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6" name="テキスト ボックス 275"/>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82296</xdr:rowOff>
    </xdr:from>
    <xdr:to>
      <xdr:col>22</xdr:col>
      <xdr:colOff>254000</xdr:colOff>
      <xdr:row>86</xdr:row>
      <xdr:rowOff>12446</xdr:rowOff>
    </xdr:to>
    <xdr:sp macro="" textlink="">
      <xdr:nvSpPr>
        <xdr:cNvPr id="277" name="円/楕円 276"/>
        <xdr:cNvSpPr/>
      </xdr:nvSpPr>
      <xdr:spPr>
        <a:xfrm>
          <a:off x="15240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22623</xdr:rowOff>
    </xdr:from>
    <xdr:ext cx="762000" cy="259045"/>
    <xdr:sp macro="" textlink="">
      <xdr:nvSpPr>
        <xdr:cNvPr id="278" name="テキスト ボックス 277"/>
        <xdr:cNvSpPr txBox="1"/>
      </xdr:nvSpPr>
      <xdr:spPr>
        <a:xfrm>
          <a:off x="14909800" y="1442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9" name="円/楕円 278"/>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0" name="テキスト ボックス 279"/>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154432</xdr:rowOff>
    </xdr:from>
    <xdr:to>
      <xdr:col>19</xdr:col>
      <xdr:colOff>533400</xdr:colOff>
      <xdr:row>88</xdr:row>
      <xdr:rowOff>84582</xdr:rowOff>
    </xdr:to>
    <xdr:sp macro="" textlink="">
      <xdr:nvSpPr>
        <xdr:cNvPr id="281" name="円/楕円 280"/>
        <xdr:cNvSpPr/>
      </xdr:nvSpPr>
      <xdr:spPr>
        <a:xfrm>
          <a:off x="13462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94759</xdr:rowOff>
    </xdr:from>
    <xdr:ext cx="762000" cy="259045"/>
    <xdr:sp macro="" textlink="">
      <xdr:nvSpPr>
        <xdr:cNvPr id="282" name="テキスト ボックス 281"/>
        <xdr:cNvSpPr txBox="1"/>
      </xdr:nvSpPr>
      <xdr:spPr>
        <a:xfrm>
          <a:off x="13131800" y="1483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県下最大の行政区域を有する本市では、行政サービスを維持するため、職員数が他団体に比べ多くなる傾向にあるが、類似団体と比較し、平均値を大きく下回っている状況である。</a:t>
          </a:r>
          <a:endParaRPr lang="ja-JP" altLang="ja-JP" sz="1300">
            <a:effectLst/>
          </a:endParaRPr>
        </a:p>
        <a:p>
          <a:r>
            <a:rPr kumimoji="1" lang="ja-JP" altLang="ja-JP" sz="1300" baseline="0">
              <a:solidFill>
                <a:schemeClr val="dk1"/>
              </a:solidFill>
              <a:effectLst/>
              <a:latin typeface="+mn-lt"/>
              <a:ea typeface="+mn-ea"/>
              <a:cs typeface="+mn-cs"/>
            </a:rPr>
            <a:t>　制度改正等に伴う新たな行政需要への対応が近年の課題となっているが、業務の効率化等を目的とした行政機構の改革など不断の取組により、今後も適正な人員配置となるよう努力していく。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121013</xdr:rowOff>
    </xdr:from>
    <xdr:to>
      <xdr:col>24</xdr:col>
      <xdr:colOff>558800</xdr:colOff>
      <xdr:row>59</xdr:row>
      <xdr:rowOff>122737</xdr:rowOff>
    </xdr:to>
    <xdr:cxnSp macro="">
      <xdr:nvCxnSpPr>
        <xdr:cNvPr id="319" name="直線コネクタ 318"/>
        <xdr:cNvCxnSpPr/>
      </xdr:nvCxnSpPr>
      <xdr:spPr>
        <a:xfrm flipV="1">
          <a:off x="16179800" y="1023656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89988</xdr:rowOff>
    </xdr:from>
    <xdr:to>
      <xdr:col>23</xdr:col>
      <xdr:colOff>406400</xdr:colOff>
      <xdr:row>59</xdr:row>
      <xdr:rowOff>122737</xdr:rowOff>
    </xdr:to>
    <xdr:cxnSp macro="">
      <xdr:nvCxnSpPr>
        <xdr:cNvPr id="322" name="直線コネクタ 321"/>
        <xdr:cNvCxnSpPr/>
      </xdr:nvCxnSpPr>
      <xdr:spPr>
        <a:xfrm>
          <a:off x="15290800" y="10205538"/>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23" name="フローチャート : 判断 322"/>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24" name="テキスト ボックス 32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64135</xdr:rowOff>
    </xdr:from>
    <xdr:to>
      <xdr:col>22</xdr:col>
      <xdr:colOff>203200</xdr:colOff>
      <xdr:row>59</xdr:row>
      <xdr:rowOff>89988</xdr:rowOff>
    </xdr:to>
    <xdr:cxnSp macro="">
      <xdr:nvCxnSpPr>
        <xdr:cNvPr id="325" name="直線コネクタ 324"/>
        <xdr:cNvCxnSpPr/>
      </xdr:nvCxnSpPr>
      <xdr:spPr>
        <a:xfrm>
          <a:off x="14401800" y="1017968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6" name="フローチャート : 判断 325"/>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27" name="テキスト ボックス 326"/>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53794</xdr:rowOff>
    </xdr:from>
    <xdr:to>
      <xdr:col>21</xdr:col>
      <xdr:colOff>0</xdr:colOff>
      <xdr:row>59</xdr:row>
      <xdr:rowOff>64135</xdr:rowOff>
    </xdr:to>
    <xdr:cxnSp macro="">
      <xdr:nvCxnSpPr>
        <xdr:cNvPr id="328" name="直線コネクタ 327"/>
        <xdr:cNvCxnSpPr/>
      </xdr:nvCxnSpPr>
      <xdr:spPr>
        <a:xfrm>
          <a:off x="13512800" y="101693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9" name="フローチャート : 判断 328"/>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94087</xdr:rowOff>
    </xdr:from>
    <xdr:ext cx="762000" cy="259045"/>
    <xdr:sp macro="" textlink="">
      <xdr:nvSpPr>
        <xdr:cNvPr id="330" name="テキスト ボックス 329"/>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31" name="フローチャート : 判断 330"/>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114771</xdr:rowOff>
    </xdr:from>
    <xdr:ext cx="762000" cy="259045"/>
    <xdr:sp macro="" textlink="">
      <xdr:nvSpPr>
        <xdr:cNvPr id="332" name="テキスト ボックス 331"/>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70213</xdr:rowOff>
    </xdr:from>
    <xdr:to>
      <xdr:col>24</xdr:col>
      <xdr:colOff>609600</xdr:colOff>
      <xdr:row>60</xdr:row>
      <xdr:rowOff>363</xdr:rowOff>
    </xdr:to>
    <xdr:sp macro="" textlink="">
      <xdr:nvSpPr>
        <xdr:cNvPr id="338" name="円/楕円 337"/>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86740</xdr:rowOff>
    </xdr:from>
    <xdr:ext cx="762000" cy="259045"/>
    <xdr:sp macro="" textlink="">
      <xdr:nvSpPr>
        <xdr:cNvPr id="339" name="定員管理の状況該当値テキスト"/>
        <xdr:cNvSpPr txBox="1"/>
      </xdr:nvSpPr>
      <xdr:spPr>
        <a:xfrm>
          <a:off x="17106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71937</xdr:rowOff>
    </xdr:from>
    <xdr:to>
      <xdr:col>23</xdr:col>
      <xdr:colOff>457200</xdr:colOff>
      <xdr:row>60</xdr:row>
      <xdr:rowOff>2087</xdr:rowOff>
    </xdr:to>
    <xdr:sp macro="" textlink="">
      <xdr:nvSpPr>
        <xdr:cNvPr id="340" name="円/楕円 339"/>
        <xdr:cNvSpPr/>
      </xdr:nvSpPr>
      <xdr:spPr>
        <a:xfrm>
          <a:off x="16129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158314</xdr:rowOff>
    </xdr:from>
    <xdr:ext cx="736600" cy="259045"/>
    <xdr:sp macro="" textlink="">
      <xdr:nvSpPr>
        <xdr:cNvPr id="341" name="テキスト ボックス 340"/>
        <xdr:cNvSpPr txBox="1"/>
      </xdr:nvSpPr>
      <xdr:spPr>
        <a:xfrm>
          <a:off x="15798800" y="1027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39188</xdr:rowOff>
    </xdr:from>
    <xdr:to>
      <xdr:col>22</xdr:col>
      <xdr:colOff>254000</xdr:colOff>
      <xdr:row>59</xdr:row>
      <xdr:rowOff>140788</xdr:rowOff>
    </xdr:to>
    <xdr:sp macro="" textlink="">
      <xdr:nvSpPr>
        <xdr:cNvPr id="342" name="円/楕円 341"/>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125565</xdr:rowOff>
    </xdr:from>
    <xdr:ext cx="762000" cy="259045"/>
    <xdr:sp macro="" textlink="">
      <xdr:nvSpPr>
        <xdr:cNvPr id="343" name="テキスト ボックス 342"/>
        <xdr:cNvSpPr txBox="1"/>
      </xdr:nvSpPr>
      <xdr:spPr>
        <a:xfrm>
          <a:off x="14909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13335</xdr:rowOff>
    </xdr:from>
    <xdr:to>
      <xdr:col>21</xdr:col>
      <xdr:colOff>50800</xdr:colOff>
      <xdr:row>59</xdr:row>
      <xdr:rowOff>114935</xdr:rowOff>
    </xdr:to>
    <xdr:sp macro="" textlink="">
      <xdr:nvSpPr>
        <xdr:cNvPr id="344" name="円/楕円 343"/>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99712</xdr:rowOff>
    </xdr:from>
    <xdr:ext cx="762000" cy="259045"/>
    <xdr:sp macro="" textlink="">
      <xdr:nvSpPr>
        <xdr:cNvPr id="345" name="テキスト ボックス 344"/>
        <xdr:cNvSpPr txBox="1"/>
      </xdr:nvSpPr>
      <xdr:spPr>
        <a:xfrm>
          <a:off x="14020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46" name="円/楕円 345"/>
        <xdr:cNvSpPr/>
      </xdr:nvSpPr>
      <xdr:spPr>
        <a:xfrm>
          <a:off x="13462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89371</xdr:rowOff>
    </xdr:from>
    <xdr:ext cx="762000" cy="259045"/>
    <xdr:sp macro="" textlink="">
      <xdr:nvSpPr>
        <xdr:cNvPr id="347" name="テキスト ボックス 346"/>
        <xdr:cNvSpPr txBox="1"/>
      </xdr:nvSpPr>
      <xdr:spPr>
        <a:xfrm>
          <a:off x="131318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合併特例債、過疎対策事業債等の発行による地方債償還額</a:t>
          </a:r>
          <a:r>
            <a:rPr kumimoji="1" lang="ja-JP" altLang="ja-JP" sz="1300" u="none">
              <a:solidFill>
                <a:schemeClr val="dk1"/>
              </a:solidFill>
              <a:effectLst/>
              <a:latin typeface="+mn-ea"/>
              <a:ea typeface="+mn-ea"/>
              <a:cs typeface="+mn-cs"/>
            </a:rPr>
            <a:t>の</a:t>
          </a:r>
          <a:r>
            <a:rPr kumimoji="1" lang="ja-JP" altLang="en-US" sz="1300" u="none">
              <a:solidFill>
                <a:schemeClr val="dk1"/>
              </a:solidFill>
              <a:effectLst/>
              <a:latin typeface="+mn-ea"/>
              <a:ea typeface="+mn-ea"/>
              <a:cs typeface="+mn-cs"/>
            </a:rPr>
            <a:t>増加</a:t>
          </a:r>
          <a:r>
            <a:rPr kumimoji="1" lang="ja-JP" altLang="ja-JP" sz="1300" u="none">
              <a:solidFill>
                <a:schemeClr val="dk1"/>
              </a:solidFill>
              <a:effectLst/>
              <a:latin typeface="+mn-ea"/>
              <a:ea typeface="+mn-ea"/>
              <a:cs typeface="+mn-cs"/>
            </a:rPr>
            <a:t>や、公共下水道整備に伴う公営企業会計への元利償還金</a:t>
          </a:r>
          <a:r>
            <a:rPr kumimoji="1" lang="ja-JP" altLang="en-US" sz="1300" u="none">
              <a:solidFill>
                <a:schemeClr val="dk1"/>
              </a:solidFill>
              <a:effectLst/>
              <a:latin typeface="+mn-ea"/>
              <a:ea typeface="+mn-ea"/>
              <a:cs typeface="+mn-cs"/>
            </a:rPr>
            <a:t>に対する繰入金も増加傾向にあることから</a:t>
          </a:r>
          <a:r>
            <a:rPr kumimoji="1" lang="ja-JP" altLang="ja-JP" sz="1300" u="none">
              <a:solidFill>
                <a:schemeClr val="dk1"/>
              </a:solidFill>
              <a:effectLst/>
              <a:latin typeface="+mn-ea"/>
              <a:ea typeface="+mn-ea"/>
              <a:cs typeface="+mn-cs"/>
            </a:rPr>
            <a:t>、実質公債費比率は類似団体平均を大きく上回って</a:t>
          </a:r>
          <a:r>
            <a:rPr kumimoji="1" lang="ja-JP" altLang="ja-JP" sz="1300">
              <a:solidFill>
                <a:schemeClr val="dk1"/>
              </a:solidFill>
              <a:effectLst/>
              <a:latin typeface="+mn-ea"/>
              <a:ea typeface="+mn-ea"/>
              <a:cs typeface="+mn-cs"/>
            </a:rPr>
            <a:t>いる。</a:t>
          </a:r>
          <a:endParaRPr lang="ja-JP" altLang="ja-JP" sz="1300">
            <a:effectLst/>
            <a:latin typeface="+mn-ea"/>
            <a:ea typeface="+mn-ea"/>
          </a:endParaRPr>
        </a:p>
        <a:p>
          <a:r>
            <a:rPr kumimoji="1" lang="ja-JP" altLang="ja-JP" sz="1300">
              <a:solidFill>
                <a:schemeClr val="dk1"/>
              </a:solidFill>
              <a:effectLst/>
              <a:latin typeface="+mn-ea"/>
              <a:ea typeface="+mn-ea"/>
              <a:cs typeface="+mn-cs"/>
            </a:rPr>
            <a:t>　引き続き、普通建設事業の取捨選択による地方債発行額の抑制や、繰上償還の実施によ</a:t>
          </a:r>
          <a:r>
            <a:rPr kumimoji="1" lang="ja-JP" altLang="en-US" sz="1300">
              <a:solidFill>
                <a:schemeClr val="dk1"/>
              </a:solidFill>
              <a:effectLst/>
              <a:latin typeface="+mn-ea"/>
              <a:ea typeface="+mn-ea"/>
              <a:cs typeface="+mn-cs"/>
            </a:rPr>
            <a:t>る地方債残高の減少等により</a:t>
          </a:r>
          <a:r>
            <a:rPr kumimoji="1" lang="ja-JP" altLang="ja-JP" sz="1300">
              <a:solidFill>
                <a:schemeClr val="dk1"/>
              </a:solidFill>
              <a:effectLst/>
              <a:latin typeface="+mn-ea"/>
              <a:ea typeface="+mn-ea"/>
              <a:cs typeface="+mn-cs"/>
            </a:rPr>
            <a:t>、実質公債費比率の上昇を抑える。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142663</xdr:rowOff>
    </xdr:from>
    <xdr:to>
      <xdr:col>24</xdr:col>
      <xdr:colOff>558800</xdr:colOff>
      <xdr:row>37</xdr:row>
      <xdr:rowOff>144674</xdr:rowOff>
    </xdr:to>
    <xdr:cxnSp macro="">
      <xdr:nvCxnSpPr>
        <xdr:cNvPr id="381" name="直線コネクタ 380"/>
        <xdr:cNvCxnSpPr/>
      </xdr:nvCxnSpPr>
      <xdr:spPr>
        <a:xfrm>
          <a:off x="16179800" y="648631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142663</xdr:rowOff>
    </xdr:from>
    <xdr:to>
      <xdr:col>23</xdr:col>
      <xdr:colOff>406400</xdr:colOff>
      <xdr:row>37</xdr:row>
      <xdr:rowOff>150707</xdr:rowOff>
    </xdr:to>
    <xdr:cxnSp macro="">
      <xdr:nvCxnSpPr>
        <xdr:cNvPr id="384" name="直線コネクタ 383"/>
        <xdr:cNvCxnSpPr/>
      </xdr:nvCxnSpPr>
      <xdr:spPr>
        <a:xfrm flipV="1">
          <a:off x="15290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5" name="フローチャート : 判断 384"/>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86" name="テキスト ボックス 38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150707</xdr:rowOff>
    </xdr:from>
    <xdr:to>
      <xdr:col>22</xdr:col>
      <xdr:colOff>203200</xdr:colOff>
      <xdr:row>37</xdr:row>
      <xdr:rowOff>160761</xdr:rowOff>
    </xdr:to>
    <xdr:cxnSp macro="">
      <xdr:nvCxnSpPr>
        <xdr:cNvPr id="387" name="直線コネクタ 386"/>
        <xdr:cNvCxnSpPr/>
      </xdr:nvCxnSpPr>
      <xdr:spPr>
        <a:xfrm flipV="1">
          <a:off x="14401800" y="649435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8" name="フローチャート : 判断 387"/>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389" name="テキスト ボックス 388"/>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160761</xdr:rowOff>
    </xdr:from>
    <xdr:to>
      <xdr:col>21</xdr:col>
      <xdr:colOff>0</xdr:colOff>
      <xdr:row>38</xdr:row>
      <xdr:rowOff>5397</xdr:rowOff>
    </xdr:to>
    <xdr:cxnSp macro="">
      <xdr:nvCxnSpPr>
        <xdr:cNvPr id="390" name="直線コネクタ 389"/>
        <xdr:cNvCxnSpPr/>
      </xdr:nvCxnSpPr>
      <xdr:spPr>
        <a:xfrm flipV="1">
          <a:off x="13512800" y="65044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91" name="フローチャート : 判断 390"/>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392" name="テキスト ボックス 391"/>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393" name="フローチャート : 判断 392"/>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121196</xdr:rowOff>
    </xdr:from>
    <xdr:ext cx="762000" cy="259045"/>
    <xdr:sp macro="" textlink="">
      <xdr:nvSpPr>
        <xdr:cNvPr id="394" name="テキスト ボックス 393"/>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93874</xdr:rowOff>
    </xdr:from>
    <xdr:to>
      <xdr:col>24</xdr:col>
      <xdr:colOff>609600</xdr:colOff>
      <xdr:row>38</xdr:row>
      <xdr:rowOff>24024</xdr:rowOff>
    </xdr:to>
    <xdr:sp macro="" textlink="">
      <xdr:nvSpPr>
        <xdr:cNvPr id="400" name="円/楕円 399"/>
        <xdr:cNvSpPr/>
      </xdr:nvSpPr>
      <xdr:spPr>
        <a:xfrm>
          <a:off x="169672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65951</xdr:rowOff>
    </xdr:from>
    <xdr:ext cx="762000" cy="259045"/>
    <xdr:sp macro="" textlink="">
      <xdr:nvSpPr>
        <xdr:cNvPr id="401" name="公債費負担の状況該当値テキスト"/>
        <xdr:cNvSpPr txBox="1"/>
      </xdr:nvSpPr>
      <xdr:spPr>
        <a:xfrm>
          <a:off x="17106900" y="640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91863</xdr:rowOff>
    </xdr:from>
    <xdr:to>
      <xdr:col>23</xdr:col>
      <xdr:colOff>457200</xdr:colOff>
      <xdr:row>38</xdr:row>
      <xdr:rowOff>22013</xdr:rowOff>
    </xdr:to>
    <xdr:sp macro="" textlink="">
      <xdr:nvSpPr>
        <xdr:cNvPr id="402" name="円/楕円 401"/>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6790</xdr:rowOff>
    </xdr:from>
    <xdr:ext cx="736600" cy="259045"/>
    <xdr:sp macro="" textlink="">
      <xdr:nvSpPr>
        <xdr:cNvPr id="403" name="テキスト ボックス 402"/>
        <xdr:cNvSpPr txBox="1"/>
      </xdr:nvSpPr>
      <xdr:spPr>
        <a:xfrm>
          <a:off x="15798800" y="652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99907</xdr:rowOff>
    </xdr:from>
    <xdr:to>
      <xdr:col>22</xdr:col>
      <xdr:colOff>254000</xdr:colOff>
      <xdr:row>38</xdr:row>
      <xdr:rowOff>30057</xdr:rowOff>
    </xdr:to>
    <xdr:sp macro="" textlink="">
      <xdr:nvSpPr>
        <xdr:cNvPr id="404" name="円/楕円 403"/>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14833</xdr:rowOff>
    </xdr:from>
    <xdr:ext cx="762000" cy="259045"/>
    <xdr:sp macro="" textlink="">
      <xdr:nvSpPr>
        <xdr:cNvPr id="405" name="テキスト ボックス 404"/>
        <xdr:cNvSpPr txBox="1"/>
      </xdr:nvSpPr>
      <xdr:spPr>
        <a:xfrm>
          <a:off x="14909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109961</xdr:rowOff>
    </xdr:from>
    <xdr:to>
      <xdr:col>21</xdr:col>
      <xdr:colOff>50800</xdr:colOff>
      <xdr:row>38</xdr:row>
      <xdr:rowOff>40111</xdr:rowOff>
    </xdr:to>
    <xdr:sp macro="" textlink="">
      <xdr:nvSpPr>
        <xdr:cNvPr id="406" name="円/楕円 405"/>
        <xdr:cNvSpPr/>
      </xdr:nvSpPr>
      <xdr:spPr>
        <a:xfrm>
          <a:off x="14351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24888</xdr:rowOff>
    </xdr:from>
    <xdr:ext cx="762000" cy="259045"/>
    <xdr:sp macro="" textlink="">
      <xdr:nvSpPr>
        <xdr:cNvPr id="407" name="テキスト ボックス 406"/>
        <xdr:cNvSpPr txBox="1"/>
      </xdr:nvSpPr>
      <xdr:spPr>
        <a:xfrm>
          <a:off x="14020800" y="65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126047</xdr:rowOff>
    </xdr:from>
    <xdr:to>
      <xdr:col>19</xdr:col>
      <xdr:colOff>533400</xdr:colOff>
      <xdr:row>38</xdr:row>
      <xdr:rowOff>56197</xdr:rowOff>
    </xdr:to>
    <xdr:sp macro="" textlink="">
      <xdr:nvSpPr>
        <xdr:cNvPr id="408" name="円/楕円 407"/>
        <xdr:cNvSpPr/>
      </xdr:nvSpPr>
      <xdr:spPr>
        <a:xfrm>
          <a:off x="13462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40974</xdr:rowOff>
    </xdr:from>
    <xdr:ext cx="762000" cy="259045"/>
    <xdr:sp macro="" textlink="">
      <xdr:nvSpPr>
        <xdr:cNvPr id="409" name="テキスト ボックス 408"/>
        <xdr:cNvSpPr txBox="1"/>
      </xdr:nvSpPr>
      <xdr:spPr>
        <a:xfrm>
          <a:off x="131318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自主財源</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乏しく、地方債に依存</a:t>
          </a:r>
          <a:r>
            <a:rPr kumimoji="1" lang="ja-JP" altLang="en-US" sz="1300">
              <a:solidFill>
                <a:schemeClr val="dk1"/>
              </a:solidFill>
              <a:effectLst/>
              <a:latin typeface="+mn-ea"/>
              <a:ea typeface="+mn-ea"/>
              <a:cs typeface="+mn-cs"/>
            </a:rPr>
            <a:t>している中で、ここ数年の大型事業の集中実施により、</a:t>
          </a:r>
          <a:r>
            <a:rPr kumimoji="1" lang="ja-JP" altLang="ja-JP" sz="1300">
              <a:solidFill>
                <a:schemeClr val="dk1"/>
              </a:solidFill>
              <a:effectLst/>
              <a:latin typeface="+mn-ea"/>
              <a:ea typeface="+mn-ea"/>
              <a:cs typeface="+mn-cs"/>
            </a:rPr>
            <a:t>地方債現在高が</a:t>
          </a:r>
          <a:r>
            <a:rPr kumimoji="1" lang="ja-JP" altLang="en-US" sz="1300">
              <a:solidFill>
                <a:schemeClr val="dk1"/>
              </a:solidFill>
              <a:effectLst/>
              <a:latin typeface="+mn-ea"/>
              <a:ea typeface="+mn-ea"/>
              <a:cs typeface="+mn-cs"/>
            </a:rPr>
            <a:t>年々増加している</a:t>
          </a:r>
          <a:r>
            <a:rPr kumimoji="1" lang="ja-JP" altLang="ja-JP" sz="1300">
              <a:solidFill>
                <a:schemeClr val="dk1"/>
              </a:solidFill>
              <a:effectLst/>
              <a:latin typeface="+mn-ea"/>
              <a:ea typeface="+mn-ea"/>
              <a:cs typeface="+mn-cs"/>
            </a:rPr>
            <a:t>。また、公営企業等への</a:t>
          </a:r>
          <a:r>
            <a:rPr kumimoji="1" lang="ja-JP" altLang="en-US" sz="1300">
              <a:solidFill>
                <a:schemeClr val="dk1"/>
              </a:solidFill>
              <a:effectLst/>
              <a:latin typeface="+mn-ea"/>
              <a:ea typeface="+mn-ea"/>
              <a:cs typeface="+mn-cs"/>
            </a:rPr>
            <a:t>繰入</a:t>
          </a:r>
          <a:r>
            <a:rPr kumimoji="1" lang="ja-JP" altLang="ja-JP" sz="1300">
              <a:solidFill>
                <a:schemeClr val="dk1"/>
              </a:solidFill>
              <a:effectLst/>
              <a:latin typeface="+mn-ea"/>
              <a:ea typeface="+mn-ea"/>
              <a:cs typeface="+mn-cs"/>
            </a:rPr>
            <a:t>についても増加傾向にあり、将来負担比率は類似団体平均を大きく上回っている</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　しかし</a:t>
          </a:r>
          <a:r>
            <a:rPr kumimoji="1" lang="ja-JP" altLang="ja-JP" sz="1300">
              <a:solidFill>
                <a:schemeClr val="dk1"/>
              </a:solidFill>
              <a:effectLst/>
              <a:latin typeface="+mn-ea"/>
              <a:ea typeface="+mn-ea"/>
              <a:cs typeface="+mn-cs"/>
            </a:rPr>
            <a:t>、過疎債等の有利な地方債</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活用</a:t>
          </a:r>
          <a:r>
            <a:rPr kumimoji="1" lang="ja-JP" altLang="en-US" sz="1300">
              <a:solidFill>
                <a:schemeClr val="dk1"/>
              </a:solidFill>
              <a:effectLst/>
              <a:latin typeface="+mn-ea"/>
              <a:ea typeface="+mn-ea"/>
              <a:cs typeface="+mn-cs"/>
            </a:rPr>
            <a:t>しているため</a:t>
          </a:r>
          <a:r>
            <a:rPr kumimoji="1" lang="ja-JP" altLang="ja-JP" sz="1300">
              <a:solidFill>
                <a:schemeClr val="dk1"/>
              </a:solidFill>
              <a:effectLst/>
              <a:latin typeface="+mn-ea"/>
              <a:ea typeface="+mn-ea"/>
              <a:cs typeface="+mn-cs"/>
            </a:rPr>
            <a:t>基準財政需要額算入見込額も増加し</a:t>
          </a:r>
          <a:r>
            <a:rPr kumimoji="1" lang="ja-JP" altLang="en-US" sz="1300">
              <a:solidFill>
                <a:schemeClr val="dk1"/>
              </a:solidFill>
              <a:effectLst/>
              <a:latin typeface="+mn-ea"/>
              <a:ea typeface="+mn-ea"/>
              <a:cs typeface="+mn-cs"/>
            </a:rPr>
            <a:t>ており、</a:t>
          </a:r>
          <a:r>
            <a:rPr kumimoji="1" lang="ja-JP" altLang="ja-JP" sz="1300">
              <a:solidFill>
                <a:schemeClr val="dk1"/>
              </a:solidFill>
              <a:effectLst/>
              <a:latin typeface="+mn-ea"/>
              <a:ea typeface="+mn-ea"/>
              <a:cs typeface="+mn-cs"/>
            </a:rPr>
            <a:t>指標は</a:t>
          </a:r>
          <a:r>
            <a:rPr kumimoji="1" lang="en-US" altLang="ja-JP" sz="1300">
              <a:solidFill>
                <a:schemeClr val="dk1"/>
              </a:solidFill>
              <a:effectLst/>
              <a:latin typeface="+mn-ea"/>
              <a:ea typeface="+mn-ea"/>
              <a:cs typeface="+mn-cs"/>
            </a:rPr>
            <a:t>10.3</a:t>
          </a:r>
          <a:r>
            <a:rPr kumimoji="1" lang="ja-JP" altLang="ja-JP" sz="1300">
              <a:solidFill>
                <a:schemeClr val="dk1"/>
              </a:solidFill>
              <a:effectLst/>
              <a:latin typeface="+mn-ea"/>
              <a:ea typeface="+mn-ea"/>
              <a:cs typeface="+mn-cs"/>
            </a:rPr>
            <a:t>ポイント改善した。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今後は、事業の取捨選択による地方債の発行抑制を図るとともに、計画的な繰上償還の実施により、比率の改善を図る。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50546</xdr:rowOff>
    </xdr:from>
    <xdr:to>
      <xdr:col>24</xdr:col>
      <xdr:colOff>558800</xdr:colOff>
      <xdr:row>16</xdr:row>
      <xdr:rowOff>75400</xdr:rowOff>
    </xdr:to>
    <xdr:cxnSp macro="">
      <xdr:nvCxnSpPr>
        <xdr:cNvPr id="441" name="直線コネクタ 440"/>
        <xdr:cNvCxnSpPr/>
      </xdr:nvCxnSpPr>
      <xdr:spPr>
        <a:xfrm flipV="1">
          <a:off x="16179800" y="2793746"/>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75400</xdr:rowOff>
    </xdr:from>
    <xdr:to>
      <xdr:col>23</xdr:col>
      <xdr:colOff>406400</xdr:colOff>
      <xdr:row>16</xdr:row>
      <xdr:rowOff>102667</xdr:rowOff>
    </xdr:to>
    <xdr:cxnSp macro="">
      <xdr:nvCxnSpPr>
        <xdr:cNvPr id="444" name="直線コネクタ 443"/>
        <xdr:cNvCxnSpPr/>
      </xdr:nvCxnSpPr>
      <xdr:spPr>
        <a:xfrm flipV="1">
          <a:off x="15290800" y="2818600"/>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5" name="フローチャート : 判断 444"/>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6" name="テキスト ボックス 445"/>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77330</xdr:rowOff>
    </xdr:from>
    <xdr:to>
      <xdr:col>22</xdr:col>
      <xdr:colOff>203200</xdr:colOff>
      <xdr:row>16</xdr:row>
      <xdr:rowOff>102667</xdr:rowOff>
    </xdr:to>
    <xdr:cxnSp macro="">
      <xdr:nvCxnSpPr>
        <xdr:cNvPr id="447" name="直線コネクタ 446"/>
        <xdr:cNvCxnSpPr/>
      </xdr:nvCxnSpPr>
      <xdr:spPr>
        <a:xfrm>
          <a:off x="14401800" y="282053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8" name="フローチャート : 判断 447"/>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61701</xdr:rowOff>
    </xdr:from>
    <xdr:ext cx="762000" cy="259045"/>
    <xdr:sp macro="" textlink="">
      <xdr:nvSpPr>
        <xdr:cNvPr id="449" name="テキスト ボックス 448"/>
        <xdr:cNvSpPr txBox="1"/>
      </xdr:nvSpPr>
      <xdr:spPr>
        <a:xfrm>
          <a:off x="14909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77330</xdr:rowOff>
    </xdr:from>
    <xdr:to>
      <xdr:col>21</xdr:col>
      <xdr:colOff>0</xdr:colOff>
      <xdr:row>16</xdr:row>
      <xdr:rowOff>110871</xdr:rowOff>
    </xdr:to>
    <xdr:cxnSp macro="">
      <xdr:nvCxnSpPr>
        <xdr:cNvPr id="450" name="直線コネクタ 449"/>
        <xdr:cNvCxnSpPr/>
      </xdr:nvCxnSpPr>
      <xdr:spPr>
        <a:xfrm flipV="1">
          <a:off x="13512800" y="2820530"/>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51" name="フローチャート : 判断 450"/>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80764</xdr:rowOff>
    </xdr:from>
    <xdr:ext cx="762000" cy="259045"/>
    <xdr:sp macro="" textlink="">
      <xdr:nvSpPr>
        <xdr:cNvPr id="452" name="テキスト ボックス 451"/>
        <xdr:cNvSpPr txBox="1"/>
      </xdr:nvSpPr>
      <xdr:spPr>
        <a:xfrm>
          <a:off x="14020800" y="23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166980</xdr:rowOff>
    </xdr:from>
    <xdr:to>
      <xdr:col>19</xdr:col>
      <xdr:colOff>533400</xdr:colOff>
      <xdr:row>15</xdr:row>
      <xdr:rowOff>97130</xdr:rowOff>
    </xdr:to>
    <xdr:sp macro="" textlink="">
      <xdr:nvSpPr>
        <xdr:cNvPr id="453" name="フローチャート : 判断 452"/>
        <xdr:cNvSpPr/>
      </xdr:nvSpPr>
      <xdr:spPr>
        <a:xfrm>
          <a:off x="13462000" y="256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107307</xdr:rowOff>
    </xdr:from>
    <xdr:ext cx="762000" cy="259045"/>
    <xdr:sp macro="" textlink="">
      <xdr:nvSpPr>
        <xdr:cNvPr id="454" name="テキスト ボックス 453"/>
        <xdr:cNvSpPr txBox="1"/>
      </xdr:nvSpPr>
      <xdr:spPr>
        <a:xfrm>
          <a:off x="13131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171196</xdr:rowOff>
    </xdr:from>
    <xdr:to>
      <xdr:col>24</xdr:col>
      <xdr:colOff>609600</xdr:colOff>
      <xdr:row>16</xdr:row>
      <xdr:rowOff>101346</xdr:rowOff>
    </xdr:to>
    <xdr:sp macro="" textlink="">
      <xdr:nvSpPr>
        <xdr:cNvPr id="460" name="円/楕円 459"/>
        <xdr:cNvSpPr/>
      </xdr:nvSpPr>
      <xdr:spPr>
        <a:xfrm>
          <a:off x="169672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143273</xdr:rowOff>
    </xdr:from>
    <xdr:ext cx="762000" cy="259045"/>
    <xdr:sp macro="" textlink="">
      <xdr:nvSpPr>
        <xdr:cNvPr id="461" name="将来負担の状況該当値テキスト"/>
        <xdr:cNvSpPr txBox="1"/>
      </xdr:nvSpPr>
      <xdr:spPr>
        <a:xfrm>
          <a:off x="17106900" y="27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24600</xdr:rowOff>
    </xdr:from>
    <xdr:to>
      <xdr:col>23</xdr:col>
      <xdr:colOff>457200</xdr:colOff>
      <xdr:row>16</xdr:row>
      <xdr:rowOff>126200</xdr:rowOff>
    </xdr:to>
    <xdr:sp macro="" textlink="">
      <xdr:nvSpPr>
        <xdr:cNvPr id="462" name="円/楕円 461"/>
        <xdr:cNvSpPr/>
      </xdr:nvSpPr>
      <xdr:spPr>
        <a:xfrm>
          <a:off x="16129000" y="27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110977</xdr:rowOff>
    </xdr:from>
    <xdr:ext cx="736600" cy="259045"/>
    <xdr:sp macro="" textlink="">
      <xdr:nvSpPr>
        <xdr:cNvPr id="463" name="テキスト ボックス 462"/>
        <xdr:cNvSpPr txBox="1"/>
      </xdr:nvSpPr>
      <xdr:spPr>
        <a:xfrm>
          <a:off x="15798800" y="28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51867</xdr:rowOff>
    </xdr:from>
    <xdr:to>
      <xdr:col>22</xdr:col>
      <xdr:colOff>254000</xdr:colOff>
      <xdr:row>16</xdr:row>
      <xdr:rowOff>153467</xdr:rowOff>
    </xdr:to>
    <xdr:sp macro="" textlink="">
      <xdr:nvSpPr>
        <xdr:cNvPr id="464" name="円/楕円 463"/>
        <xdr:cNvSpPr/>
      </xdr:nvSpPr>
      <xdr:spPr>
        <a:xfrm>
          <a:off x="15240000" y="27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138244</xdr:rowOff>
    </xdr:from>
    <xdr:ext cx="762000" cy="259045"/>
    <xdr:sp macro="" textlink="">
      <xdr:nvSpPr>
        <xdr:cNvPr id="465" name="テキスト ボックス 464"/>
        <xdr:cNvSpPr txBox="1"/>
      </xdr:nvSpPr>
      <xdr:spPr>
        <a:xfrm>
          <a:off x="14909800" y="28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26530</xdr:rowOff>
    </xdr:from>
    <xdr:to>
      <xdr:col>21</xdr:col>
      <xdr:colOff>50800</xdr:colOff>
      <xdr:row>16</xdr:row>
      <xdr:rowOff>128130</xdr:rowOff>
    </xdr:to>
    <xdr:sp macro="" textlink="">
      <xdr:nvSpPr>
        <xdr:cNvPr id="466" name="円/楕円 465"/>
        <xdr:cNvSpPr/>
      </xdr:nvSpPr>
      <xdr:spPr>
        <a:xfrm>
          <a:off x="14351000" y="27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112907</xdr:rowOff>
    </xdr:from>
    <xdr:ext cx="762000" cy="259045"/>
    <xdr:sp macro="" textlink="">
      <xdr:nvSpPr>
        <xdr:cNvPr id="467" name="テキスト ボックス 466"/>
        <xdr:cNvSpPr txBox="1"/>
      </xdr:nvSpPr>
      <xdr:spPr>
        <a:xfrm>
          <a:off x="14020800" y="285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60071</xdr:rowOff>
    </xdr:from>
    <xdr:to>
      <xdr:col>19</xdr:col>
      <xdr:colOff>533400</xdr:colOff>
      <xdr:row>16</xdr:row>
      <xdr:rowOff>161671</xdr:rowOff>
    </xdr:to>
    <xdr:sp macro="" textlink="">
      <xdr:nvSpPr>
        <xdr:cNvPr id="468" name="円/楕円 467"/>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146448</xdr:rowOff>
    </xdr:from>
    <xdr:ext cx="762000" cy="259045"/>
    <xdr:sp macro="" textlink="">
      <xdr:nvSpPr>
        <xdr:cNvPr id="469" name="テキスト ボックス 468"/>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ごみ焼却業務、消防業務を一部事務組合で実施しており、類似団体平均と比較すると人件費に係る経常収支比率は低くなっている。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　今後も引き続き、「定員適正化計画」に基づき、職員数の適正化に努め、人件費だけでなく関係する経費の抑制を図る。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43180</xdr:rowOff>
    </xdr:to>
    <xdr:cxnSp macro="">
      <xdr:nvCxnSpPr>
        <xdr:cNvPr id="66" name="直線コネクタ 65"/>
        <xdr:cNvCxnSpPr/>
      </xdr:nvCxnSpPr>
      <xdr:spPr>
        <a:xfrm flipV="1">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50800</xdr:rowOff>
    </xdr:to>
    <xdr:cxnSp macro="">
      <xdr:nvCxnSpPr>
        <xdr:cNvPr id="69" name="直線コネクタ 68"/>
        <xdr:cNvCxnSpPr/>
      </xdr:nvCxnSpPr>
      <xdr:spPr>
        <a:xfrm flipV="1">
          <a:off x="3098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66040</xdr:rowOff>
    </xdr:to>
    <xdr:cxnSp macro="">
      <xdr:nvCxnSpPr>
        <xdr:cNvPr id="72" name="直線コネクタ 71"/>
        <xdr:cNvCxnSpPr/>
      </xdr:nvCxnSpPr>
      <xdr:spPr>
        <a:xfrm flipV="1">
          <a:off x="2209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142240</xdr:rowOff>
    </xdr:to>
    <xdr:cxnSp macro="">
      <xdr:nvCxnSpPr>
        <xdr:cNvPr id="75" name="直線コネクタ 74"/>
        <xdr:cNvCxnSpPr/>
      </xdr:nvCxnSpPr>
      <xdr:spPr>
        <a:xfrm flipV="1">
          <a:off x="1320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7" name="円/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類似団体平均を下回っているが、近年は指定管理者制度の導入やアウトソーシング等により増加傾向となっている。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今後は、更新時期を迎える公共施設等</a:t>
          </a:r>
          <a:r>
            <a:rPr kumimoji="1" lang="ja-JP" altLang="en-US" sz="1300">
              <a:solidFill>
                <a:schemeClr val="dk1"/>
              </a:solidFill>
              <a:effectLst/>
              <a:latin typeface="+mn-lt"/>
              <a:ea typeface="+mn-ea"/>
              <a:cs typeface="+mn-cs"/>
            </a:rPr>
            <a:t>の維持管理についても個別施設計画の策定を通じて検討を進め、コスト削減を図るとともに、</a:t>
          </a:r>
          <a:r>
            <a:rPr kumimoji="1" lang="ja-JP" altLang="ja-JP" sz="1300">
              <a:solidFill>
                <a:schemeClr val="dk1"/>
              </a:solidFill>
              <a:effectLst/>
              <a:latin typeface="+mn-lt"/>
              <a:ea typeface="+mn-ea"/>
              <a:cs typeface="+mn-cs"/>
            </a:rPr>
            <a:t>事務事業の効率化等により縮減を図っていく。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75293</xdr:rowOff>
    </xdr:to>
    <xdr:cxnSp macro="">
      <xdr:nvCxnSpPr>
        <xdr:cNvPr id="129" name="直線コネクタ 128"/>
        <xdr:cNvCxnSpPr/>
      </xdr:nvCxnSpPr>
      <xdr:spPr>
        <a:xfrm flipV="1">
          <a:off x="15671800" y="2614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75293</xdr:rowOff>
    </xdr:to>
    <xdr:cxnSp macro="">
      <xdr:nvCxnSpPr>
        <xdr:cNvPr id="132" name="直線コネクタ 131"/>
        <xdr:cNvCxnSpPr/>
      </xdr:nvCxnSpPr>
      <xdr:spPr>
        <a:xfrm>
          <a:off x="14782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64407</xdr:rowOff>
    </xdr:to>
    <xdr:cxnSp macro="">
      <xdr:nvCxnSpPr>
        <xdr:cNvPr id="135" name="直線コネクタ 134"/>
        <xdr:cNvCxnSpPr/>
      </xdr:nvCxnSpPr>
      <xdr:spPr>
        <a:xfrm>
          <a:off x="13893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42636</xdr:rowOff>
    </xdr:to>
    <xdr:cxnSp macro="">
      <xdr:nvCxnSpPr>
        <xdr:cNvPr id="138" name="直線コネクタ 137"/>
        <xdr:cNvCxnSpPr/>
      </xdr:nvCxnSpPr>
      <xdr:spPr>
        <a:xfrm flipV="1">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42" name="テキスト ボックス 141"/>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8" name="円/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50" name="円/楕円 149"/>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51" name="テキスト ボックス 150"/>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52" name="円/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少子高齢化や経済格差の拡大等によって増加傾向にあり、類似団体平均を上回っている。</a:t>
          </a:r>
          <a:endParaRPr lang="ja-JP" altLang="ja-JP" sz="1300">
            <a:effectLst/>
            <a:latin typeface="+mn-ea"/>
            <a:ea typeface="+mn-ea"/>
          </a:endParaRPr>
        </a:p>
        <a:p>
          <a:pPr eaLnBrk="1" fontAlgn="auto" latinLnBrk="0" hangingPunct="1"/>
          <a:r>
            <a:rPr kumimoji="1" lang="ja-JP" altLang="ja-JP" sz="1300" u="none">
              <a:solidFill>
                <a:schemeClr val="dk1"/>
              </a:solidFill>
              <a:effectLst/>
              <a:latin typeface="+mn-ea"/>
              <a:ea typeface="+mn-ea"/>
              <a:cs typeface="+mn-cs"/>
            </a:rPr>
            <a:t>　</a:t>
          </a:r>
          <a:r>
            <a:rPr kumimoji="1" lang="ja-JP" altLang="en-US" sz="1300" u="none">
              <a:solidFill>
                <a:schemeClr val="dk1"/>
              </a:solidFill>
              <a:effectLst/>
              <a:latin typeface="+mn-ea"/>
              <a:ea typeface="+mn-ea"/>
              <a:cs typeface="+mn-cs"/>
            </a:rPr>
            <a:t>特に</a:t>
          </a:r>
          <a:r>
            <a:rPr kumimoji="1" lang="ja-JP" altLang="ja-JP" sz="1300" u="none">
              <a:solidFill>
                <a:schemeClr val="dk1"/>
              </a:solidFill>
              <a:effectLst/>
              <a:latin typeface="+mn-ea"/>
              <a:ea typeface="+mn-ea"/>
              <a:cs typeface="+mn-cs"/>
            </a:rPr>
            <a:t>平成</a:t>
          </a:r>
          <a:r>
            <a:rPr kumimoji="1" lang="en-US" altLang="ja-JP" sz="1300" u="none">
              <a:solidFill>
                <a:schemeClr val="dk1"/>
              </a:solidFill>
              <a:effectLst/>
              <a:latin typeface="+mn-ea"/>
              <a:ea typeface="+mn-ea"/>
              <a:cs typeface="+mn-cs"/>
            </a:rPr>
            <a:t>27</a:t>
          </a:r>
          <a:r>
            <a:rPr kumimoji="1" lang="ja-JP" altLang="ja-JP" sz="1300" u="none">
              <a:solidFill>
                <a:schemeClr val="dk1"/>
              </a:solidFill>
              <a:effectLst/>
              <a:latin typeface="+mn-ea"/>
              <a:ea typeface="+mn-ea"/>
              <a:cs typeface="+mn-cs"/>
            </a:rPr>
            <a:t>年度においては、「子ども・子育て支援制度」に基づ</a:t>
          </a:r>
          <a:r>
            <a:rPr kumimoji="1" lang="ja-JP" altLang="en-US" sz="1300" u="none">
              <a:solidFill>
                <a:schemeClr val="dk1"/>
              </a:solidFill>
              <a:effectLst/>
              <a:latin typeface="+mn-ea"/>
              <a:ea typeface="+mn-ea"/>
              <a:cs typeface="+mn-cs"/>
            </a:rPr>
            <a:t>く</a:t>
          </a:r>
          <a:r>
            <a:rPr kumimoji="1" lang="ja-JP" altLang="ja-JP" sz="1300" u="none">
              <a:solidFill>
                <a:schemeClr val="dk1"/>
              </a:solidFill>
              <a:effectLst/>
              <a:latin typeface="+mn-ea"/>
              <a:ea typeface="+mn-ea"/>
              <a:cs typeface="+mn-cs"/>
            </a:rPr>
            <a:t>、教育・保育施設給付費の影響により増加した。</a:t>
          </a:r>
          <a:endParaRPr lang="ja-JP" altLang="ja-JP" sz="1300" u="none">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今後も、社会福祉費全般において増加が見込まれるが、資格審査の適正化などの見直しを進め、過度に上昇することがないよう適正な執行に努める。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139700</xdr:rowOff>
    </xdr:from>
    <xdr:to>
      <xdr:col>7</xdr:col>
      <xdr:colOff>15875</xdr:colOff>
      <xdr:row>59</xdr:row>
      <xdr:rowOff>69850</xdr:rowOff>
    </xdr:to>
    <xdr:cxnSp macro="">
      <xdr:nvCxnSpPr>
        <xdr:cNvPr id="190" name="直線コネクタ 189"/>
        <xdr:cNvCxnSpPr/>
      </xdr:nvCxnSpPr>
      <xdr:spPr>
        <a:xfrm>
          <a:off x="3987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139700</xdr:rowOff>
    </xdr:to>
    <xdr:cxnSp macro="">
      <xdr:nvCxnSpPr>
        <xdr:cNvPr id="193" name="直線コネクタ 192"/>
        <xdr:cNvCxnSpPr/>
      </xdr:nvCxnSpPr>
      <xdr:spPr>
        <a:xfrm>
          <a:off x="3098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4" name="フローチャート : 判断 193"/>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195" name="テキスト ボックス 194"/>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25400</xdr:rowOff>
    </xdr:from>
    <xdr:to>
      <xdr:col>4</xdr:col>
      <xdr:colOff>346075</xdr:colOff>
      <xdr:row>58</xdr:row>
      <xdr:rowOff>50800</xdr:rowOff>
    </xdr:to>
    <xdr:cxnSp macro="">
      <xdr:nvCxnSpPr>
        <xdr:cNvPr id="196" name="直線コネクタ 195"/>
        <xdr:cNvCxnSpPr/>
      </xdr:nvCxnSpPr>
      <xdr:spPr>
        <a:xfrm>
          <a:off x="2209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7" name="フローチャート :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25400</xdr:rowOff>
    </xdr:to>
    <xdr:cxnSp macro="">
      <xdr:nvCxnSpPr>
        <xdr:cNvPr id="199" name="直線コネクタ 198"/>
        <xdr:cNvCxnSpPr/>
      </xdr:nvCxnSpPr>
      <xdr:spPr>
        <a:xfrm>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200" name="フローチャート :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9" name="円/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88900</xdr:rowOff>
    </xdr:from>
    <xdr:to>
      <xdr:col>5</xdr:col>
      <xdr:colOff>600075</xdr:colOff>
      <xdr:row>59</xdr:row>
      <xdr:rowOff>19050</xdr:rowOff>
    </xdr:to>
    <xdr:sp macro="" textlink="">
      <xdr:nvSpPr>
        <xdr:cNvPr id="211" name="円/楕円 210"/>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3827</xdr:rowOff>
    </xdr:from>
    <xdr:ext cx="736600" cy="259045"/>
    <xdr:sp macro="" textlink="">
      <xdr:nvSpPr>
        <xdr:cNvPr id="212" name="テキスト ボックス 211"/>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146050</xdr:rowOff>
    </xdr:from>
    <xdr:to>
      <xdr:col>3</xdr:col>
      <xdr:colOff>193675</xdr:colOff>
      <xdr:row>58</xdr:row>
      <xdr:rowOff>76200</xdr:rowOff>
    </xdr:to>
    <xdr:sp macro="" textlink="">
      <xdr:nvSpPr>
        <xdr:cNvPr id="215" name="円/楕円 214"/>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60977</xdr:rowOff>
    </xdr:from>
    <xdr:ext cx="762000" cy="259045"/>
    <xdr:sp macro="" textlink="">
      <xdr:nvSpPr>
        <xdr:cNvPr id="216" name="テキスト ボックス 215"/>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公営企業への繰出金について、地方債償還額の増加等の影響等により、増加傾向にある。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より一層の経営</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効率化や受益者負担の適正化等を図り、一般会計負担の適正化に努める。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39370</xdr:rowOff>
    </xdr:to>
    <xdr:cxnSp macro="">
      <xdr:nvCxnSpPr>
        <xdr:cNvPr id="251" name="直線コネクタ 250"/>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39370</xdr:rowOff>
    </xdr:to>
    <xdr:cxnSp macro="">
      <xdr:nvCxnSpPr>
        <xdr:cNvPr id="254" name="直線コネクタ 253"/>
        <xdr:cNvCxnSpPr/>
      </xdr:nvCxnSpPr>
      <xdr:spPr>
        <a:xfrm>
          <a:off x="14782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31750</xdr:rowOff>
    </xdr:to>
    <xdr:cxnSp macro="">
      <xdr:nvCxnSpPr>
        <xdr:cNvPr id="257" name="直線コネクタ 256"/>
        <xdr:cNvCxnSpPr/>
      </xdr:nvCxnSpPr>
      <xdr:spPr>
        <a:xfrm>
          <a:off x="13893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16510</xdr:rowOff>
    </xdr:to>
    <xdr:cxnSp macro="">
      <xdr:nvCxnSpPr>
        <xdr:cNvPr id="260" name="直線コネクタ 259"/>
        <xdr:cNvCxnSpPr/>
      </xdr:nvCxnSpPr>
      <xdr:spPr>
        <a:xfrm>
          <a:off x="13004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2" name="円/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8" name="円/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9" name="テキスト ボックス 278"/>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近年は類似団体平均と同水準であったが、平成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年度以降国営土地改良事業負担金の終了等により、類似団体平均を下回った。</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引き続き補助金の適正な執行に努め、終期の設定や市単独補助金の廃止を含めた見直しを継続する。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115570</xdr:rowOff>
    </xdr:to>
    <xdr:cxnSp macro="">
      <xdr:nvCxnSpPr>
        <xdr:cNvPr id="309" name="直線コネクタ 308"/>
        <xdr:cNvCxnSpPr/>
      </xdr:nvCxnSpPr>
      <xdr:spPr>
        <a:xfrm>
          <a:off x="15671800" y="6111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36</xdr:row>
      <xdr:rowOff>21844</xdr:rowOff>
    </xdr:to>
    <xdr:cxnSp macro="">
      <xdr:nvCxnSpPr>
        <xdr:cNvPr id="312" name="直線コネクタ 311"/>
        <xdr:cNvCxnSpPr/>
      </xdr:nvCxnSpPr>
      <xdr:spPr>
        <a:xfrm flipV="1">
          <a:off x="14782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30988</xdr:rowOff>
    </xdr:to>
    <xdr:cxnSp macro="">
      <xdr:nvCxnSpPr>
        <xdr:cNvPr id="315" name="直線コネクタ 314"/>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35560</xdr:rowOff>
    </xdr:to>
    <xdr:cxnSp macro="">
      <xdr:nvCxnSpPr>
        <xdr:cNvPr id="318" name="直線コネクタ 317"/>
        <xdr:cNvCxnSpPr/>
      </xdr:nvCxnSpPr>
      <xdr:spPr>
        <a:xfrm flipV="1">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9"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30" name="円/楕円 329"/>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31" name="テキスト ボックス 330"/>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4" name="円/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5" name="テキスト ボックス 334"/>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6" name="円/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71137</xdr:rowOff>
    </xdr:from>
    <xdr:ext cx="762000" cy="259045"/>
    <xdr:sp macro="" textlink="">
      <xdr:nvSpPr>
        <xdr:cNvPr id="337" name="テキスト ボックス 336"/>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自主財源</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乏しく、地方債に依存している中で、ここ数年の大型事業の集中実施に</a:t>
          </a:r>
          <a:r>
            <a:rPr kumimoji="1" lang="ja-JP" altLang="en-US" sz="1300">
              <a:solidFill>
                <a:schemeClr val="dk1"/>
              </a:solidFill>
              <a:effectLst/>
              <a:latin typeface="+mn-ea"/>
              <a:ea typeface="+mn-ea"/>
              <a:cs typeface="+mn-cs"/>
            </a:rPr>
            <a:t>よって</a:t>
          </a:r>
          <a:r>
            <a:rPr kumimoji="1" lang="ja-JP" altLang="ja-JP" sz="1300">
              <a:solidFill>
                <a:schemeClr val="dk1"/>
              </a:solidFill>
              <a:effectLst/>
              <a:latin typeface="+mn-lt"/>
              <a:ea typeface="+mn-ea"/>
              <a:cs typeface="+mn-cs"/>
            </a:rPr>
            <a:t>類似団体平均を大きく上回っている。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引き続き、交付税算入の多い有利な地方債の活用や普通建設事業の取捨選択による地方債発行額の抑制、繰上償還の実施により比率の改善に努める。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159386</xdr:rowOff>
    </xdr:from>
    <xdr:to>
      <xdr:col>7</xdr:col>
      <xdr:colOff>15875</xdr:colOff>
      <xdr:row>75</xdr:row>
      <xdr:rowOff>165100</xdr:rowOff>
    </xdr:to>
    <xdr:cxnSp macro="">
      <xdr:nvCxnSpPr>
        <xdr:cNvPr id="369" name="直線コネクタ 368"/>
        <xdr:cNvCxnSpPr/>
      </xdr:nvCxnSpPr>
      <xdr:spPr>
        <a:xfrm flipV="1">
          <a:off x="3987800" y="130181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132715</xdr:rowOff>
    </xdr:from>
    <xdr:to>
      <xdr:col>5</xdr:col>
      <xdr:colOff>549275</xdr:colOff>
      <xdr:row>75</xdr:row>
      <xdr:rowOff>165100</xdr:rowOff>
    </xdr:to>
    <xdr:cxnSp macro="">
      <xdr:nvCxnSpPr>
        <xdr:cNvPr id="372" name="直線コネクタ 371"/>
        <xdr:cNvCxnSpPr/>
      </xdr:nvCxnSpPr>
      <xdr:spPr>
        <a:xfrm>
          <a:off x="3098800" y="12991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3" name="フローチャート : 判断 372"/>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45102</xdr:rowOff>
    </xdr:from>
    <xdr:ext cx="736600" cy="259045"/>
    <xdr:sp macro="" textlink="">
      <xdr:nvSpPr>
        <xdr:cNvPr id="374" name="テキスト ボックス 373"/>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75</xdr:row>
      <xdr:rowOff>132715</xdr:rowOff>
    </xdr:to>
    <xdr:cxnSp macro="">
      <xdr:nvCxnSpPr>
        <xdr:cNvPr id="375" name="直線コネクタ 374"/>
        <xdr:cNvCxnSpPr/>
      </xdr:nvCxnSpPr>
      <xdr:spPr>
        <a:xfrm>
          <a:off x="2209800" y="129895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6" name="フローチャート : 判断 375"/>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77" name="テキスト ボックス 376"/>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146050</xdr:rowOff>
    </xdr:to>
    <xdr:cxnSp macro="">
      <xdr:nvCxnSpPr>
        <xdr:cNvPr id="378" name="直線コネクタ 377"/>
        <xdr:cNvCxnSpPr/>
      </xdr:nvCxnSpPr>
      <xdr:spPr>
        <a:xfrm flipV="1">
          <a:off x="1320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9" name="フローチャート : 判断 378"/>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80" name="テキスト ボックス 379"/>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81" name="フローチャート : 判断 380"/>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82" name="テキスト ボックス 381"/>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108585</xdr:rowOff>
    </xdr:from>
    <xdr:to>
      <xdr:col>7</xdr:col>
      <xdr:colOff>66675</xdr:colOff>
      <xdr:row>76</xdr:row>
      <xdr:rowOff>38736</xdr:rowOff>
    </xdr:to>
    <xdr:sp macro="" textlink="">
      <xdr:nvSpPr>
        <xdr:cNvPr id="388" name="円/楕円 387"/>
        <xdr:cNvSpPr/>
      </xdr:nvSpPr>
      <xdr:spPr>
        <a:xfrm>
          <a:off x="47752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80663</xdr:rowOff>
    </xdr:from>
    <xdr:ext cx="762000" cy="259045"/>
    <xdr:sp macro="" textlink="">
      <xdr:nvSpPr>
        <xdr:cNvPr id="389" name="公債費該当値テキスト"/>
        <xdr:cNvSpPr txBox="1"/>
      </xdr:nvSpPr>
      <xdr:spPr>
        <a:xfrm>
          <a:off x="49149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114300</xdr:rowOff>
    </xdr:from>
    <xdr:to>
      <xdr:col>5</xdr:col>
      <xdr:colOff>600075</xdr:colOff>
      <xdr:row>76</xdr:row>
      <xdr:rowOff>44450</xdr:rowOff>
    </xdr:to>
    <xdr:sp macro="" textlink="">
      <xdr:nvSpPr>
        <xdr:cNvPr id="390" name="円/楕円 389"/>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29227</xdr:rowOff>
    </xdr:from>
    <xdr:ext cx="736600" cy="259045"/>
    <xdr:sp macro="" textlink="">
      <xdr:nvSpPr>
        <xdr:cNvPr id="391" name="テキスト ボックス 390"/>
        <xdr:cNvSpPr txBox="1"/>
      </xdr:nvSpPr>
      <xdr:spPr>
        <a:xfrm>
          <a:off x="3606800" y="1305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81915</xdr:rowOff>
    </xdr:from>
    <xdr:to>
      <xdr:col>4</xdr:col>
      <xdr:colOff>396875</xdr:colOff>
      <xdr:row>76</xdr:row>
      <xdr:rowOff>12064</xdr:rowOff>
    </xdr:to>
    <xdr:sp macro="" textlink="">
      <xdr:nvSpPr>
        <xdr:cNvPr id="392" name="円/楕円 391"/>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168291</xdr:rowOff>
    </xdr:from>
    <xdr:ext cx="762000" cy="259045"/>
    <xdr:sp macro="" textlink="">
      <xdr:nvSpPr>
        <xdr:cNvPr id="393" name="テキスト ボックス 392"/>
        <xdr:cNvSpPr txBox="1"/>
      </xdr:nvSpPr>
      <xdr:spPr>
        <a:xfrm>
          <a:off x="2717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4" name="円/楕円 393"/>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166388</xdr:rowOff>
    </xdr:from>
    <xdr:ext cx="762000" cy="259045"/>
    <xdr:sp macro="" textlink="">
      <xdr:nvSpPr>
        <xdr:cNvPr id="395" name="テキスト ボックス 394"/>
        <xdr:cNvSpPr txBox="1"/>
      </xdr:nvSpPr>
      <xdr:spPr>
        <a:xfrm>
          <a:off x="1828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6" name="円/楕円 395"/>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10177</xdr:rowOff>
    </xdr:from>
    <xdr:ext cx="762000" cy="259045"/>
    <xdr:sp macro="" textlink="">
      <xdr:nvSpPr>
        <xdr:cNvPr id="397" name="テキスト ボックス 396"/>
        <xdr:cNvSpPr txBox="1"/>
      </xdr:nvSpPr>
      <xdr:spPr>
        <a:xfrm>
          <a:off x="939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人件費・物件費・補助費等の影響により類似団体平均を下回っているが、経常収支比率全体では</a:t>
          </a:r>
          <a:r>
            <a:rPr kumimoji="1" lang="en-US" altLang="ja-JP" sz="1300">
              <a:solidFill>
                <a:schemeClr val="dk1"/>
              </a:solidFill>
              <a:effectLst/>
              <a:latin typeface="+mn-ea"/>
              <a:ea typeface="+mn-ea"/>
              <a:cs typeface="+mn-cs"/>
            </a:rPr>
            <a:t>93.6</a:t>
          </a:r>
          <a:r>
            <a:rPr kumimoji="1" lang="ja-JP" altLang="ja-JP" sz="1300">
              <a:solidFill>
                <a:schemeClr val="dk1"/>
              </a:solidFill>
              <a:effectLst/>
              <a:latin typeface="+mn-ea"/>
              <a:ea typeface="+mn-ea"/>
              <a:cs typeface="+mn-cs"/>
            </a:rPr>
            <a:t>％となっており、</a:t>
          </a:r>
          <a:r>
            <a:rPr kumimoji="1" lang="en-US" altLang="ja-JP" sz="1300">
              <a:solidFill>
                <a:schemeClr val="dk1"/>
              </a:solidFill>
              <a:effectLst/>
              <a:latin typeface="+mn-ea"/>
              <a:ea typeface="+mn-ea"/>
              <a:cs typeface="+mn-cs"/>
            </a:rPr>
            <a:t>4.7</a:t>
          </a:r>
          <a:r>
            <a:rPr kumimoji="1" lang="ja-JP" altLang="ja-JP" sz="1300">
              <a:solidFill>
                <a:schemeClr val="dk1"/>
              </a:solidFill>
              <a:effectLst/>
              <a:latin typeface="+mn-ea"/>
              <a:ea typeface="+mn-ea"/>
              <a:cs typeface="+mn-cs"/>
            </a:rPr>
            <a:t>ポイント上回っている。</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引き続き行財政改革の推進に努め、柔軟な財政運営を展開するため、更なる歳出縮減を図る。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77</xdr:row>
      <xdr:rowOff>156718</xdr:rowOff>
    </xdr:to>
    <xdr:cxnSp macro="">
      <xdr:nvCxnSpPr>
        <xdr:cNvPr id="428" name="直線コネクタ 427"/>
        <xdr:cNvCxnSpPr/>
      </xdr:nvCxnSpPr>
      <xdr:spPr>
        <a:xfrm>
          <a:off x="15671800" y="13349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21844</xdr:rowOff>
    </xdr:to>
    <xdr:cxnSp macro="">
      <xdr:nvCxnSpPr>
        <xdr:cNvPr id="431" name="直線コネクタ 430"/>
        <xdr:cNvCxnSpPr/>
      </xdr:nvCxnSpPr>
      <xdr:spPr>
        <a:xfrm flipV="1">
          <a:off x="14782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60198</xdr:rowOff>
    </xdr:from>
    <xdr:to>
      <xdr:col>22</xdr:col>
      <xdr:colOff>615950</xdr:colOff>
      <xdr:row>79</xdr:row>
      <xdr:rowOff>161798</xdr:rowOff>
    </xdr:to>
    <xdr:sp macro="" textlink="">
      <xdr:nvSpPr>
        <xdr:cNvPr id="432" name="フローチャート : 判断 431"/>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146575</xdr:rowOff>
    </xdr:from>
    <xdr:ext cx="736600" cy="259045"/>
    <xdr:sp macro="" textlink="">
      <xdr:nvSpPr>
        <xdr:cNvPr id="433" name="テキスト ボックス 432"/>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78</xdr:row>
      <xdr:rowOff>21844</xdr:rowOff>
    </xdr:to>
    <xdr:cxnSp macro="">
      <xdr:nvCxnSpPr>
        <xdr:cNvPr id="434" name="直線コネクタ 433"/>
        <xdr:cNvCxnSpPr/>
      </xdr:nvCxnSpPr>
      <xdr:spPr>
        <a:xfrm>
          <a:off x="13893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5" name="フローチャート : 判断 434"/>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36" name="テキスト ボックス 435"/>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165863</xdr:rowOff>
    </xdr:from>
    <xdr:to>
      <xdr:col>20</xdr:col>
      <xdr:colOff>158750</xdr:colOff>
      <xdr:row>78</xdr:row>
      <xdr:rowOff>30987</xdr:rowOff>
    </xdr:to>
    <xdr:cxnSp macro="">
      <xdr:nvCxnSpPr>
        <xdr:cNvPr id="437" name="直線コネクタ 436"/>
        <xdr:cNvCxnSpPr/>
      </xdr:nvCxnSpPr>
      <xdr:spPr>
        <a:xfrm flipV="1">
          <a:off x="13004800" y="13367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14478</xdr:rowOff>
    </xdr:from>
    <xdr:to>
      <xdr:col>20</xdr:col>
      <xdr:colOff>209550</xdr:colOff>
      <xdr:row>79</xdr:row>
      <xdr:rowOff>116078</xdr:rowOff>
    </xdr:to>
    <xdr:sp macro="" textlink="">
      <xdr:nvSpPr>
        <xdr:cNvPr id="438" name="フローチャート : 判断 437"/>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39" name="テキスト ボックス 438"/>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40" name="フローチャート : 判断 439"/>
        <xdr:cNvSpPr/>
      </xdr:nvSpPr>
      <xdr:spPr>
        <a:xfrm>
          <a:off x="12954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41" name="テキスト ボックス 440"/>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7" name="円/楕円 446"/>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122445</xdr:rowOff>
    </xdr:from>
    <xdr:ext cx="762000" cy="259045"/>
    <xdr:sp macro="" textlink="">
      <xdr:nvSpPr>
        <xdr:cNvPr id="448" name="公債費以外該当値テキスト"/>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49" name="円/楕円 448"/>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37101</xdr:rowOff>
    </xdr:from>
    <xdr:ext cx="736600" cy="259045"/>
    <xdr:sp macro="" textlink="">
      <xdr:nvSpPr>
        <xdr:cNvPr id="450" name="テキスト ボックス 449"/>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1" name="円/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82821</xdr:rowOff>
    </xdr:from>
    <xdr:ext cx="762000" cy="259045"/>
    <xdr:sp macro="" textlink="">
      <xdr:nvSpPr>
        <xdr:cNvPr id="452" name="テキスト ボックス 451"/>
        <xdr:cNvSpPr txBox="1"/>
      </xdr:nvSpPr>
      <xdr:spPr>
        <a:xfrm>
          <a:off x="14401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53" name="円/楕円 452"/>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55390</xdr:rowOff>
    </xdr:from>
    <xdr:ext cx="762000" cy="259045"/>
    <xdr:sp macro="" textlink="">
      <xdr:nvSpPr>
        <xdr:cNvPr id="454" name="テキスト ボックス 453"/>
        <xdr:cNvSpPr txBox="1"/>
      </xdr:nvSpPr>
      <xdr:spPr>
        <a:xfrm>
          <a:off x="13512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55" name="円/楕円 454"/>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91964</xdr:rowOff>
    </xdr:from>
    <xdr:ext cx="762000" cy="259045"/>
    <xdr:sp macro="" textlink="">
      <xdr:nvSpPr>
        <xdr:cNvPr id="456" name="テキスト ボックス 455"/>
        <xdr:cNvSpPr txBox="1"/>
      </xdr:nvSpPr>
      <xdr:spPr>
        <a:xfrm>
          <a:off x="12623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106012</xdr:rowOff>
    </xdr:from>
    <xdr:to>
      <xdr:col>4</xdr:col>
      <xdr:colOff>1117600</xdr:colOff>
      <xdr:row>17</xdr:row>
      <xdr:rowOff>150818</xdr:rowOff>
    </xdr:to>
    <xdr:cxnSp macro="">
      <xdr:nvCxnSpPr>
        <xdr:cNvPr id="52" name="直線コネクタ 51"/>
        <xdr:cNvCxnSpPr/>
      </xdr:nvCxnSpPr>
      <xdr:spPr bwMode="auto">
        <a:xfrm flipV="1">
          <a:off x="5003800" y="3068287"/>
          <a:ext cx="6477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150818</xdr:rowOff>
    </xdr:from>
    <xdr:to>
      <xdr:col>4</xdr:col>
      <xdr:colOff>469900</xdr:colOff>
      <xdr:row>17</xdr:row>
      <xdr:rowOff>165040</xdr:rowOff>
    </xdr:to>
    <xdr:cxnSp macro="">
      <xdr:nvCxnSpPr>
        <xdr:cNvPr id="55" name="直線コネクタ 54"/>
        <xdr:cNvCxnSpPr/>
      </xdr:nvCxnSpPr>
      <xdr:spPr bwMode="auto">
        <a:xfrm flipV="1">
          <a:off x="4305300" y="3113093"/>
          <a:ext cx="6985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117374</xdr:rowOff>
    </xdr:from>
    <xdr:ext cx="736600" cy="259045"/>
    <xdr:sp macro="" textlink="">
      <xdr:nvSpPr>
        <xdr:cNvPr id="57" name="テキスト ボックス 56"/>
        <xdr:cNvSpPr txBox="1"/>
      </xdr:nvSpPr>
      <xdr:spPr>
        <a:xfrm>
          <a:off x="4622800" y="342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136971</xdr:rowOff>
    </xdr:from>
    <xdr:to>
      <xdr:col>3</xdr:col>
      <xdr:colOff>904875</xdr:colOff>
      <xdr:row>17</xdr:row>
      <xdr:rowOff>165040</xdr:rowOff>
    </xdr:to>
    <xdr:cxnSp macro="">
      <xdr:nvCxnSpPr>
        <xdr:cNvPr id="58" name="直線コネクタ 57"/>
        <xdr:cNvCxnSpPr/>
      </xdr:nvCxnSpPr>
      <xdr:spPr bwMode="auto">
        <a:xfrm>
          <a:off x="3606800" y="3099246"/>
          <a:ext cx="698500" cy="2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139777</xdr:rowOff>
    </xdr:from>
    <xdr:ext cx="762000" cy="259045"/>
    <xdr:sp macro="" textlink="">
      <xdr:nvSpPr>
        <xdr:cNvPr id="60" name="テキスト ボックス 59"/>
        <xdr:cNvSpPr txBox="1"/>
      </xdr:nvSpPr>
      <xdr:spPr>
        <a:xfrm>
          <a:off x="3924300" y="34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79152</xdr:rowOff>
    </xdr:from>
    <xdr:to>
      <xdr:col>3</xdr:col>
      <xdr:colOff>206375</xdr:colOff>
      <xdr:row>17</xdr:row>
      <xdr:rowOff>136971</xdr:rowOff>
    </xdr:to>
    <xdr:cxnSp macro="">
      <xdr:nvCxnSpPr>
        <xdr:cNvPr id="61" name="直線コネクタ 60"/>
        <xdr:cNvCxnSpPr/>
      </xdr:nvCxnSpPr>
      <xdr:spPr bwMode="auto">
        <a:xfrm>
          <a:off x="2908300" y="3041427"/>
          <a:ext cx="698500" cy="5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108034</xdr:rowOff>
    </xdr:from>
    <xdr:ext cx="762000" cy="259045"/>
    <xdr:sp macro="" textlink="">
      <xdr:nvSpPr>
        <xdr:cNvPr id="63" name="テキスト ボックス 62"/>
        <xdr:cNvSpPr txBox="1"/>
      </xdr:nvSpPr>
      <xdr:spPr>
        <a:xfrm>
          <a:off x="3225800" y="341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155356</xdr:rowOff>
    </xdr:from>
    <xdr:to>
      <xdr:col>2</xdr:col>
      <xdr:colOff>692150</xdr:colOff>
      <xdr:row>19</xdr:row>
      <xdr:rowOff>85506</xdr:rowOff>
    </xdr:to>
    <xdr:sp macro="" textlink="">
      <xdr:nvSpPr>
        <xdr:cNvPr id="64" name="フローチャート : 判断 63"/>
        <xdr:cNvSpPr/>
      </xdr:nvSpPr>
      <xdr:spPr bwMode="auto">
        <a:xfrm>
          <a:off x="2857500" y="3289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70283</xdr:rowOff>
    </xdr:from>
    <xdr:ext cx="762000" cy="259045"/>
    <xdr:sp macro="" textlink="">
      <xdr:nvSpPr>
        <xdr:cNvPr id="65" name="テキスト ボックス 64"/>
        <xdr:cNvSpPr txBox="1"/>
      </xdr:nvSpPr>
      <xdr:spPr>
        <a:xfrm>
          <a:off x="2527300" y="337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55212</xdr:rowOff>
    </xdr:from>
    <xdr:to>
      <xdr:col>5</xdr:col>
      <xdr:colOff>34925</xdr:colOff>
      <xdr:row>17</xdr:row>
      <xdr:rowOff>156812</xdr:rowOff>
    </xdr:to>
    <xdr:sp macro="" textlink="">
      <xdr:nvSpPr>
        <xdr:cNvPr id="71" name="円/楕円 70"/>
        <xdr:cNvSpPr/>
      </xdr:nvSpPr>
      <xdr:spPr bwMode="auto">
        <a:xfrm>
          <a:off x="5600700" y="301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27289</xdr:rowOff>
    </xdr:from>
    <xdr:ext cx="762000" cy="259045"/>
    <xdr:sp macro="" textlink="">
      <xdr:nvSpPr>
        <xdr:cNvPr id="72" name="人口1人当たり決算額の推移該当値テキスト130"/>
        <xdr:cNvSpPr txBox="1"/>
      </xdr:nvSpPr>
      <xdr:spPr>
        <a:xfrm>
          <a:off x="5740400" y="29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100018</xdr:rowOff>
    </xdr:from>
    <xdr:to>
      <xdr:col>4</xdr:col>
      <xdr:colOff>520700</xdr:colOff>
      <xdr:row>18</xdr:row>
      <xdr:rowOff>30168</xdr:rowOff>
    </xdr:to>
    <xdr:sp macro="" textlink="">
      <xdr:nvSpPr>
        <xdr:cNvPr id="73" name="円/楕円 72"/>
        <xdr:cNvSpPr/>
      </xdr:nvSpPr>
      <xdr:spPr bwMode="auto">
        <a:xfrm>
          <a:off x="4953000" y="3062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40345</xdr:rowOff>
    </xdr:from>
    <xdr:ext cx="736600" cy="259045"/>
    <xdr:sp macro="" textlink="">
      <xdr:nvSpPr>
        <xdr:cNvPr id="74" name="テキスト ボックス 73"/>
        <xdr:cNvSpPr txBox="1"/>
      </xdr:nvSpPr>
      <xdr:spPr>
        <a:xfrm>
          <a:off x="4622800" y="283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114240</xdr:rowOff>
    </xdr:from>
    <xdr:to>
      <xdr:col>3</xdr:col>
      <xdr:colOff>955675</xdr:colOff>
      <xdr:row>18</xdr:row>
      <xdr:rowOff>44390</xdr:rowOff>
    </xdr:to>
    <xdr:sp macro="" textlink="">
      <xdr:nvSpPr>
        <xdr:cNvPr id="75" name="円/楕円 74"/>
        <xdr:cNvSpPr/>
      </xdr:nvSpPr>
      <xdr:spPr bwMode="auto">
        <a:xfrm>
          <a:off x="4254500" y="307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54567</xdr:rowOff>
    </xdr:from>
    <xdr:ext cx="762000" cy="259045"/>
    <xdr:sp macro="" textlink="">
      <xdr:nvSpPr>
        <xdr:cNvPr id="76" name="テキスト ボックス 75"/>
        <xdr:cNvSpPr txBox="1"/>
      </xdr:nvSpPr>
      <xdr:spPr>
        <a:xfrm>
          <a:off x="3924300" y="28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86171</xdr:rowOff>
    </xdr:from>
    <xdr:to>
      <xdr:col>3</xdr:col>
      <xdr:colOff>257175</xdr:colOff>
      <xdr:row>18</xdr:row>
      <xdr:rowOff>16321</xdr:rowOff>
    </xdr:to>
    <xdr:sp macro="" textlink="">
      <xdr:nvSpPr>
        <xdr:cNvPr id="77" name="円/楕円 76"/>
        <xdr:cNvSpPr/>
      </xdr:nvSpPr>
      <xdr:spPr bwMode="auto">
        <a:xfrm>
          <a:off x="3556000" y="304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26498</xdr:rowOff>
    </xdr:from>
    <xdr:ext cx="762000" cy="259045"/>
    <xdr:sp macro="" textlink="">
      <xdr:nvSpPr>
        <xdr:cNvPr id="78" name="テキスト ボックス 77"/>
        <xdr:cNvSpPr txBox="1"/>
      </xdr:nvSpPr>
      <xdr:spPr>
        <a:xfrm>
          <a:off x="3225800" y="281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28352</xdr:rowOff>
    </xdr:from>
    <xdr:to>
      <xdr:col>2</xdr:col>
      <xdr:colOff>692150</xdr:colOff>
      <xdr:row>17</xdr:row>
      <xdr:rowOff>129952</xdr:rowOff>
    </xdr:to>
    <xdr:sp macro="" textlink="">
      <xdr:nvSpPr>
        <xdr:cNvPr id="79" name="円/楕円 78"/>
        <xdr:cNvSpPr/>
      </xdr:nvSpPr>
      <xdr:spPr bwMode="auto">
        <a:xfrm>
          <a:off x="2857500" y="299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140129</xdr:rowOff>
    </xdr:from>
    <xdr:ext cx="762000" cy="259045"/>
    <xdr:sp macro="" textlink="">
      <xdr:nvSpPr>
        <xdr:cNvPr id="80" name="テキスト ボックス 79"/>
        <xdr:cNvSpPr txBox="1"/>
      </xdr:nvSpPr>
      <xdr:spPr>
        <a:xfrm>
          <a:off x="2527300" y="275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281039</xdr:rowOff>
    </xdr:from>
    <xdr:to>
      <xdr:col>4</xdr:col>
      <xdr:colOff>1117600</xdr:colOff>
      <xdr:row>37</xdr:row>
      <xdr:rowOff>284421</xdr:rowOff>
    </xdr:to>
    <xdr:cxnSp macro="">
      <xdr:nvCxnSpPr>
        <xdr:cNvPr id="114" name="直線コネクタ 113"/>
        <xdr:cNvCxnSpPr/>
      </xdr:nvCxnSpPr>
      <xdr:spPr bwMode="auto">
        <a:xfrm flipV="1">
          <a:off x="5003800" y="7405739"/>
          <a:ext cx="647700" cy="3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284421</xdr:rowOff>
    </xdr:from>
    <xdr:to>
      <xdr:col>4</xdr:col>
      <xdr:colOff>469900</xdr:colOff>
      <xdr:row>37</xdr:row>
      <xdr:rowOff>288167</xdr:rowOff>
    </xdr:to>
    <xdr:cxnSp macro="">
      <xdr:nvCxnSpPr>
        <xdr:cNvPr id="117" name="直線コネクタ 116"/>
        <xdr:cNvCxnSpPr/>
      </xdr:nvCxnSpPr>
      <xdr:spPr bwMode="auto">
        <a:xfrm flipV="1">
          <a:off x="4305300" y="7409121"/>
          <a:ext cx="698500" cy="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63833</xdr:rowOff>
    </xdr:from>
    <xdr:ext cx="736600" cy="259045"/>
    <xdr:sp macro="" textlink="">
      <xdr:nvSpPr>
        <xdr:cNvPr id="119" name="テキスト ボックス 118"/>
        <xdr:cNvSpPr txBox="1"/>
      </xdr:nvSpPr>
      <xdr:spPr>
        <a:xfrm>
          <a:off x="4622800" y="753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283279</xdr:rowOff>
    </xdr:from>
    <xdr:to>
      <xdr:col>3</xdr:col>
      <xdr:colOff>904875</xdr:colOff>
      <xdr:row>37</xdr:row>
      <xdr:rowOff>288167</xdr:rowOff>
    </xdr:to>
    <xdr:cxnSp macro="">
      <xdr:nvCxnSpPr>
        <xdr:cNvPr id="120" name="直線コネクタ 119"/>
        <xdr:cNvCxnSpPr/>
      </xdr:nvCxnSpPr>
      <xdr:spPr bwMode="auto">
        <a:xfrm>
          <a:off x="3606800" y="7407979"/>
          <a:ext cx="698500" cy="4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56290</xdr:rowOff>
    </xdr:from>
    <xdr:ext cx="762000" cy="259045"/>
    <xdr:sp macro="" textlink="">
      <xdr:nvSpPr>
        <xdr:cNvPr id="122" name="テキスト ボックス 121"/>
        <xdr:cNvSpPr txBox="1"/>
      </xdr:nvSpPr>
      <xdr:spPr>
        <a:xfrm>
          <a:off x="39243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273517</xdr:rowOff>
    </xdr:from>
    <xdr:to>
      <xdr:col>3</xdr:col>
      <xdr:colOff>206375</xdr:colOff>
      <xdr:row>37</xdr:row>
      <xdr:rowOff>283279</xdr:rowOff>
    </xdr:to>
    <xdr:cxnSp macro="">
      <xdr:nvCxnSpPr>
        <xdr:cNvPr id="123" name="直線コネクタ 122"/>
        <xdr:cNvCxnSpPr/>
      </xdr:nvCxnSpPr>
      <xdr:spPr bwMode="auto">
        <a:xfrm>
          <a:off x="2908300" y="7398217"/>
          <a:ext cx="698500" cy="9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50506</xdr:rowOff>
    </xdr:from>
    <xdr:ext cx="762000" cy="259045"/>
    <xdr:sp macro="" textlink="">
      <xdr:nvSpPr>
        <xdr:cNvPr id="125" name="テキスト ボックス 124"/>
        <xdr:cNvSpPr txBox="1"/>
      </xdr:nvSpPr>
      <xdr:spPr>
        <a:xfrm>
          <a:off x="32258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300403</xdr:rowOff>
    </xdr:from>
    <xdr:to>
      <xdr:col>2</xdr:col>
      <xdr:colOff>692150</xdr:colOff>
      <xdr:row>38</xdr:row>
      <xdr:rowOff>59103</xdr:rowOff>
    </xdr:to>
    <xdr:sp macro="" textlink="">
      <xdr:nvSpPr>
        <xdr:cNvPr id="126" name="フローチャート : 判断 125"/>
        <xdr:cNvSpPr/>
      </xdr:nvSpPr>
      <xdr:spPr bwMode="auto">
        <a:xfrm>
          <a:off x="2857500" y="7425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43880</xdr:rowOff>
    </xdr:from>
    <xdr:ext cx="762000" cy="259045"/>
    <xdr:sp macro="" textlink="">
      <xdr:nvSpPr>
        <xdr:cNvPr id="127" name="テキスト ボックス 126"/>
        <xdr:cNvSpPr txBox="1"/>
      </xdr:nvSpPr>
      <xdr:spPr>
        <a:xfrm>
          <a:off x="2527300" y="751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230239</xdr:rowOff>
    </xdr:from>
    <xdr:to>
      <xdr:col>5</xdr:col>
      <xdr:colOff>34925</xdr:colOff>
      <xdr:row>37</xdr:row>
      <xdr:rowOff>331839</xdr:rowOff>
    </xdr:to>
    <xdr:sp macro="" textlink="">
      <xdr:nvSpPr>
        <xdr:cNvPr id="133" name="円/楕円 132"/>
        <xdr:cNvSpPr/>
      </xdr:nvSpPr>
      <xdr:spPr bwMode="auto">
        <a:xfrm>
          <a:off x="5600700" y="735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11816</xdr:rowOff>
    </xdr:from>
    <xdr:ext cx="762000" cy="259045"/>
    <xdr:sp macro="" textlink="">
      <xdr:nvSpPr>
        <xdr:cNvPr id="134" name="人口1人当たり決算額の推移該当値テキスト445"/>
        <xdr:cNvSpPr txBox="1"/>
      </xdr:nvSpPr>
      <xdr:spPr>
        <a:xfrm>
          <a:off x="5740400" y="713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233621</xdr:rowOff>
    </xdr:from>
    <xdr:to>
      <xdr:col>4</xdr:col>
      <xdr:colOff>520700</xdr:colOff>
      <xdr:row>37</xdr:row>
      <xdr:rowOff>335221</xdr:rowOff>
    </xdr:to>
    <xdr:sp macro="" textlink="">
      <xdr:nvSpPr>
        <xdr:cNvPr id="135" name="円/楕円 134"/>
        <xdr:cNvSpPr/>
      </xdr:nvSpPr>
      <xdr:spPr bwMode="auto">
        <a:xfrm>
          <a:off x="4953000" y="735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2498</xdr:rowOff>
    </xdr:from>
    <xdr:ext cx="736600" cy="259045"/>
    <xdr:sp macro="" textlink="">
      <xdr:nvSpPr>
        <xdr:cNvPr id="136" name="テキスト ボックス 135"/>
        <xdr:cNvSpPr txBox="1"/>
      </xdr:nvSpPr>
      <xdr:spPr>
        <a:xfrm>
          <a:off x="4622800" y="712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38,682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237367</xdr:rowOff>
    </xdr:from>
    <xdr:to>
      <xdr:col>3</xdr:col>
      <xdr:colOff>955675</xdr:colOff>
      <xdr:row>37</xdr:row>
      <xdr:rowOff>338967</xdr:rowOff>
    </xdr:to>
    <xdr:sp macro="" textlink="">
      <xdr:nvSpPr>
        <xdr:cNvPr id="137" name="円/楕円 136"/>
        <xdr:cNvSpPr/>
      </xdr:nvSpPr>
      <xdr:spPr bwMode="auto">
        <a:xfrm>
          <a:off x="4254500" y="736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6244</xdr:rowOff>
    </xdr:from>
    <xdr:ext cx="762000" cy="259045"/>
    <xdr:sp macro="" textlink="">
      <xdr:nvSpPr>
        <xdr:cNvPr id="138" name="テキスト ボックス 137"/>
        <xdr:cNvSpPr txBox="1"/>
      </xdr:nvSpPr>
      <xdr:spPr>
        <a:xfrm>
          <a:off x="3924300" y="713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232479</xdr:rowOff>
    </xdr:from>
    <xdr:to>
      <xdr:col>3</xdr:col>
      <xdr:colOff>257175</xdr:colOff>
      <xdr:row>37</xdr:row>
      <xdr:rowOff>334079</xdr:rowOff>
    </xdr:to>
    <xdr:sp macro="" textlink="">
      <xdr:nvSpPr>
        <xdr:cNvPr id="139" name="円/楕円 138"/>
        <xdr:cNvSpPr/>
      </xdr:nvSpPr>
      <xdr:spPr bwMode="auto">
        <a:xfrm>
          <a:off x="3556000" y="735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1356</xdr:rowOff>
    </xdr:from>
    <xdr:ext cx="762000" cy="259045"/>
    <xdr:sp macro="" textlink="">
      <xdr:nvSpPr>
        <xdr:cNvPr id="140" name="テキスト ボックス 139"/>
        <xdr:cNvSpPr txBox="1"/>
      </xdr:nvSpPr>
      <xdr:spPr>
        <a:xfrm>
          <a:off x="3225800" y="712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222717</xdr:rowOff>
    </xdr:from>
    <xdr:to>
      <xdr:col>2</xdr:col>
      <xdr:colOff>692150</xdr:colOff>
      <xdr:row>37</xdr:row>
      <xdr:rowOff>324317</xdr:rowOff>
    </xdr:to>
    <xdr:sp macro="" textlink="">
      <xdr:nvSpPr>
        <xdr:cNvPr id="141" name="円/楕円 140"/>
        <xdr:cNvSpPr/>
      </xdr:nvSpPr>
      <xdr:spPr bwMode="auto">
        <a:xfrm>
          <a:off x="2857500" y="734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163044</xdr:rowOff>
    </xdr:from>
    <xdr:ext cx="762000" cy="259045"/>
    <xdr:sp macro="" textlink="">
      <xdr:nvSpPr>
        <xdr:cNvPr id="142" name="テキスト ボックス 141"/>
        <xdr:cNvSpPr txBox="1"/>
      </xdr:nvSpPr>
      <xdr:spPr>
        <a:xfrm>
          <a:off x="2527300" y="711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98395</xdr:rowOff>
    </xdr:from>
    <xdr:to>
      <xdr:col>6</xdr:col>
      <xdr:colOff>511175</xdr:colOff>
      <xdr:row>36</xdr:row>
      <xdr:rowOff>129299</xdr:rowOff>
    </xdr:to>
    <xdr:cxnSp macro="">
      <xdr:nvCxnSpPr>
        <xdr:cNvPr id="65" name="直線コネクタ 64"/>
        <xdr:cNvCxnSpPr/>
      </xdr:nvCxnSpPr>
      <xdr:spPr>
        <a:xfrm flipV="1">
          <a:off x="3797300" y="6270595"/>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129299</xdr:rowOff>
    </xdr:from>
    <xdr:to>
      <xdr:col>5</xdr:col>
      <xdr:colOff>358775</xdr:colOff>
      <xdr:row>36</xdr:row>
      <xdr:rowOff>148158</xdr:rowOff>
    </xdr:to>
    <xdr:cxnSp macro="">
      <xdr:nvCxnSpPr>
        <xdr:cNvPr id="68" name="直線コネクタ 67"/>
        <xdr:cNvCxnSpPr/>
      </xdr:nvCxnSpPr>
      <xdr:spPr>
        <a:xfrm flipV="1">
          <a:off x="2908300" y="6301499"/>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165711</xdr:rowOff>
    </xdr:from>
    <xdr:ext cx="534377" cy="259045"/>
    <xdr:sp macro="" textlink="">
      <xdr:nvSpPr>
        <xdr:cNvPr id="70" name="テキスト ボックス 69"/>
        <xdr:cNvSpPr txBox="1"/>
      </xdr:nvSpPr>
      <xdr:spPr>
        <a:xfrm>
          <a:off x="3530111" y="65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115811</xdr:rowOff>
    </xdr:from>
    <xdr:to>
      <xdr:col>4</xdr:col>
      <xdr:colOff>155575</xdr:colOff>
      <xdr:row>36</xdr:row>
      <xdr:rowOff>148158</xdr:rowOff>
    </xdr:to>
    <xdr:cxnSp macro="">
      <xdr:nvCxnSpPr>
        <xdr:cNvPr id="71" name="直線コネクタ 70"/>
        <xdr:cNvCxnSpPr/>
      </xdr:nvCxnSpPr>
      <xdr:spPr>
        <a:xfrm>
          <a:off x="2019300" y="6288011"/>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171097</xdr:rowOff>
    </xdr:from>
    <xdr:ext cx="534377" cy="259045"/>
    <xdr:sp macro="" textlink="">
      <xdr:nvSpPr>
        <xdr:cNvPr id="73" name="テキスト ボックス 72"/>
        <xdr:cNvSpPr txBox="1"/>
      </xdr:nvSpPr>
      <xdr:spPr>
        <a:xfrm>
          <a:off x="2641111" y="65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68791</xdr:rowOff>
    </xdr:from>
    <xdr:to>
      <xdr:col>2</xdr:col>
      <xdr:colOff>638175</xdr:colOff>
      <xdr:row>36</xdr:row>
      <xdr:rowOff>115811</xdr:rowOff>
    </xdr:to>
    <xdr:cxnSp macro="">
      <xdr:nvCxnSpPr>
        <xdr:cNvPr id="74" name="直線コネクタ 73"/>
        <xdr:cNvCxnSpPr/>
      </xdr:nvCxnSpPr>
      <xdr:spPr>
        <a:xfrm>
          <a:off x="1130300" y="6240991"/>
          <a:ext cx="889000" cy="4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141922</xdr:rowOff>
    </xdr:from>
    <xdr:ext cx="534377" cy="259045"/>
    <xdr:sp macro="" textlink="">
      <xdr:nvSpPr>
        <xdr:cNvPr id="76" name="テキスト ボックス 75"/>
        <xdr:cNvSpPr txBox="1"/>
      </xdr:nvSpPr>
      <xdr:spPr>
        <a:xfrm>
          <a:off x="1752111" y="64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14777</xdr:rowOff>
    </xdr:from>
    <xdr:to>
      <xdr:col>1</xdr:col>
      <xdr:colOff>485775</xdr:colOff>
      <xdr:row>37</xdr:row>
      <xdr:rowOff>116377</xdr:rowOff>
    </xdr:to>
    <xdr:sp macro="" textlink="">
      <xdr:nvSpPr>
        <xdr:cNvPr id="77" name="フローチャート : 判断 76"/>
        <xdr:cNvSpPr/>
      </xdr:nvSpPr>
      <xdr:spPr>
        <a:xfrm>
          <a:off x="1079500" y="6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107504</xdr:rowOff>
    </xdr:from>
    <xdr:ext cx="534377" cy="259045"/>
    <xdr:sp macro="" textlink="">
      <xdr:nvSpPr>
        <xdr:cNvPr id="78" name="テキスト ボックス 77"/>
        <xdr:cNvSpPr txBox="1"/>
      </xdr:nvSpPr>
      <xdr:spPr>
        <a:xfrm>
          <a:off x="863111" y="64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47595</xdr:rowOff>
    </xdr:from>
    <xdr:to>
      <xdr:col>6</xdr:col>
      <xdr:colOff>561975</xdr:colOff>
      <xdr:row>36</xdr:row>
      <xdr:rowOff>149195</xdr:rowOff>
    </xdr:to>
    <xdr:sp macro="" textlink="">
      <xdr:nvSpPr>
        <xdr:cNvPr id="84" name="円/楕円 83"/>
        <xdr:cNvSpPr/>
      </xdr:nvSpPr>
      <xdr:spPr>
        <a:xfrm>
          <a:off x="4584700" y="62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26022</xdr:rowOff>
    </xdr:from>
    <xdr:ext cx="534377" cy="259045"/>
    <xdr:sp macro="" textlink="">
      <xdr:nvSpPr>
        <xdr:cNvPr id="85" name="人件費該当値テキスト"/>
        <xdr:cNvSpPr txBox="1"/>
      </xdr:nvSpPr>
      <xdr:spPr>
        <a:xfrm>
          <a:off x="4686300" y="61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78499</xdr:rowOff>
    </xdr:from>
    <xdr:to>
      <xdr:col>5</xdr:col>
      <xdr:colOff>409575</xdr:colOff>
      <xdr:row>37</xdr:row>
      <xdr:rowOff>8649</xdr:rowOff>
    </xdr:to>
    <xdr:sp macro="" textlink="">
      <xdr:nvSpPr>
        <xdr:cNvPr id="86" name="円/楕円 85"/>
        <xdr:cNvSpPr/>
      </xdr:nvSpPr>
      <xdr:spPr>
        <a:xfrm>
          <a:off x="3746500" y="62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25176</xdr:rowOff>
    </xdr:from>
    <xdr:ext cx="534377" cy="259045"/>
    <xdr:sp macro="" textlink="">
      <xdr:nvSpPr>
        <xdr:cNvPr id="87" name="テキスト ボックス 86"/>
        <xdr:cNvSpPr txBox="1"/>
      </xdr:nvSpPr>
      <xdr:spPr>
        <a:xfrm>
          <a:off x="3530111" y="602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97358</xdr:rowOff>
    </xdr:from>
    <xdr:to>
      <xdr:col>4</xdr:col>
      <xdr:colOff>206375</xdr:colOff>
      <xdr:row>37</xdr:row>
      <xdr:rowOff>27508</xdr:rowOff>
    </xdr:to>
    <xdr:sp macro="" textlink="">
      <xdr:nvSpPr>
        <xdr:cNvPr id="88" name="円/楕円 87"/>
        <xdr:cNvSpPr/>
      </xdr:nvSpPr>
      <xdr:spPr>
        <a:xfrm>
          <a:off x="2857500" y="62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44035</xdr:rowOff>
    </xdr:from>
    <xdr:ext cx="534377" cy="259045"/>
    <xdr:sp macro="" textlink="">
      <xdr:nvSpPr>
        <xdr:cNvPr id="89" name="テキスト ボックス 88"/>
        <xdr:cNvSpPr txBox="1"/>
      </xdr:nvSpPr>
      <xdr:spPr>
        <a:xfrm>
          <a:off x="2641111" y="60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65011</xdr:rowOff>
    </xdr:from>
    <xdr:to>
      <xdr:col>3</xdr:col>
      <xdr:colOff>3175</xdr:colOff>
      <xdr:row>36</xdr:row>
      <xdr:rowOff>166611</xdr:rowOff>
    </xdr:to>
    <xdr:sp macro="" textlink="">
      <xdr:nvSpPr>
        <xdr:cNvPr id="90" name="円/楕円 89"/>
        <xdr:cNvSpPr/>
      </xdr:nvSpPr>
      <xdr:spPr>
        <a:xfrm>
          <a:off x="1968500" y="6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11688</xdr:rowOff>
    </xdr:from>
    <xdr:ext cx="534377" cy="259045"/>
    <xdr:sp macro="" textlink="">
      <xdr:nvSpPr>
        <xdr:cNvPr id="91" name="テキスト ボックス 90"/>
        <xdr:cNvSpPr txBox="1"/>
      </xdr:nvSpPr>
      <xdr:spPr>
        <a:xfrm>
          <a:off x="1752111" y="6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17991</xdr:rowOff>
    </xdr:from>
    <xdr:to>
      <xdr:col>1</xdr:col>
      <xdr:colOff>485775</xdr:colOff>
      <xdr:row>36</xdr:row>
      <xdr:rowOff>119591</xdr:rowOff>
    </xdr:to>
    <xdr:sp macro="" textlink="">
      <xdr:nvSpPr>
        <xdr:cNvPr id="92" name="円/楕円 91"/>
        <xdr:cNvSpPr/>
      </xdr:nvSpPr>
      <xdr:spPr>
        <a:xfrm>
          <a:off x="1079500" y="61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136118</xdr:rowOff>
    </xdr:from>
    <xdr:ext cx="534377" cy="259045"/>
    <xdr:sp macro="" textlink="">
      <xdr:nvSpPr>
        <xdr:cNvPr id="93" name="テキスト ボックス 92"/>
        <xdr:cNvSpPr txBox="1"/>
      </xdr:nvSpPr>
      <xdr:spPr>
        <a:xfrm>
          <a:off x="863111" y="59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12141</xdr:rowOff>
    </xdr:from>
    <xdr:to>
      <xdr:col>6</xdr:col>
      <xdr:colOff>511175</xdr:colOff>
      <xdr:row>57</xdr:row>
      <xdr:rowOff>68605</xdr:rowOff>
    </xdr:to>
    <xdr:cxnSp macro="">
      <xdr:nvCxnSpPr>
        <xdr:cNvPr id="123" name="直線コネクタ 122"/>
        <xdr:cNvCxnSpPr/>
      </xdr:nvCxnSpPr>
      <xdr:spPr>
        <a:xfrm flipV="1">
          <a:off x="3797300" y="9784791"/>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68605</xdr:rowOff>
    </xdr:from>
    <xdr:to>
      <xdr:col>5</xdr:col>
      <xdr:colOff>358775</xdr:colOff>
      <xdr:row>57</xdr:row>
      <xdr:rowOff>85319</xdr:rowOff>
    </xdr:to>
    <xdr:cxnSp macro="">
      <xdr:nvCxnSpPr>
        <xdr:cNvPr id="126" name="直線コネクタ 125"/>
        <xdr:cNvCxnSpPr/>
      </xdr:nvCxnSpPr>
      <xdr:spPr>
        <a:xfrm flipV="1">
          <a:off x="2908300" y="9841255"/>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8" name="テキスト ボックス 127"/>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85319</xdr:rowOff>
    </xdr:from>
    <xdr:to>
      <xdr:col>4</xdr:col>
      <xdr:colOff>155575</xdr:colOff>
      <xdr:row>57</xdr:row>
      <xdr:rowOff>86220</xdr:rowOff>
    </xdr:to>
    <xdr:cxnSp macro="">
      <xdr:nvCxnSpPr>
        <xdr:cNvPr id="129" name="直線コネクタ 128"/>
        <xdr:cNvCxnSpPr/>
      </xdr:nvCxnSpPr>
      <xdr:spPr>
        <a:xfrm flipV="1">
          <a:off x="2019300" y="9857969"/>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75527</xdr:rowOff>
    </xdr:from>
    <xdr:to>
      <xdr:col>2</xdr:col>
      <xdr:colOff>638175</xdr:colOff>
      <xdr:row>57</xdr:row>
      <xdr:rowOff>86220</xdr:rowOff>
    </xdr:to>
    <xdr:cxnSp macro="">
      <xdr:nvCxnSpPr>
        <xdr:cNvPr id="132" name="直線コネクタ 131"/>
        <xdr:cNvCxnSpPr/>
      </xdr:nvCxnSpPr>
      <xdr:spPr>
        <a:xfrm>
          <a:off x="1130300" y="9848177"/>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34" name="テキスト ボックス 133"/>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35" name="フローチャート : 判断 134"/>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130471</xdr:rowOff>
    </xdr:from>
    <xdr:ext cx="534377" cy="259045"/>
    <xdr:sp macro="" textlink="">
      <xdr:nvSpPr>
        <xdr:cNvPr id="136" name="テキスト ボックス 135"/>
        <xdr:cNvSpPr txBox="1"/>
      </xdr:nvSpPr>
      <xdr:spPr>
        <a:xfrm>
          <a:off x="863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132791</xdr:rowOff>
    </xdr:from>
    <xdr:to>
      <xdr:col>6</xdr:col>
      <xdr:colOff>561975</xdr:colOff>
      <xdr:row>57</xdr:row>
      <xdr:rowOff>62941</xdr:rowOff>
    </xdr:to>
    <xdr:sp macro="" textlink="">
      <xdr:nvSpPr>
        <xdr:cNvPr id="142" name="円/楕円 141"/>
        <xdr:cNvSpPr/>
      </xdr:nvSpPr>
      <xdr:spPr>
        <a:xfrm>
          <a:off x="4584700" y="97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111218</xdr:rowOff>
    </xdr:from>
    <xdr:ext cx="534377" cy="259045"/>
    <xdr:sp macro="" textlink="">
      <xdr:nvSpPr>
        <xdr:cNvPr id="143" name="物件費該当値テキスト"/>
        <xdr:cNvSpPr txBox="1"/>
      </xdr:nvSpPr>
      <xdr:spPr>
        <a:xfrm>
          <a:off x="4686300" y="97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17805</xdr:rowOff>
    </xdr:from>
    <xdr:to>
      <xdr:col>5</xdr:col>
      <xdr:colOff>409575</xdr:colOff>
      <xdr:row>57</xdr:row>
      <xdr:rowOff>119405</xdr:rowOff>
    </xdr:to>
    <xdr:sp macro="" textlink="">
      <xdr:nvSpPr>
        <xdr:cNvPr id="144" name="円/楕円 143"/>
        <xdr:cNvSpPr/>
      </xdr:nvSpPr>
      <xdr:spPr>
        <a:xfrm>
          <a:off x="3746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110532</xdr:rowOff>
    </xdr:from>
    <xdr:ext cx="534377" cy="259045"/>
    <xdr:sp macro="" textlink="">
      <xdr:nvSpPr>
        <xdr:cNvPr id="145" name="テキスト ボックス 144"/>
        <xdr:cNvSpPr txBox="1"/>
      </xdr:nvSpPr>
      <xdr:spPr>
        <a:xfrm>
          <a:off x="3530111" y="98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34519</xdr:rowOff>
    </xdr:from>
    <xdr:to>
      <xdr:col>4</xdr:col>
      <xdr:colOff>206375</xdr:colOff>
      <xdr:row>57</xdr:row>
      <xdr:rowOff>136119</xdr:rowOff>
    </xdr:to>
    <xdr:sp macro="" textlink="">
      <xdr:nvSpPr>
        <xdr:cNvPr id="146" name="円/楕円 145"/>
        <xdr:cNvSpPr/>
      </xdr:nvSpPr>
      <xdr:spPr>
        <a:xfrm>
          <a:off x="2857500" y="9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127246</xdr:rowOff>
    </xdr:from>
    <xdr:ext cx="534377" cy="259045"/>
    <xdr:sp macro="" textlink="">
      <xdr:nvSpPr>
        <xdr:cNvPr id="147" name="テキスト ボックス 146"/>
        <xdr:cNvSpPr txBox="1"/>
      </xdr:nvSpPr>
      <xdr:spPr>
        <a:xfrm>
          <a:off x="2641111" y="98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35420</xdr:rowOff>
    </xdr:from>
    <xdr:to>
      <xdr:col>3</xdr:col>
      <xdr:colOff>3175</xdr:colOff>
      <xdr:row>57</xdr:row>
      <xdr:rowOff>137020</xdr:rowOff>
    </xdr:to>
    <xdr:sp macro="" textlink="">
      <xdr:nvSpPr>
        <xdr:cNvPr id="148" name="円/楕円 147"/>
        <xdr:cNvSpPr/>
      </xdr:nvSpPr>
      <xdr:spPr>
        <a:xfrm>
          <a:off x="1968500" y="98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128147</xdr:rowOff>
    </xdr:from>
    <xdr:ext cx="534377" cy="259045"/>
    <xdr:sp macro="" textlink="">
      <xdr:nvSpPr>
        <xdr:cNvPr id="149" name="テキスト ボックス 148"/>
        <xdr:cNvSpPr txBox="1"/>
      </xdr:nvSpPr>
      <xdr:spPr>
        <a:xfrm>
          <a:off x="1752111" y="99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24727</xdr:rowOff>
    </xdr:from>
    <xdr:to>
      <xdr:col>1</xdr:col>
      <xdr:colOff>485775</xdr:colOff>
      <xdr:row>57</xdr:row>
      <xdr:rowOff>126327</xdr:rowOff>
    </xdr:to>
    <xdr:sp macro="" textlink="">
      <xdr:nvSpPr>
        <xdr:cNvPr id="150" name="円/楕円 149"/>
        <xdr:cNvSpPr/>
      </xdr:nvSpPr>
      <xdr:spPr>
        <a:xfrm>
          <a:off x="1079500" y="97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142854</xdr:rowOff>
    </xdr:from>
    <xdr:ext cx="534377" cy="259045"/>
    <xdr:sp macro="" textlink="">
      <xdr:nvSpPr>
        <xdr:cNvPr id="151" name="テキスト ボックス 150"/>
        <xdr:cNvSpPr txBox="1"/>
      </xdr:nvSpPr>
      <xdr:spPr>
        <a:xfrm>
          <a:off x="863111" y="95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80417</xdr:rowOff>
    </xdr:from>
    <xdr:to>
      <xdr:col>6</xdr:col>
      <xdr:colOff>511175</xdr:colOff>
      <xdr:row>78</xdr:row>
      <xdr:rowOff>89599</xdr:rowOff>
    </xdr:to>
    <xdr:cxnSp macro="">
      <xdr:nvCxnSpPr>
        <xdr:cNvPr id="180" name="直線コネクタ 179"/>
        <xdr:cNvCxnSpPr/>
      </xdr:nvCxnSpPr>
      <xdr:spPr>
        <a:xfrm>
          <a:off x="3797300" y="13453517"/>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80417</xdr:rowOff>
    </xdr:from>
    <xdr:to>
      <xdr:col>5</xdr:col>
      <xdr:colOff>358775</xdr:colOff>
      <xdr:row>78</xdr:row>
      <xdr:rowOff>87237</xdr:rowOff>
    </xdr:to>
    <xdr:cxnSp macro="">
      <xdr:nvCxnSpPr>
        <xdr:cNvPr id="183" name="直線コネクタ 182"/>
        <xdr:cNvCxnSpPr/>
      </xdr:nvCxnSpPr>
      <xdr:spPr>
        <a:xfrm flipV="1">
          <a:off x="2908300" y="13453517"/>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109568</xdr:rowOff>
    </xdr:from>
    <xdr:ext cx="469744" cy="259045"/>
    <xdr:sp macro="" textlink="">
      <xdr:nvSpPr>
        <xdr:cNvPr id="185" name="テキスト ボックス 184"/>
        <xdr:cNvSpPr txBox="1"/>
      </xdr:nvSpPr>
      <xdr:spPr>
        <a:xfrm>
          <a:off x="3562427"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85561</xdr:rowOff>
    </xdr:from>
    <xdr:to>
      <xdr:col>4</xdr:col>
      <xdr:colOff>155575</xdr:colOff>
      <xdr:row>78</xdr:row>
      <xdr:rowOff>87237</xdr:rowOff>
    </xdr:to>
    <xdr:cxnSp macro="">
      <xdr:nvCxnSpPr>
        <xdr:cNvPr id="186" name="直線コネクタ 185"/>
        <xdr:cNvCxnSpPr/>
      </xdr:nvCxnSpPr>
      <xdr:spPr>
        <a:xfrm>
          <a:off x="2019300" y="1345866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116845</xdr:rowOff>
    </xdr:from>
    <xdr:ext cx="469744" cy="259045"/>
    <xdr:sp macro="" textlink="">
      <xdr:nvSpPr>
        <xdr:cNvPr id="188" name="テキスト ボックス 187"/>
        <xdr:cNvSpPr txBox="1"/>
      </xdr:nvSpPr>
      <xdr:spPr>
        <a:xfrm>
          <a:off x="2673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85561</xdr:rowOff>
    </xdr:from>
    <xdr:to>
      <xdr:col>2</xdr:col>
      <xdr:colOff>638175</xdr:colOff>
      <xdr:row>78</xdr:row>
      <xdr:rowOff>138328</xdr:rowOff>
    </xdr:to>
    <xdr:cxnSp macro="">
      <xdr:nvCxnSpPr>
        <xdr:cNvPr id="189" name="直線コネクタ 188"/>
        <xdr:cNvCxnSpPr/>
      </xdr:nvCxnSpPr>
      <xdr:spPr>
        <a:xfrm flipV="1">
          <a:off x="1130300" y="13458661"/>
          <a:ext cx="889000" cy="5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113416</xdr:rowOff>
    </xdr:from>
    <xdr:ext cx="469744" cy="259045"/>
    <xdr:sp macro="" textlink="">
      <xdr:nvSpPr>
        <xdr:cNvPr id="191" name="テキスト ボックス 190"/>
        <xdr:cNvSpPr txBox="1"/>
      </xdr:nvSpPr>
      <xdr:spPr>
        <a:xfrm>
          <a:off x="1784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6108</xdr:rowOff>
    </xdr:from>
    <xdr:to>
      <xdr:col>1</xdr:col>
      <xdr:colOff>485775</xdr:colOff>
      <xdr:row>78</xdr:row>
      <xdr:rowOff>107708</xdr:rowOff>
    </xdr:to>
    <xdr:sp macro="" textlink="">
      <xdr:nvSpPr>
        <xdr:cNvPr id="192" name="フローチャート : 判断 191"/>
        <xdr:cNvSpPr/>
      </xdr:nvSpPr>
      <xdr:spPr>
        <a:xfrm>
          <a:off x="1079500" y="1337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124235</xdr:rowOff>
    </xdr:from>
    <xdr:ext cx="469744" cy="259045"/>
    <xdr:sp macro="" textlink="">
      <xdr:nvSpPr>
        <xdr:cNvPr id="193" name="テキスト ボックス 192"/>
        <xdr:cNvSpPr txBox="1"/>
      </xdr:nvSpPr>
      <xdr:spPr>
        <a:xfrm>
          <a:off x="895427" y="13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38799</xdr:rowOff>
    </xdr:from>
    <xdr:to>
      <xdr:col>6</xdr:col>
      <xdr:colOff>561975</xdr:colOff>
      <xdr:row>78</xdr:row>
      <xdr:rowOff>140399</xdr:rowOff>
    </xdr:to>
    <xdr:sp macro="" textlink="">
      <xdr:nvSpPr>
        <xdr:cNvPr id="199" name="円/楕円 198"/>
        <xdr:cNvSpPr/>
      </xdr:nvSpPr>
      <xdr:spPr>
        <a:xfrm>
          <a:off x="4584700" y="13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125176</xdr:rowOff>
    </xdr:from>
    <xdr:ext cx="469744" cy="259045"/>
    <xdr:sp macro="" textlink="">
      <xdr:nvSpPr>
        <xdr:cNvPr id="200" name="維持補修費該当値テキスト"/>
        <xdr:cNvSpPr txBox="1"/>
      </xdr:nvSpPr>
      <xdr:spPr>
        <a:xfrm>
          <a:off x="4686300" y="133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29617</xdr:rowOff>
    </xdr:from>
    <xdr:to>
      <xdr:col>5</xdr:col>
      <xdr:colOff>409575</xdr:colOff>
      <xdr:row>78</xdr:row>
      <xdr:rowOff>131217</xdr:rowOff>
    </xdr:to>
    <xdr:sp macro="" textlink="">
      <xdr:nvSpPr>
        <xdr:cNvPr id="201" name="円/楕円 200"/>
        <xdr:cNvSpPr/>
      </xdr:nvSpPr>
      <xdr:spPr>
        <a:xfrm>
          <a:off x="3746500" y="13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122344</xdr:rowOff>
    </xdr:from>
    <xdr:ext cx="469744" cy="259045"/>
    <xdr:sp macro="" textlink="">
      <xdr:nvSpPr>
        <xdr:cNvPr id="202" name="テキスト ボックス 201"/>
        <xdr:cNvSpPr txBox="1"/>
      </xdr:nvSpPr>
      <xdr:spPr>
        <a:xfrm>
          <a:off x="3562427" y="134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36437</xdr:rowOff>
    </xdr:from>
    <xdr:to>
      <xdr:col>4</xdr:col>
      <xdr:colOff>206375</xdr:colOff>
      <xdr:row>78</xdr:row>
      <xdr:rowOff>138037</xdr:rowOff>
    </xdr:to>
    <xdr:sp macro="" textlink="">
      <xdr:nvSpPr>
        <xdr:cNvPr id="203" name="円/楕円 202"/>
        <xdr:cNvSpPr/>
      </xdr:nvSpPr>
      <xdr:spPr>
        <a:xfrm>
          <a:off x="2857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129164</xdr:rowOff>
    </xdr:from>
    <xdr:ext cx="469744" cy="259045"/>
    <xdr:sp macro="" textlink="">
      <xdr:nvSpPr>
        <xdr:cNvPr id="204" name="テキスト ボックス 203"/>
        <xdr:cNvSpPr txBox="1"/>
      </xdr:nvSpPr>
      <xdr:spPr>
        <a:xfrm>
          <a:off x="2673427"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34761</xdr:rowOff>
    </xdr:from>
    <xdr:to>
      <xdr:col>3</xdr:col>
      <xdr:colOff>3175</xdr:colOff>
      <xdr:row>78</xdr:row>
      <xdr:rowOff>136361</xdr:rowOff>
    </xdr:to>
    <xdr:sp macro="" textlink="">
      <xdr:nvSpPr>
        <xdr:cNvPr id="205" name="円/楕円 204"/>
        <xdr:cNvSpPr/>
      </xdr:nvSpPr>
      <xdr:spPr>
        <a:xfrm>
          <a:off x="1968500" y="134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127488</xdr:rowOff>
    </xdr:from>
    <xdr:ext cx="469744" cy="259045"/>
    <xdr:sp macro="" textlink="">
      <xdr:nvSpPr>
        <xdr:cNvPr id="206" name="テキスト ボックス 205"/>
        <xdr:cNvSpPr txBox="1"/>
      </xdr:nvSpPr>
      <xdr:spPr>
        <a:xfrm>
          <a:off x="1784427" y="135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87528</xdr:rowOff>
    </xdr:from>
    <xdr:to>
      <xdr:col>1</xdr:col>
      <xdr:colOff>485775</xdr:colOff>
      <xdr:row>79</xdr:row>
      <xdr:rowOff>17678</xdr:rowOff>
    </xdr:to>
    <xdr:sp macro="" textlink="">
      <xdr:nvSpPr>
        <xdr:cNvPr id="207" name="円/楕円 206"/>
        <xdr:cNvSpPr/>
      </xdr:nvSpPr>
      <xdr:spPr>
        <a:xfrm>
          <a:off x="1079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8805</xdr:rowOff>
    </xdr:from>
    <xdr:ext cx="469744" cy="259045"/>
    <xdr:sp macro="" textlink="">
      <xdr:nvSpPr>
        <xdr:cNvPr id="208" name="テキスト ボックス 207"/>
        <xdr:cNvSpPr txBox="1"/>
      </xdr:nvSpPr>
      <xdr:spPr>
        <a:xfrm>
          <a:off x="895427" y="135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133325</xdr:rowOff>
    </xdr:from>
    <xdr:to>
      <xdr:col>6</xdr:col>
      <xdr:colOff>511175</xdr:colOff>
      <xdr:row>95</xdr:row>
      <xdr:rowOff>52908</xdr:rowOff>
    </xdr:to>
    <xdr:cxnSp macro="">
      <xdr:nvCxnSpPr>
        <xdr:cNvPr id="238" name="直線コネクタ 237"/>
        <xdr:cNvCxnSpPr/>
      </xdr:nvCxnSpPr>
      <xdr:spPr>
        <a:xfrm flipV="1">
          <a:off x="3797300" y="16249625"/>
          <a:ext cx="8382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52908</xdr:rowOff>
    </xdr:from>
    <xdr:to>
      <xdr:col>5</xdr:col>
      <xdr:colOff>358775</xdr:colOff>
      <xdr:row>95</xdr:row>
      <xdr:rowOff>160362</xdr:rowOff>
    </xdr:to>
    <xdr:cxnSp macro="">
      <xdr:nvCxnSpPr>
        <xdr:cNvPr id="241" name="直線コネクタ 240"/>
        <xdr:cNvCxnSpPr/>
      </xdr:nvCxnSpPr>
      <xdr:spPr>
        <a:xfrm flipV="1">
          <a:off x="2908300" y="16340658"/>
          <a:ext cx="889000" cy="1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62001</xdr:rowOff>
    </xdr:from>
    <xdr:to>
      <xdr:col>5</xdr:col>
      <xdr:colOff>409575</xdr:colOff>
      <xdr:row>97</xdr:row>
      <xdr:rowOff>163601</xdr:rowOff>
    </xdr:to>
    <xdr:sp macro="" textlink="">
      <xdr:nvSpPr>
        <xdr:cNvPr id="242" name="フローチャート : 判断 241"/>
        <xdr:cNvSpPr/>
      </xdr:nvSpPr>
      <xdr:spPr>
        <a:xfrm>
          <a:off x="3746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154728</xdr:rowOff>
    </xdr:from>
    <xdr:ext cx="534377" cy="259045"/>
    <xdr:sp macro="" textlink="">
      <xdr:nvSpPr>
        <xdr:cNvPr id="243" name="テキスト ボックス 242"/>
        <xdr:cNvSpPr txBox="1"/>
      </xdr:nvSpPr>
      <xdr:spPr>
        <a:xfrm>
          <a:off x="3530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160362</xdr:rowOff>
    </xdr:from>
    <xdr:to>
      <xdr:col>4</xdr:col>
      <xdr:colOff>155575</xdr:colOff>
      <xdr:row>96</xdr:row>
      <xdr:rowOff>18162</xdr:rowOff>
    </xdr:to>
    <xdr:cxnSp macro="">
      <xdr:nvCxnSpPr>
        <xdr:cNvPr id="244" name="直線コネクタ 243"/>
        <xdr:cNvCxnSpPr/>
      </xdr:nvCxnSpPr>
      <xdr:spPr>
        <a:xfrm flipV="1">
          <a:off x="2019300" y="16448112"/>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139802</xdr:rowOff>
    </xdr:from>
    <xdr:to>
      <xdr:col>4</xdr:col>
      <xdr:colOff>206375</xdr:colOff>
      <xdr:row>98</xdr:row>
      <xdr:rowOff>69952</xdr:rowOff>
    </xdr:to>
    <xdr:sp macro="" textlink="">
      <xdr:nvSpPr>
        <xdr:cNvPr id="245" name="フローチャート : 判断 244"/>
        <xdr:cNvSpPr/>
      </xdr:nvSpPr>
      <xdr:spPr>
        <a:xfrm>
          <a:off x="2857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61079</xdr:rowOff>
    </xdr:from>
    <xdr:ext cx="534377" cy="259045"/>
    <xdr:sp macro="" textlink="">
      <xdr:nvSpPr>
        <xdr:cNvPr id="246" name="テキスト ボックス 245"/>
        <xdr:cNvSpPr txBox="1"/>
      </xdr:nvSpPr>
      <xdr:spPr>
        <a:xfrm>
          <a:off x="2641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18162</xdr:rowOff>
    </xdr:from>
    <xdr:to>
      <xdr:col>2</xdr:col>
      <xdr:colOff>638175</xdr:colOff>
      <xdr:row>96</xdr:row>
      <xdr:rowOff>50318</xdr:rowOff>
    </xdr:to>
    <xdr:cxnSp macro="">
      <xdr:nvCxnSpPr>
        <xdr:cNvPr id="247" name="直線コネクタ 246"/>
        <xdr:cNvCxnSpPr/>
      </xdr:nvCxnSpPr>
      <xdr:spPr>
        <a:xfrm flipV="1">
          <a:off x="1130300" y="16477362"/>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158750</xdr:rowOff>
    </xdr:from>
    <xdr:to>
      <xdr:col>3</xdr:col>
      <xdr:colOff>3175</xdr:colOff>
      <xdr:row>98</xdr:row>
      <xdr:rowOff>88900</xdr:rowOff>
    </xdr:to>
    <xdr:sp macro="" textlink="">
      <xdr:nvSpPr>
        <xdr:cNvPr id="248" name="フローチャート : 判断 247"/>
        <xdr:cNvSpPr/>
      </xdr:nvSpPr>
      <xdr:spPr>
        <a:xfrm>
          <a:off x="1968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80027</xdr:rowOff>
    </xdr:from>
    <xdr:ext cx="534377" cy="259045"/>
    <xdr:sp macro="" textlink="">
      <xdr:nvSpPr>
        <xdr:cNvPr id="249" name="テキスト ボックス 248"/>
        <xdr:cNvSpPr txBox="1"/>
      </xdr:nvSpPr>
      <xdr:spPr>
        <a:xfrm>
          <a:off x="1752111" y="1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150203</xdr:rowOff>
    </xdr:from>
    <xdr:to>
      <xdr:col>1</xdr:col>
      <xdr:colOff>485775</xdr:colOff>
      <xdr:row>98</xdr:row>
      <xdr:rowOff>80353</xdr:rowOff>
    </xdr:to>
    <xdr:sp macro="" textlink="">
      <xdr:nvSpPr>
        <xdr:cNvPr id="250" name="フローチャート : 判断 249"/>
        <xdr:cNvSpPr/>
      </xdr:nvSpPr>
      <xdr:spPr>
        <a:xfrm>
          <a:off x="1079500" y="1678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71480</xdr:rowOff>
    </xdr:from>
    <xdr:ext cx="534377" cy="259045"/>
    <xdr:sp macro="" textlink="">
      <xdr:nvSpPr>
        <xdr:cNvPr id="251" name="テキスト ボックス 250"/>
        <xdr:cNvSpPr txBox="1"/>
      </xdr:nvSpPr>
      <xdr:spPr>
        <a:xfrm>
          <a:off x="863111" y="168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82525</xdr:rowOff>
    </xdr:from>
    <xdr:to>
      <xdr:col>6</xdr:col>
      <xdr:colOff>561975</xdr:colOff>
      <xdr:row>95</xdr:row>
      <xdr:rowOff>12675</xdr:rowOff>
    </xdr:to>
    <xdr:sp macro="" textlink="">
      <xdr:nvSpPr>
        <xdr:cNvPr id="257" name="円/楕円 256"/>
        <xdr:cNvSpPr/>
      </xdr:nvSpPr>
      <xdr:spPr>
        <a:xfrm>
          <a:off x="4584700" y="161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105402</xdr:rowOff>
    </xdr:from>
    <xdr:ext cx="599010" cy="259045"/>
    <xdr:sp macro="" textlink="">
      <xdr:nvSpPr>
        <xdr:cNvPr id="258" name="扶助費該当値テキスト"/>
        <xdr:cNvSpPr txBox="1"/>
      </xdr:nvSpPr>
      <xdr:spPr>
        <a:xfrm>
          <a:off x="4686300" y="1605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2108</xdr:rowOff>
    </xdr:from>
    <xdr:to>
      <xdr:col>5</xdr:col>
      <xdr:colOff>409575</xdr:colOff>
      <xdr:row>95</xdr:row>
      <xdr:rowOff>103708</xdr:rowOff>
    </xdr:to>
    <xdr:sp macro="" textlink="">
      <xdr:nvSpPr>
        <xdr:cNvPr id="259" name="円/楕円 258"/>
        <xdr:cNvSpPr/>
      </xdr:nvSpPr>
      <xdr:spPr>
        <a:xfrm>
          <a:off x="3746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120235</xdr:rowOff>
    </xdr:from>
    <xdr:ext cx="599010" cy="259045"/>
    <xdr:sp macro="" textlink="">
      <xdr:nvSpPr>
        <xdr:cNvPr id="260" name="テキスト ボックス 259"/>
        <xdr:cNvSpPr txBox="1"/>
      </xdr:nvSpPr>
      <xdr:spPr>
        <a:xfrm>
          <a:off x="3497794"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109562</xdr:rowOff>
    </xdr:from>
    <xdr:to>
      <xdr:col>4</xdr:col>
      <xdr:colOff>206375</xdr:colOff>
      <xdr:row>96</xdr:row>
      <xdr:rowOff>39712</xdr:rowOff>
    </xdr:to>
    <xdr:sp macro="" textlink="">
      <xdr:nvSpPr>
        <xdr:cNvPr id="261" name="円/楕円 260"/>
        <xdr:cNvSpPr/>
      </xdr:nvSpPr>
      <xdr:spPr>
        <a:xfrm>
          <a:off x="2857500" y="163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56239</xdr:rowOff>
    </xdr:from>
    <xdr:ext cx="599010" cy="259045"/>
    <xdr:sp macro="" textlink="">
      <xdr:nvSpPr>
        <xdr:cNvPr id="262" name="テキスト ボックス 261"/>
        <xdr:cNvSpPr txBox="1"/>
      </xdr:nvSpPr>
      <xdr:spPr>
        <a:xfrm>
          <a:off x="2608794" y="161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138812</xdr:rowOff>
    </xdr:from>
    <xdr:to>
      <xdr:col>3</xdr:col>
      <xdr:colOff>3175</xdr:colOff>
      <xdr:row>96</xdr:row>
      <xdr:rowOff>68962</xdr:rowOff>
    </xdr:to>
    <xdr:sp macro="" textlink="">
      <xdr:nvSpPr>
        <xdr:cNvPr id="263" name="円/楕円 262"/>
        <xdr:cNvSpPr/>
      </xdr:nvSpPr>
      <xdr:spPr>
        <a:xfrm>
          <a:off x="1968500" y="16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85489</xdr:rowOff>
    </xdr:from>
    <xdr:ext cx="599010" cy="259045"/>
    <xdr:sp macro="" textlink="">
      <xdr:nvSpPr>
        <xdr:cNvPr id="264" name="テキスト ボックス 263"/>
        <xdr:cNvSpPr txBox="1"/>
      </xdr:nvSpPr>
      <xdr:spPr>
        <a:xfrm>
          <a:off x="1719794" y="1620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170968</xdr:rowOff>
    </xdr:from>
    <xdr:to>
      <xdr:col>1</xdr:col>
      <xdr:colOff>485775</xdr:colOff>
      <xdr:row>96</xdr:row>
      <xdr:rowOff>101118</xdr:rowOff>
    </xdr:to>
    <xdr:sp macro="" textlink="">
      <xdr:nvSpPr>
        <xdr:cNvPr id="265" name="円/楕円 264"/>
        <xdr:cNvSpPr/>
      </xdr:nvSpPr>
      <xdr:spPr>
        <a:xfrm>
          <a:off x="1079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117645</xdr:rowOff>
    </xdr:from>
    <xdr:ext cx="599010" cy="259045"/>
    <xdr:sp macro="" textlink="">
      <xdr:nvSpPr>
        <xdr:cNvPr id="266" name="テキスト ボックス 265"/>
        <xdr:cNvSpPr txBox="1"/>
      </xdr:nvSpPr>
      <xdr:spPr>
        <a:xfrm>
          <a:off x="830794" y="162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38040</xdr:rowOff>
    </xdr:from>
    <xdr:to>
      <xdr:col>15</xdr:col>
      <xdr:colOff>180975</xdr:colOff>
      <xdr:row>36</xdr:row>
      <xdr:rowOff>78426</xdr:rowOff>
    </xdr:to>
    <xdr:cxnSp macro="">
      <xdr:nvCxnSpPr>
        <xdr:cNvPr id="299" name="直線コネクタ 298"/>
        <xdr:cNvCxnSpPr/>
      </xdr:nvCxnSpPr>
      <xdr:spPr>
        <a:xfrm flipV="1">
          <a:off x="9639300" y="621024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156950</xdr:rowOff>
    </xdr:from>
    <xdr:to>
      <xdr:col>14</xdr:col>
      <xdr:colOff>28575</xdr:colOff>
      <xdr:row>36</xdr:row>
      <xdr:rowOff>78426</xdr:rowOff>
    </xdr:to>
    <xdr:cxnSp macro="">
      <xdr:nvCxnSpPr>
        <xdr:cNvPr id="302" name="直線コネクタ 301"/>
        <xdr:cNvCxnSpPr/>
      </xdr:nvCxnSpPr>
      <xdr:spPr>
        <a:xfrm>
          <a:off x="8750300" y="5986250"/>
          <a:ext cx="889000" cy="2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3" name="フローチャート : 判断 302"/>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148642</xdr:rowOff>
    </xdr:from>
    <xdr:ext cx="534377" cy="259045"/>
    <xdr:sp macro="" textlink="">
      <xdr:nvSpPr>
        <xdr:cNvPr id="304" name="テキスト ボックス 303"/>
        <xdr:cNvSpPr txBox="1"/>
      </xdr:nvSpPr>
      <xdr:spPr>
        <a:xfrm>
          <a:off x="9372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156950</xdr:rowOff>
    </xdr:from>
    <xdr:to>
      <xdr:col>12</xdr:col>
      <xdr:colOff>511175</xdr:colOff>
      <xdr:row>36</xdr:row>
      <xdr:rowOff>90303</xdr:rowOff>
    </xdr:to>
    <xdr:cxnSp macro="">
      <xdr:nvCxnSpPr>
        <xdr:cNvPr id="305" name="直線コネクタ 304"/>
        <xdr:cNvCxnSpPr/>
      </xdr:nvCxnSpPr>
      <xdr:spPr>
        <a:xfrm flipV="1">
          <a:off x="7861300" y="5986250"/>
          <a:ext cx="889000" cy="27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6" name="フローチャート : 判断 305"/>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117200</xdr:rowOff>
    </xdr:from>
    <xdr:ext cx="534377" cy="259045"/>
    <xdr:sp macro="" textlink="">
      <xdr:nvSpPr>
        <xdr:cNvPr id="307" name="テキスト ボックス 306"/>
        <xdr:cNvSpPr txBox="1"/>
      </xdr:nvSpPr>
      <xdr:spPr>
        <a:xfrm>
          <a:off x="8483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90303</xdr:rowOff>
    </xdr:from>
    <xdr:to>
      <xdr:col>11</xdr:col>
      <xdr:colOff>307975</xdr:colOff>
      <xdr:row>36</xdr:row>
      <xdr:rowOff>98904</xdr:rowOff>
    </xdr:to>
    <xdr:cxnSp macro="">
      <xdr:nvCxnSpPr>
        <xdr:cNvPr id="308" name="直線コネクタ 307"/>
        <xdr:cNvCxnSpPr/>
      </xdr:nvCxnSpPr>
      <xdr:spPr>
        <a:xfrm flipV="1">
          <a:off x="6972300" y="6262503"/>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09" name="フローチャート : 判断 308"/>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146413</xdr:rowOff>
    </xdr:from>
    <xdr:ext cx="534377" cy="259045"/>
    <xdr:sp macro="" textlink="">
      <xdr:nvSpPr>
        <xdr:cNvPr id="310" name="テキスト ボックス 309"/>
        <xdr:cNvSpPr txBox="1"/>
      </xdr:nvSpPr>
      <xdr:spPr>
        <a:xfrm>
          <a:off x="7594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71107</xdr:rowOff>
    </xdr:from>
    <xdr:to>
      <xdr:col>10</xdr:col>
      <xdr:colOff>155575</xdr:colOff>
      <xdr:row>38</xdr:row>
      <xdr:rowOff>1257</xdr:rowOff>
    </xdr:to>
    <xdr:sp macro="" textlink="">
      <xdr:nvSpPr>
        <xdr:cNvPr id="311" name="フローチャート : 判断 310"/>
        <xdr:cNvSpPr/>
      </xdr:nvSpPr>
      <xdr:spPr>
        <a:xfrm>
          <a:off x="6921500" y="64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163834</xdr:rowOff>
    </xdr:from>
    <xdr:ext cx="534377" cy="259045"/>
    <xdr:sp macro="" textlink="">
      <xdr:nvSpPr>
        <xdr:cNvPr id="312" name="テキスト ボックス 311"/>
        <xdr:cNvSpPr txBox="1"/>
      </xdr:nvSpPr>
      <xdr:spPr>
        <a:xfrm>
          <a:off x="6705111" y="65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158690</xdr:rowOff>
    </xdr:from>
    <xdr:to>
      <xdr:col>15</xdr:col>
      <xdr:colOff>231775</xdr:colOff>
      <xdr:row>36</xdr:row>
      <xdr:rowOff>88840</xdr:rowOff>
    </xdr:to>
    <xdr:sp macro="" textlink="">
      <xdr:nvSpPr>
        <xdr:cNvPr id="318" name="円/楕円 317"/>
        <xdr:cNvSpPr/>
      </xdr:nvSpPr>
      <xdr:spPr>
        <a:xfrm>
          <a:off x="10426700" y="61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10117</xdr:rowOff>
    </xdr:from>
    <xdr:ext cx="534377" cy="259045"/>
    <xdr:sp macro="" textlink="">
      <xdr:nvSpPr>
        <xdr:cNvPr id="319" name="補助費等該当値テキスト"/>
        <xdr:cNvSpPr txBox="1"/>
      </xdr:nvSpPr>
      <xdr:spPr>
        <a:xfrm>
          <a:off x="10528300" y="60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27626</xdr:rowOff>
    </xdr:from>
    <xdr:to>
      <xdr:col>14</xdr:col>
      <xdr:colOff>79375</xdr:colOff>
      <xdr:row>36</xdr:row>
      <xdr:rowOff>129226</xdr:rowOff>
    </xdr:to>
    <xdr:sp macro="" textlink="">
      <xdr:nvSpPr>
        <xdr:cNvPr id="320" name="円/楕円 319"/>
        <xdr:cNvSpPr/>
      </xdr:nvSpPr>
      <xdr:spPr>
        <a:xfrm>
          <a:off x="9588500" y="61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145753</xdr:rowOff>
    </xdr:from>
    <xdr:ext cx="534377" cy="259045"/>
    <xdr:sp macro="" textlink="">
      <xdr:nvSpPr>
        <xdr:cNvPr id="321" name="テキスト ボックス 320"/>
        <xdr:cNvSpPr txBox="1"/>
      </xdr:nvSpPr>
      <xdr:spPr>
        <a:xfrm>
          <a:off x="9372111" y="59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106150</xdr:rowOff>
    </xdr:from>
    <xdr:to>
      <xdr:col>12</xdr:col>
      <xdr:colOff>561975</xdr:colOff>
      <xdr:row>35</xdr:row>
      <xdr:rowOff>36300</xdr:rowOff>
    </xdr:to>
    <xdr:sp macro="" textlink="">
      <xdr:nvSpPr>
        <xdr:cNvPr id="322" name="円/楕円 321"/>
        <xdr:cNvSpPr/>
      </xdr:nvSpPr>
      <xdr:spPr>
        <a:xfrm>
          <a:off x="8699500" y="5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52827</xdr:rowOff>
    </xdr:from>
    <xdr:ext cx="534377" cy="259045"/>
    <xdr:sp macro="" textlink="">
      <xdr:nvSpPr>
        <xdr:cNvPr id="323" name="テキスト ボックス 322"/>
        <xdr:cNvSpPr txBox="1"/>
      </xdr:nvSpPr>
      <xdr:spPr>
        <a:xfrm>
          <a:off x="8483111" y="57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39503</xdr:rowOff>
    </xdr:from>
    <xdr:to>
      <xdr:col>11</xdr:col>
      <xdr:colOff>358775</xdr:colOff>
      <xdr:row>36</xdr:row>
      <xdr:rowOff>141103</xdr:rowOff>
    </xdr:to>
    <xdr:sp macro="" textlink="">
      <xdr:nvSpPr>
        <xdr:cNvPr id="324" name="円/楕円 323"/>
        <xdr:cNvSpPr/>
      </xdr:nvSpPr>
      <xdr:spPr>
        <a:xfrm>
          <a:off x="7810500" y="62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157630</xdr:rowOff>
    </xdr:from>
    <xdr:ext cx="534377" cy="259045"/>
    <xdr:sp macro="" textlink="">
      <xdr:nvSpPr>
        <xdr:cNvPr id="325" name="テキスト ボックス 324"/>
        <xdr:cNvSpPr txBox="1"/>
      </xdr:nvSpPr>
      <xdr:spPr>
        <a:xfrm>
          <a:off x="7594111" y="59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48104</xdr:rowOff>
    </xdr:from>
    <xdr:to>
      <xdr:col>10</xdr:col>
      <xdr:colOff>155575</xdr:colOff>
      <xdr:row>36</xdr:row>
      <xdr:rowOff>149704</xdr:rowOff>
    </xdr:to>
    <xdr:sp macro="" textlink="">
      <xdr:nvSpPr>
        <xdr:cNvPr id="326" name="円/楕円 325"/>
        <xdr:cNvSpPr/>
      </xdr:nvSpPr>
      <xdr:spPr>
        <a:xfrm>
          <a:off x="6921500" y="62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166231</xdr:rowOff>
    </xdr:from>
    <xdr:ext cx="534377" cy="259045"/>
    <xdr:sp macro="" textlink="">
      <xdr:nvSpPr>
        <xdr:cNvPr id="327" name="テキスト ボックス 326"/>
        <xdr:cNvSpPr txBox="1"/>
      </xdr:nvSpPr>
      <xdr:spPr>
        <a:xfrm>
          <a:off x="6705111" y="59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29821</xdr:rowOff>
    </xdr:from>
    <xdr:to>
      <xdr:col>15</xdr:col>
      <xdr:colOff>180975</xdr:colOff>
      <xdr:row>58</xdr:row>
      <xdr:rowOff>32828</xdr:rowOff>
    </xdr:to>
    <xdr:cxnSp macro="">
      <xdr:nvCxnSpPr>
        <xdr:cNvPr id="354" name="直線コネクタ 353"/>
        <xdr:cNvCxnSpPr/>
      </xdr:nvCxnSpPr>
      <xdr:spPr>
        <a:xfrm>
          <a:off x="9639300" y="9973921"/>
          <a:ext cx="8382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29821</xdr:rowOff>
    </xdr:from>
    <xdr:to>
      <xdr:col>14</xdr:col>
      <xdr:colOff>28575</xdr:colOff>
      <xdr:row>58</xdr:row>
      <xdr:rowOff>78074</xdr:rowOff>
    </xdr:to>
    <xdr:cxnSp macro="">
      <xdr:nvCxnSpPr>
        <xdr:cNvPr id="357" name="直線コネクタ 356"/>
        <xdr:cNvCxnSpPr/>
      </xdr:nvCxnSpPr>
      <xdr:spPr>
        <a:xfrm flipV="1">
          <a:off x="8750300" y="9973921"/>
          <a:ext cx="889000" cy="4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58" name="フローチャート : 判断 357"/>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121043</xdr:rowOff>
    </xdr:from>
    <xdr:ext cx="534377" cy="259045"/>
    <xdr:sp macro="" textlink="">
      <xdr:nvSpPr>
        <xdr:cNvPr id="359" name="テキスト ボックス 358"/>
        <xdr:cNvSpPr txBox="1"/>
      </xdr:nvSpPr>
      <xdr:spPr>
        <a:xfrm>
          <a:off x="9372111" y="10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78074</xdr:rowOff>
    </xdr:from>
    <xdr:to>
      <xdr:col>12</xdr:col>
      <xdr:colOff>511175</xdr:colOff>
      <xdr:row>58</xdr:row>
      <xdr:rowOff>98048</xdr:rowOff>
    </xdr:to>
    <xdr:cxnSp macro="">
      <xdr:nvCxnSpPr>
        <xdr:cNvPr id="360" name="直線コネクタ 359"/>
        <xdr:cNvCxnSpPr/>
      </xdr:nvCxnSpPr>
      <xdr:spPr>
        <a:xfrm flipV="1">
          <a:off x="7861300" y="10022174"/>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1" name="フローチャート : 判断 360"/>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123145</xdr:rowOff>
    </xdr:from>
    <xdr:ext cx="534377" cy="259045"/>
    <xdr:sp macro="" textlink="">
      <xdr:nvSpPr>
        <xdr:cNvPr id="362" name="テキスト ボックス 361"/>
        <xdr:cNvSpPr txBox="1"/>
      </xdr:nvSpPr>
      <xdr:spPr>
        <a:xfrm>
          <a:off x="8483111" y="100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65301</xdr:rowOff>
    </xdr:from>
    <xdr:to>
      <xdr:col>11</xdr:col>
      <xdr:colOff>307975</xdr:colOff>
      <xdr:row>58</xdr:row>
      <xdr:rowOff>98048</xdr:rowOff>
    </xdr:to>
    <xdr:cxnSp macro="">
      <xdr:nvCxnSpPr>
        <xdr:cNvPr id="363" name="直線コネクタ 362"/>
        <xdr:cNvCxnSpPr/>
      </xdr:nvCxnSpPr>
      <xdr:spPr>
        <a:xfrm>
          <a:off x="6972300" y="10009401"/>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4" name="フローチャート : 判断 363"/>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160503</xdr:rowOff>
    </xdr:from>
    <xdr:ext cx="534377" cy="259045"/>
    <xdr:sp macro="" textlink="">
      <xdr:nvSpPr>
        <xdr:cNvPr id="365" name="テキスト ボックス 364"/>
        <xdr:cNvSpPr txBox="1"/>
      </xdr:nvSpPr>
      <xdr:spPr>
        <a:xfrm>
          <a:off x="7594111" y="97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45403</xdr:rowOff>
    </xdr:from>
    <xdr:to>
      <xdr:col>10</xdr:col>
      <xdr:colOff>155575</xdr:colOff>
      <xdr:row>58</xdr:row>
      <xdr:rowOff>147003</xdr:rowOff>
    </xdr:to>
    <xdr:sp macro="" textlink="">
      <xdr:nvSpPr>
        <xdr:cNvPr id="366" name="フローチャート : 判断 365"/>
        <xdr:cNvSpPr/>
      </xdr:nvSpPr>
      <xdr:spPr>
        <a:xfrm>
          <a:off x="6921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138130</xdr:rowOff>
    </xdr:from>
    <xdr:ext cx="534377" cy="259045"/>
    <xdr:sp macro="" textlink="">
      <xdr:nvSpPr>
        <xdr:cNvPr id="367" name="テキスト ボックス 366"/>
        <xdr:cNvSpPr txBox="1"/>
      </xdr:nvSpPr>
      <xdr:spPr>
        <a:xfrm>
          <a:off x="6705111" y="10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153478</xdr:rowOff>
    </xdr:from>
    <xdr:to>
      <xdr:col>15</xdr:col>
      <xdr:colOff>231775</xdr:colOff>
      <xdr:row>58</xdr:row>
      <xdr:rowOff>83628</xdr:rowOff>
    </xdr:to>
    <xdr:sp macro="" textlink="">
      <xdr:nvSpPr>
        <xdr:cNvPr id="373" name="円/楕円 372"/>
        <xdr:cNvSpPr/>
      </xdr:nvSpPr>
      <xdr:spPr>
        <a:xfrm>
          <a:off x="10426700" y="99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112855</xdr:rowOff>
    </xdr:from>
    <xdr:ext cx="599010" cy="259045"/>
    <xdr:sp macro="" textlink="">
      <xdr:nvSpPr>
        <xdr:cNvPr id="374" name="普通建設事業費該当値テキスト"/>
        <xdr:cNvSpPr txBox="1"/>
      </xdr:nvSpPr>
      <xdr:spPr>
        <a:xfrm>
          <a:off x="10528300" y="97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150471</xdr:rowOff>
    </xdr:from>
    <xdr:to>
      <xdr:col>14</xdr:col>
      <xdr:colOff>79375</xdr:colOff>
      <xdr:row>58</xdr:row>
      <xdr:rowOff>80621</xdr:rowOff>
    </xdr:to>
    <xdr:sp macro="" textlink="">
      <xdr:nvSpPr>
        <xdr:cNvPr id="375" name="円/楕円 374"/>
        <xdr:cNvSpPr/>
      </xdr:nvSpPr>
      <xdr:spPr>
        <a:xfrm>
          <a:off x="9588500" y="99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97148</xdr:rowOff>
    </xdr:from>
    <xdr:ext cx="599010" cy="259045"/>
    <xdr:sp macro="" textlink="">
      <xdr:nvSpPr>
        <xdr:cNvPr id="376" name="テキスト ボックス 375"/>
        <xdr:cNvSpPr txBox="1"/>
      </xdr:nvSpPr>
      <xdr:spPr>
        <a:xfrm>
          <a:off x="9339794" y="969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27274</xdr:rowOff>
    </xdr:from>
    <xdr:to>
      <xdr:col>12</xdr:col>
      <xdr:colOff>561975</xdr:colOff>
      <xdr:row>58</xdr:row>
      <xdr:rowOff>128874</xdr:rowOff>
    </xdr:to>
    <xdr:sp macro="" textlink="">
      <xdr:nvSpPr>
        <xdr:cNvPr id="377" name="円/楕円 376"/>
        <xdr:cNvSpPr/>
      </xdr:nvSpPr>
      <xdr:spPr>
        <a:xfrm>
          <a:off x="8699500" y="99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145401</xdr:rowOff>
    </xdr:from>
    <xdr:ext cx="534377" cy="259045"/>
    <xdr:sp macro="" textlink="">
      <xdr:nvSpPr>
        <xdr:cNvPr id="378" name="テキスト ボックス 377"/>
        <xdr:cNvSpPr txBox="1"/>
      </xdr:nvSpPr>
      <xdr:spPr>
        <a:xfrm>
          <a:off x="8483111" y="97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47248</xdr:rowOff>
    </xdr:from>
    <xdr:to>
      <xdr:col>11</xdr:col>
      <xdr:colOff>358775</xdr:colOff>
      <xdr:row>58</xdr:row>
      <xdr:rowOff>148848</xdr:rowOff>
    </xdr:to>
    <xdr:sp macro="" textlink="">
      <xdr:nvSpPr>
        <xdr:cNvPr id="379" name="円/楕円 378"/>
        <xdr:cNvSpPr/>
      </xdr:nvSpPr>
      <xdr:spPr>
        <a:xfrm>
          <a:off x="7810500" y="99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139975</xdr:rowOff>
    </xdr:from>
    <xdr:ext cx="534377" cy="259045"/>
    <xdr:sp macro="" textlink="">
      <xdr:nvSpPr>
        <xdr:cNvPr id="380" name="テキスト ボックス 379"/>
        <xdr:cNvSpPr txBox="1"/>
      </xdr:nvSpPr>
      <xdr:spPr>
        <a:xfrm>
          <a:off x="7594111" y="1008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14501</xdr:rowOff>
    </xdr:from>
    <xdr:to>
      <xdr:col>10</xdr:col>
      <xdr:colOff>155575</xdr:colOff>
      <xdr:row>58</xdr:row>
      <xdr:rowOff>116101</xdr:rowOff>
    </xdr:to>
    <xdr:sp macro="" textlink="">
      <xdr:nvSpPr>
        <xdr:cNvPr id="381" name="円/楕円 380"/>
        <xdr:cNvSpPr/>
      </xdr:nvSpPr>
      <xdr:spPr>
        <a:xfrm>
          <a:off x="6921500" y="99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132628</xdr:rowOff>
    </xdr:from>
    <xdr:ext cx="534377" cy="259045"/>
    <xdr:sp macro="" textlink="">
      <xdr:nvSpPr>
        <xdr:cNvPr id="382" name="テキスト ボックス 381"/>
        <xdr:cNvSpPr txBox="1"/>
      </xdr:nvSpPr>
      <xdr:spPr>
        <a:xfrm>
          <a:off x="6705111" y="97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128349</xdr:rowOff>
    </xdr:from>
    <xdr:to>
      <xdr:col>15</xdr:col>
      <xdr:colOff>180975</xdr:colOff>
      <xdr:row>78</xdr:row>
      <xdr:rowOff>142568</xdr:rowOff>
    </xdr:to>
    <xdr:cxnSp macro="">
      <xdr:nvCxnSpPr>
        <xdr:cNvPr id="411" name="直線コネクタ 410"/>
        <xdr:cNvCxnSpPr/>
      </xdr:nvCxnSpPr>
      <xdr:spPr>
        <a:xfrm flipV="1">
          <a:off x="9639300" y="13501449"/>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4" name="フローチャート : 判断 413"/>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50779</xdr:rowOff>
    </xdr:from>
    <xdr:ext cx="534377" cy="259045"/>
    <xdr:sp macro="" textlink="">
      <xdr:nvSpPr>
        <xdr:cNvPr id="415" name="テキスト ボックス 414"/>
        <xdr:cNvSpPr txBox="1"/>
      </xdr:nvSpPr>
      <xdr:spPr>
        <a:xfrm>
          <a:off x="9372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77549</xdr:rowOff>
    </xdr:from>
    <xdr:to>
      <xdr:col>15</xdr:col>
      <xdr:colOff>231775</xdr:colOff>
      <xdr:row>79</xdr:row>
      <xdr:rowOff>7699</xdr:rowOff>
    </xdr:to>
    <xdr:sp macro="" textlink="">
      <xdr:nvSpPr>
        <xdr:cNvPr id="421" name="円/楕円 420"/>
        <xdr:cNvSpPr/>
      </xdr:nvSpPr>
      <xdr:spPr>
        <a:xfrm>
          <a:off x="10426700" y="13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36926</xdr:rowOff>
    </xdr:from>
    <xdr:ext cx="534377" cy="259045"/>
    <xdr:sp macro="" textlink="">
      <xdr:nvSpPr>
        <xdr:cNvPr id="422" name="普通建設事業費 （ うち新規整備　）該当値テキスト"/>
        <xdr:cNvSpPr txBox="1"/>
      </xdr:nvSpPr>
      <xdr:spPr>
        <a:xfrm>
          <a:off x="10528300" y="132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91768</xdr:rowOff>
    </xdr:from>
    <xdr:to>
      <xdr:col>14</xdr:col>
      <xdr:colOff>79375</xdr:colOff>
      <xdr:row>79</xdr:row>
      <xdr:rowOff>21918</xdr:rowOff>
    </xdr:to>
    <xdr:sp macro="" textlink="">
      <xdr:nvSpPr>
        <xdr:cNvPr id="423" name="円/楕円 422"/>
        <xdr:cNvSpPr/>
      </xdr:nvSpPr>
      <xdr:spPr>
        <a:xfrm>
          <a:off x="9588500" y="134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38445</xdr:rowOff>
    </xdr:from>
    <xdr:ext cx="534377" cy="259045"/>
    <xdr:sp macro="" textlink="">
      <xdr:nvSpPr>
        <xdr:cNvPr id="424" name="テキスト ボックス 423"/>
        <xdr:cNvSpPr txBox="1"/>
      </xdr:nvSpPr>
      <xdr:spPr>
        <a:xfrm>
          <a:off x="9372111" y="132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98377</xdr:rowOff>
    </xdr:from>
    <xdr:to>
      <xdr:col>15</xdr:col>
      <xdr:colOff>180975</xdr:colOff>
      <xdr:row>98</xdr:row>
      <xdr:rowOff>51766</xdr:rowOff>
    </xdr:to>
    <xdr:cxnSp macro="">
      <xdr:nvCxnSpPr>
        <xdr:cNvPr id="453" name="直線コネクタ 452"/>
        <xdr:cNvCxnSpPr/>
      </xdr:nvCxnSpPr>
      <xdr:spPr>
        <a:xfrm>
          <a:off x="9639300" y="16729027"/>
          <a:ext cx="838200" cy="1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6" name="フローチャート : 判断 455"/>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7" name="テキスト ボックス 456"/>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966</xdr:rowOff>
    </xdr:from>
    <xdr:to>
      <xdr:col>15</xdr:col>
      <xdr:colOff>231775</xdr:colOff>
      <xdr:row>98</xdr:row>
      <xdr:rowOff>102566</xdr:rowOff>
    </xdr:to>
    <xdr:sp macro="" textlink="">
      <xdr:nvSpPr>
        <xdr:cNvPr id="463" name="円/楕円 462"/>
        <xdr:cNvSpPr/>
      </xdr:nvSpPr>
      <xdr:spPr>
        <a:xfrm>
          <a:off x="104267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150843</xdr:rowOff>
    </xdr:from>
    <xdr:ext cx="534377" cy="259045"/>
    <xdr:sp macro="" textlink="">
      <xdr:nvSpPr>
        <xdr:cNvPr id="464" name="普通建設事業費 （ うち更新整備　）該当値テキスト"/>
        <xdr:cNvSpPr txBox="1"/>
      </xdr:nvSpPr>
      <xdr:spPr>
        <a:xfrm>
          <a:off x="10528300" y="167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47577</xdr:rowOff>
    </xdr:from>
    <xdr:to>
      <xdr:col>14</xdr:col>
      <xdr:colOff>79375</xdr:colOff>
      <xdr:row>97</xdr:row>
      <xdr:rowOff>149177</xdr:rowOff>
    </xdr:to>
    <xdr:sp macro="" textlink="">
      <xdr:nvSpPr>
        <xdr:cNvPr id="465" name="円/楕円 464"/>
        <xdr:cNvSpPr/>
      </xdr:nvSpPr>
      <xdr:spPr>
        <a:xfrm>
          <a:off x="9588500" y="166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165704</xdr:rowOff>
    </xdr:from>
    <xdr:ext cx="534377" cy="259045"/>
    <xdr:sp macro="" textlink="">
      <xdr:nvSpPr>
        <xdr:cNvPr id="466" name="テキスト ボックス 465"/>
        <xdr:cNvSpPr txBox="1"/>
      </xdr:nvSpPr>
      <xdr:spPr>
        <a:xfrm>
          <a:off x="9372111" y="164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91163</xdr:rowOff>
    </xdr:from>
    <xdr:to>
      <xdr:col>23</xdr:col>
      <xdr:colOff>517525</xdr:colOff>
      <xdr:row>38</xdr:row>
      <xdr:rowOff>134644</xdr:rowOff>
    </xdr:to>
    <xdr:cxnSp macro="">
      <xdr:nvCxnSpPr>
        <xdr:cNvPr id="493" name="直線コネクタ 492"/>
        <xdr:cNvCxnSpPr/>
      </xdr:nvCxnSpPr>
      <xdr:spPr>
        <a:xfrm>
          <a:off x="15481300" y="6606263"/>
          <a:ext cx="838200" cy="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91163</xdr:rowOff>
    </xdr:from>
    <xdr:to>
      <xdr:col>22</xdr:col>
      <xdr:colOff>365125</xdr:colOff>
      <xdr:row>38</xdr:row>
      <xdr:rowOff>125051</xdr:rowOff>
    </xdr:to>
    <xdr:cxnSp macro="">
      <xdr:nvCxnSpPr>
        <xdr:cNvPr id="496" name="直線コネクタ 495"/>
        <xdr:cNvCxnSpPr/>
      </xdr:nvCxnSpPr>
      <xdr:spPr>
        <a:xfrm flipV="1">
          <a:off x="14592300" y="6606263"/>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7" name="フローチャート : 判断 496"/>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163847</xdr:rowOff>
    </xdr:from>
    <xdr:ext cx="469744" cy="259045"/>
    <xdr:sp macro="" textlink="">
      <xdr:nvSpPr>
        <xdr:cNvPr id="498" name="テキスト ボックス 497"/>
        <xdr:cNvSpPr txBox="1"/>
      </xdr:nvSpPr>
      <xdr:spPr>
        <a:xfrm>
          <a:off x="1524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125051</xdr:rowOff>
    </xdr:from>
    <xdr:to>
      <xdr:col>21</xdr:col>
      <xdr:colOff>161925</xdr:colOff>
      <xdr:row>38</xdr:row>
      <xdr:rowOff>139261</xdr:rowOff>
    </xdr:to>
    <xdr:cxnSp macro="">
      <xdr:nvCxnSpPr>
        <xdr:cNvPr id="499" name="直線コネクタ 498"/>
        <xdr:cNvCxnSpPr/>
      </xdr:nvCxnSpPr>
      <xdr:spPr>
        <a:xfrm flipV="1">
          <a:off x="13703300" y="6640151"/>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0" name="フローチャート : 判断 499"/>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1" name="テキスト ボックス 500"/>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138511</xdr:rowOff>
    </xdr:from>
    <xdr:to>
      <xdr:col>19</xdr:col>
      <xdr:colOff>644525</xdr:colOff>
      <xdr:row>38</xdr:row>
      <xdr:rowOff>139261</xdr:rowOff>
    </xdr:to>
    <xdr:cxnSp macro="">
      <xdr:nvCxnSpPr>
        <xdr:cNvPr id="502" name="直線コネクタ 501"/>
        <xdr:cNvCxnSpPr/>
      </xdr:nvCxnSpPr>
      <xdr:spPr>
        <a:xfrm>
          <a:off x="12814300" y="665361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3" name="フローチャート : 判断 502"/>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13567</xdr:rowOff>
    </xdr:from>
    <xdr:ext cx="469744" cy="259045"/>
    <xdr:sp macro="" textlink="">
      <xdr:nvSpPr>
        <xdr:cNvPr id="504" name="テキスト ボックス 503"/>
        <xdr:cNvSpPr txBox="1"/>
      </xdr:nvSpPr>
      <xdr:spPr>
        <a:xfrm>
          <a:off x="13468427" y="6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71929</xdr:rowOff>
    </xdr:from>
    <xdr:to>
      <xdr:col>18</xdr:col>
      <xdr:colOff>492125</xdr:colOff>
      <xdr:row>39</xdr:row>
      <xdr:rowOff>2079</xdr:rowOff>
    </xdr:to>
    <xdr:sp macro="" textlink="">
      <xdr:nvSpPr>
        <xdr:cNvPr id="505" name="フローチャート : 判断 504"/>
        <xdr:cNvSpPr/>
      </xdr:nvSpPr>
      <xdr:spPr>
        <a:xfrm>
          <a:off x="12763500" y="658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18606</xdr:rowOff>
    </xdr:from>
    <xdr:ext cx="469744" cy="259045"/>
    <xdr:sp macro="" textlink="">
      <xdr:nvSpPr>
        <xdr:cNvPr id="506" name="テキスト ボックス 505"/>
        <xdr:cNvSpPr txBox="1"/>
      </xdr:nvSpPr>
      <xdr:spPr>
        <a:xfrm>
          <a:off x="12579427" y="636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83844</xdr:rowOff>
    </xdr:from>
    <xdr:to>
      <xdr:col>23</xdr:col>
      <xdr:colOff>568325</xdr:colOff>
      <xdr:row>39</xdr:row>
      <xdr:rowOff>13994</xdr:rowOff>
    </xdr:to>
    <xdr:sp macro="" textlink="">
      <xdr:nvSpPr>
        <xdr:cNvPr id="512" name="円/楕円 511"/>
        <xdr:cNvSpPr/>
      </xdr:nvSpPr>
      <xdr:spPr>
        <a:xfrm>
          <a:off x="16268700" y="65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44619</xdr:rowOff>
    </xdr:from>
    <xdr:ext cx="469744" cy="259045"/>
    <xdr:sp macro="" textlink="">
      <xdr:nvSpPr>
        <xdr:cNvPr id="513" name="災害復旧事業費該当値テキスト"/>
        <xdr:cNvSpPr txBox="1"/>
      </xdr:nvSpPr>
      <xdr:spPr>
        <a:xfrm>
          <a:off x="16370300" y="65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40363</xdr:rowOff>
    </xdr:from>
    <xdr:to>
      <xdr:col>22</xdr:col>
      <xdr:colOff>415925</xdr:colOff>
      <xdr:row>38</xdr:row>
      <xdr:rowOff>141963</xdr:rowOff>
    </xdr:to>
    <xdr:sp macro="" textlink="">
      <xdr:nvSpPr>
        <xdr:cNvPr id="514" name="円/楕円 513"/>
        <xdr:cNvSpPr/>
      </xdr:nvSpPr>
      <xdr:spPr>
        <a:xfrm>
          <a:off x="15430500" y="65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158491</xdr:rowOff>
    </xdr:from>
    <xdr:ext cx="534377" cy="259045"/>
    <xdr:sp macro="" textlink="">
      <xdr:nvSpPr>
        <xdr:cNvPr id="515" name="テキスト ボックス 514"/>
        <xdr:cNvSpPr txBox="1"/>
      </xdr:nvSpPr>
      <xdr:spPr>
        <a:xfrm>
          <a:off x="15214111" y="63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74251</xdr:rowOff>
    </xdr:from>
    <xdr:to>
      <xdr:col>21</xdr:col>
      <xdr:colOff>212725</xdr:colOff>
      <xdr:row>39</xdr:row>
      <xdr:rowOff>4401</xdr:rowOff>
    </xdr:to>
    <xdr:sp macro="" textlink="">
      <xdr:nvSpPr>
        <xdr:cNvPr id="516" name="円/楕円 515"/>
        <xdr:cNvSpPr/>
      </xdr:nvSpPr>
      <xdr:spPr>
        <a:xfrm>
          <a:off x="14541500" y="65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166978</xdr:rowOff>
    </xdr:from>
    <xdr:ext cx="469744" cy="259045"/>
    <xdr:sp macro="" textlink="">
      <xdr:nvSpPr>
        <xdr:cNvPr id="517" name="テキスト ボックス 516"/>
        <xdr:cNvSpPr txBox="1"/>
      </xdr:nvSpPr>
      <xdr:spPr>
        <a:xfrm>
          <a:off x="14357427" y="66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88461</xdr:rowOff>
    </xdr:from>
    <xdr:to>
      <xdr:col>20</xdr:col>
      <xdr:colOff>9525</xdr:colOff>
      <xdr:row>39</xdr:row>
      <xdr:rowOff>18611</xdr:rowOff>
    </xdr:to>
    <xdr:sp macro="" textlink="">
      <xdr:nvSpPr>
        <xdr:cNvPr id="518" name="円/楕円 517"/>
        <xdr:cNvSpPr/>
      </xdr:nvSpPr>
      <xdr:spPr>
        <a:xfrm>
          <a:off x="13652500" y="6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9738</xdr:rowOff>
    </xdr:from>
    <xdr:ext cx="313932" cy="259045"/>
    <xdr:sp macro="" textlink="">
      <xdr:nvSpPr>
        <xdr:cNvPr id="519" name="テキスト ボックス 518"/>
        <xdr:cNvSpPr txBox="1"/>
      </xdr:nvSpPr>
      <xdr:spPr>
        <a:xfrm>
          <a:off x="13546333" y="6696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87711</xdr:rowOff>
    </xdr:from>
    <xdr:to>
      <xdr:col>18</xdr:col>
      <xdr:colOff>492125</xdr:colOff>
      <xdr:row>39</xdr:row>
      <xdr:rowOff>17861</xdr:rowOff>
    </xdr:to>
    <xdr:sp macro="" textlink="">
      <xdr:nvSpPr>
        <xdr:cNvPr id="520" name="円/楕円 519"/>
        <xdr:cNvSpPr/>
      </xdr:nvSpPr>
      <xdr:spPr>
        <a:xfrm>
          <a:off x="1276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8988</xdr:rowOff>
    </xdr:from>
    <xdr:ext cx="378565" cy="259045"/>
    <xdr:sp macro="" textlink="">
      <xdr:nvSpPr>
        <xdr:cNvPr id="521" name="テキスト ボックス 520"/>
        <xdr:cNvSpPr txBox="1"/>
      </xdr:nvSpPr>
      <xdr:spPr>
        <a:xfrm>
          <a:off x="12625017" y="6695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4" name="テキスト ボックス 58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4" name="直線コネクタ 593"/>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5"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6" name="直線コネクタ 595"/>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7"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598" name="直線コネクタ 597"/>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42884</xdr:rowOff>
    </xdr:from>
    <xdr:to>
      <xdr:col>23</xdr:col>
      <xdr:colOff>517525</xdr:colOff>
      <xdr:row>77</xdr:row>
      <xdr:rowOff>59156</xdr:rowOff>
    </xdr:to>
    <xdr:cxnSp macro="">
      <xdr:nvCxnSpPr>
        <xdr:cNvPr id="599" name="直線コネクタ 598"/>
        <xdr:cNvCxnSpPr/>
      </xdr:nvCxnSpPr>
      <xdr:spPr>
        <a:xfrm flipV="1">
          <a:off x="15481300" y="13244534"/>
          <a:ext cx="8382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0"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1" name="フローチャート : 判断 600"/>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59156</xdr:rowOff>
    </xdr:from>
    <xdr:to>
      <xdr:col>22</xdr:col>
      <xdr:colOff>365125</xdr:colOff>
      <xdr:row>77</xdr:row>
      <xdr:rowOff>80088</xdr:rowOff>
    </xdr:to>
    <xdr:cxnSp macro="">
      <xdr:nvCxnSpPr>
        <xdr:cNvPr id="602" name="直線コネクタ 601"/>
        <xdr:cNvCxnSpPr/>
      </xdr:nvCxnSpPr>
      <xdr:spPr>
        <a:xfrm flipV="1">
          <a:off x="14592300" y="1326080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3" name="フローチャート : 判断 602"/>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86427</xdr:rowOff>
    </xdr:from>
    <xdr:ext cx="534377" cy="259045"/>
    <xdr:sp macro="" textlink="">
      <xdr:nvSpPr>
        <xdr:cNvPr id="604" name="テキスト ボックス 603"/>
        <xdr:cNvSpPr txBox="1"/>
      </xdr:nvSpPr>
      <xdr:spPr>
        <a:xfrm>
          <a:off x="15214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66213</xdr:rowOff>
    </xdr:from>
    <xdr:to>
      <xdr:col>21</xdr:col>
      <xdr:colOff>161925</xdr:colOff>
      <xdr:row>77</xdr:row>
      <xdr:rowOff>80088</xdr:rowOff>
    </xdr:to>
    <xdr:cxnSp macro="">
      <xdr:nvCxnSpPr>
        <xdr:cNvPr id="605" name="直線コネクタ 604"/>
        <xdr:cNvCxnSpPr/>
      </xdr:nvCxnSpPr>
      <xdr:spPr>
        <a:xfrm>
          <a:off x="13703300" y="13267863"/>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6" name="フローチャート : 判断 605"/>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87041</xdr:rowOff>
    </xdr:from>
    <xdr:ext cx="534377" cy="259045"/>
    <xdr:sp macro="" textlink="">
      <xdr:nvSpPr>
        <xdr:cNvPr id="607" name="テキスト ボックス 606"/>
        <xdr:cNvSpPr txBox="1"/>
      </xdr:nvSpPr>
      <xdr:spPr>
        <a:xfrm>
          <a:off x="14325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66213</xdr:rowOff>
    </xdr:from>
    <xdr:to>
      <xdr:col>19</xdr:col>
      <xdr:colOff>644525</xdr:colOff>
      <xdr:row>77</xdr:row>
      <xdr:rowOff>68526</xdr:rowOff>
    </xdr:to>
    <xdr:cxnSp macro="">
      <xdr:nvCxnSpPr>
        <xdr:cNvPr id="608" name="直線コネクタ 607"/>
        <xdr:cNvCxnSpPr/>
      </xdr:nvCxnSpPr>
      <xdr:spPr>
        <a:xfrm flipV="1">
          <a:off x="12814300" y="1326786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09" name="フローチャート : 判断 608"/>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86495</xdr:rowOff>
    </xdr:from>
    <xdr:ext cx="534377" cy="259045"/>
    <xdr:sp macro="" textlink="">
      <xdr:nvSpPr>
        <xdr:cNvPr id="610" name="テキスト ボックス 609"/>
        <xdr:cNvSpPr txBox="1"/>
      </xdr:nvSpPr>
      <xdr:spPr>
        <a:xfrm>
          <a:off x="13436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160844</xdr:rowOff>
    </xdr:from>
    <xdr:to>
      <xdr:col>18</xdr:col>
      <xdr:colOff>492125</xdr:colOff>
      <xdr:row>78</xdr:row>
      <xdr:rowOff>90994</xdr:rowOff>
    </xdr:to>
    <xdr:sp macro="" textlink="">
      <xdr:nvSpPr>
        <xdr:cNvPr id="611" name="フローチャート : 判断 610"/>
        <xdr:cNvSpPr/>
      </xdr:nvSpPr>
      <xdr:spPr>
        <a:xfrm>
          <a:off x="12763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82121</xdr:rowOff>
    </xdr:from>
    <xdr:ext cx="534377" cy="259045"/>
    <xdr:sp macro="" textlink="">
      <xdr:nvSpPr>
        <xdr:cNvPr id="612" name="テキスト ボックス 611"/>
        <xdr:cNvSpPr txBox="1"/>
      </xdr:nvSpPr>
      <xdr:spPr>
        <a:xfrm>
          <a:off x="12547111" y="134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163534</xdr:rowOff>
    </xdr:from>
    <xdr:to>
      <xdr:col>23</xdr:col>
      <xdr:colOff>568325</xdr:colOff>
      <xdr:row>77</xdr:row>
      <xdr:rowOff>93684</xdr:rowOff>
    </xdr:to>
    <xdr:sp macro="" textlink="">
      <xdr:nvSpPr>
        <xdr:cNvPr id="618" name="円/楕円 617"/>
        <xdr:cNvSpPr/>
      </xdr:nvSpPr>
      <xdr:spPr>
        <a:xfrm>
          <a:off x="16268700" y="13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14961</xdr:rowOff>
    </xdr:from>
    <xdr:ext cx="534377" cy="259045"/>
    <xdr:sp macro="" textlink="">
      <xdr:nvSpPr>
        <xdr:cNvPr id="619" name="公債費該当値テキスト"/>
        <xdr:cNvSpPr txBox="1"/>
      </xdr:nvSpPr>
      <xdr:spPr>
        <a:xfrm>
          <a:off x="16370300" y="130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8356</xdr:rowOff>
    </xdr:from>
    <xdr:to>
      <xdr:col>22</xdr:col>
      <xdr:colOff>415925</xdr:colOff>
      <xdr:row>77</xdr:row>
      <xdr:rowOff>109956</xdr:rowOff>
    </xdr:to>
    <xdr:sp macro="" textlink="">
      <xdr:nvSpPr>
        <xdr:cNvPr id="620" name="円/楕円 619"/>
        <xdr:cNvSpPr/>
      </xdr:nvSpPr>
      <xdr:spPr>
        <a:xfrm>
          <a:off x="154305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126483</xdr:rowOff>
    </xdr:from>
    <xdr:ext cx="534377" cy="259045"/>
    <xdr:sp macro="" textlink="">
      <xdr:nvSpPr>
        <xdr:cNvPr id="621" name="テキスト ボックス 620"/>
        <xdr:cNvSpPr txBox="1"/>
      </xdr:nvSpPr>
      <xdr:spPr>
        <a:xfrm>
          <a:off x="15214111" y="12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29288</xdr:rowOff>
    </xdr:from>
    <xdr:to>
      <xdr:col>21</xdr:col>
      <xdr:colOff>212725</xdr:colOff>
      <xdr:row>77</xdr:row>
      <xdr:rowOff>130888</xdr:rowOff>
    </xdr:to>
    <xdr:sp macro="" textlink="">
      <xdr:nvSpPr>
        <xdr:cNvPr id="622" name="円/楕円 621"/>
        <xdr:cNvSpPr/>
      </xdr:nvSpPr>
      <xdr:spPr>
        <a:xfrm>
          <a:off x="14541500" y="132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147415</xdr:rowOff>
    </xdr:from>
    <xdr:ext cx="534377" cy="259045"/>
    <xdr:sp macro="" textlink="">
      <xdr:nvSpPr>
        <xdr:cNvPr id="623" name="テキスト ボックス 622"/>
        <xdr:cNvSpPr txBox="1"/>
      </xdr:nvSpPr>
      <xdr:spPr>
        <a:xfrm>
          <a:off x="14325111" y="130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15413</xdr:rowOff>
    </xdr:from>
    <xdr:to>
      <xdr:col>20</xdr:col>
      <xdr:colOff>9525</xdr:colOff>
      <xdr:row>77</xdr:row>
      <xdr:rowOff>117013</xdr:rowOff>
    </xdr:to>
    <xdr:sp macro="" textlink="">
      <xdr:nvSpPr>
        <xdr:cNvPr id="624" name="円/楕円 623"/>
        <xdr:cNvSpPr/>
      </xdr:nvSpPr>
      <xdr:spPr>
        <a:xfrm>
          <a:off x="13652500" y="132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133540</xdr:rowOff>
    </xdr:from>
    <xdr:ext cx="534377" cy="259045"/>
    <xdr:sp macro="" textlink="">
      <xdr:nvSpPr>
        <xdr:cNvPr id="625" name="テキスト ボックス 624"/>
        <xdr:cNvSpPr txBox="1"/>
      </xdr:nvSpPr>
      <xdr:spPr>
        <a:xfrm>
          <a:off x="13436111" y="129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17726</xdr:rowOff>
    </xdr:from>
    <xdr:to>
      <xdr:col>18</xdr:col>
      <xdr:colOff>492125</xdr:colOff>
      <xdr:row>77</xdr:row>
      <xdr:rowOff>119326</xdr:rowOff>
    </xdr:to>
    <xdr:sp macro="" textlink="">
      <xdr:nvSpPr>
        <xdr:cNvPr id="626" name="円/楕円 625"/>
        <xdr:cNvSpPr/>
      </xdr:nvSpPr>
      <xdr:spPr>
        <a:xfrm>
          <a:off x="12763500" y="132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135853</xdr:rowOff>
    </xdr:from>
    <xdr:ext cx="534377" cy="259045"/>
    <xdr:sp macro="" textlink="">
      <xdr:nvSpPr>
        <xdr:cNvPr id="627" name="テキスト ボックス 626"/>
        <xdr:cNvSpPr txBox="1"/>
      </xdr:nvSpPr>
      <xdr:spPr>
        <a:xfrm>
          <a:off x="12547111" y="1299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1" name="テキスト ボックス 64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49" name="直線コネクタ 648"/>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0"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1" name="直線コネクタ 650"/>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2"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3" name="直線コネクタ 652"/>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122952</xdr:rowOff>
    </xdr:from>
    <xdr:to>
      <xdr:col>23</xdr:col>
      <xdr:colOff>517525</xdr:colOff>
      <xdr:row>98</xdr:row>
      <xdr:rowOff>135649</xdr:rowOff>
    </xdr:to>
    <xdr:cxnSp macro="">
      <xdr:nvCxnSpPr>
        <xdr:cNvPr id="654" name="直線コネクタ 653"/>
        <xdr:cNvCxnSpPr/>
      </xdr:nvCxnSpPr>
      <xdr:spPr>
        <a:xfrm>
          <a:off x="15481300" y="16925052"/>
          <a:ext cx="8382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5"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6" name="フローチャート : 判断 655"/>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108474</xdr:rowOff>
    </xdr:from>
    <xdr:to>
      <xdr:col>22</xdr:col>
      <xdr:colOff>365125</xdr:colOff>
      <xdr:row>98</xdr:row>
      <xdr:rowOff>122952</xdr:rowOff>
    </xdr:to>
    <xdr:cxnSp macro="">
      <xdr:nvCxnSpPr>
        <xdr:cNvPr id="657" name="直線コネクタ 656"/>
        <xdr:cNvCxnSpPr/>
      </xdr:nvCxnSpPr>
      <xdr:spPr>
        <a:xfrm>
          <a:off x="14592300" y="169105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58" name="フローチャート : 判断 657"/>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59" name="テキスト ボックス 658"/>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108474</xdr:rowOff>
    </xdr:from>
    <xdr:to>
      <xdr:col>21</xdr:col>
      <xdr:colOff>161925</xdr:colOff>
      <xdr:row>98</xdr:row>
      <xdr:rowOff>109587</xdr:rowOff>
    </xdr:to>
    <xdr:cxnSp macro="">
      <xdr:nvCxnSpPr>
        <xdr:cNvPr id="660" name="直線コネクタ 659"/>
        <xdr:cNvCxnSpPr/>
      </xdr:nvCxnSpPr>
      <xdr:spPr>
        <a:xfrm flipV="1">
          <a:off x="13703300" y="16910574"/>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1" name="フローチャート : 判断 660"/>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2" name="テキスト ボックス 661"/>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109587</xdr:rowOff>
    </xdr:from>
    <xdr:to>
      <xdr:col>19</xdr:col>
      <xdr:colOff>644525</xdr:colOff>
      <xdr:row>98</xdr:row>
      <xdr:rowOff>125929</xdr:rowOff>
    </xdr:to>
    <xdr:cxnSp macro="">
      <xdr:nvCxnSpPr>
        <xdr:cNvPr id="663" name="直線コネクタ 662"/>
        <xdr:cNvCxnSpPr/>
      </xdr:nvCxnSpPr>
      <xdr:spPr>
        <a:xfrm flipV="1">
          <a:off x="12814300" y="16911687"/>
          <a:ext cx="8890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4" name="フローチャート : 判断 663"/>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5" name="テキスト ボックス 664"/>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52329</xdr:rowOff>
    </xdr:from>
    <xdr:to>
      <xdr:col>18</xdr:col>
      <xdr:colOff>492125</xdr:colOff>
      <xdr:row>98</xdr:row>
      <xdr:rowOff>153929</xdr:rowOff>
    </xdr:to>
    <xdr:sp macro="" textlink="">
      <xdr:nvSpPr>
        <xdr:cNvPr id="666" name="フローチャート : 判断 665"/>
        <xdr:cNvSpPr/>
      </xdr:nvSpPr>
      <xdr:spPr>
        <a:xfrm>
          <a:off x="12763500" y="1685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170456</xdr:rowOff>
    </xdr:from>
    <xdr:ext cx="534377" cy="259045"/>
    <xdr:sp macro="" textlink="">
      <xdr:nvSpPr>
        <xdr:cNvPr id="667" name="テキスト ボックス 666"/>
        <xdr:cNvSpPr txBox="1"/>
      </xdr:nvSpPr>
      <xdr:spPr>
        <a:xfrm>
          <a:off x="12547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84849</xdr:rowOff>
    </xdr:from>
    <xdr:to>
      <xdr:col>23</xdr:col>
      <xdr:colOff>568325</xdr:colOff>
      <xdr:row>99</xdr:row>
      <xdr:rowOff>14999</xdr:rowOff>
    </xdr:to>
    <xdr:sp macro="" textlink="">
      <xdr:nvSpPr>
        <xdr:cNvPr id="673" name="円/楕円 672"/>
        <xdr:cNvSpPr/>
      </xdr:nvSpPr>
      <xdr:spPr>
        <a:xfrm>
          <a:off x="16268700" y="168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74"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72152</xdr:rowOff>
    </xdr:from>
    <xdr:to>
      <xdr:col>22</xdr:col>
      <xdr:colOff>415925</xdr:colOff>
      <xdr:row>99</xdr:row>
      <xdr:rowOff>2302</xdr:rowOff>
    </xdr:to>
    <xdr:sp macro="" textlink="">
      <xdr:nvSpPr>
        <xdr:cNvPr id="675" name="円/楕円 674"/>
        <xdr:cNvSpPr/>
      </xdr:nvSpPr>
      <xdr:spPr>
        <a:xfrm>
          <a:off x="15430500" y="168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164879</xdr:rowOff>
    </xdr:from>
    <xdr:ext cx="469744" cy="259045"/>
    <xdr:sp macro="" textlink="">
      <xdr:nvSpPr>
        <xdr:cNvPr id="676" name="テキスト ボックス 675"/>
        <xdr:cNvSpPr txBox="1"/>
      </xdr:nvSpPr>
      <xdr:spPr>
        <a:xfrm>
          <a:off x="15246427" y="1696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57674</xdr:rowOff>
    </xdr:from>
    <xdr:to>
      <xdr:col>21</xdr:col>
      <xdr:colOff>212725</xdr:colOff>
      <xdr:row>98</xdr:row>
      <xdr:rowOff>159274</xdr:rowOff>
    </xdr:to>
    <xdr:sp macro="" textlink="">
      <xdr:nvSpPr>
        <xdr:cNvPr id="677" name="円/楕円 676"/>
        <xdr:cNvSpPr/>
      </xdr:nvSpPr>
      <xdr:spPr>
        <a:xfrm>
          <a:off x="14541500" y="168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150401</xdr:rowOff>
    </xdr:from>
    <xdr:ext cx="534377" cy="259045"/>
    <xdr:sp macro="" textlink="">
      <xdr:nvSpPr>
        <xdr:cNvPr id="678" name="テキスト ボックス 677"/>
        <xdr:cNvSpPr txBox="1"/>
      </xdr:nvSpPr>
      <xdr:spPr>
        <a:xfrm>
          <a:off x="14325111" y="169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58787</xdr:rowOff>
    </xdr:from>
    <xdr:to>
      <xdr:col>20</xdr:col>
      <xdr:colOff>9525</xdr:colOff>
      <xdr:row>98</xdr:row>
      <xdr:rowOff>160387</xdr:rowOff>
    </xdr:to>
    <xdr:sp macro="" textlink="">
      <xdr:nvSpPr>
        <xdr:cNvPr id="679" name="円/楕円 678"/>
        <xdr:cNvSpPr/>
      </xdr:nvSpPr>
      <xdr:spPr>
        <a:xfrm>
          <a:off x="13652500" y="168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151514</xdr:rowOff>
    </xdr:from>
    <xdr:ext cx="534377" cy="259045"/>
    <xdr:sp macro="" textlink="">
      <xdr:nvSpPr>
        <xdr:cNvPr id="680" name="テキスト ボックス 679"/>
        <xdr:cNvSpPr txBox="1"/>
      </xdr:nvSpPr>
      <xdr:spPr>
        <a:xfrm>
          <a:off x="13436111" y="169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75129</xdr:rowOff>
    </xdr:from>
    <xdr:to>
      <xdr:col>18</xdr:col>
      <xdr:colOff>492125</xdr:colOff>
      <xdr:row>99</xdr:row>
      <xdr:rowOff>5279</xdr:rowOff>
    </xdr:to>
    <xdr:sp macro="" textlink="">
      <xdr:nvSpPr>
        <xdr:cNvPr id="681" name="円/楕円 680"/>
        <xdr:cNvSpPr/>
      </xdr:nvSpPr>
      <xdr:spPr>
        <a:xfrm>
          <a:off x="12763500" y="168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167856</xdr:rowOff>
    </xdr:from>
    <xdr:ext cx="469744" cy="259045"/>
    <xdr:sp macro="" textlink="">
      <xdr:nvSpPr>
        <xdr:cNvPr id="682" name="テキスト ボックス 681"/>
        <xdr:cNvSpPr txBox="1"/>
      </xdr:nvSpPr>
      <xdr:spPr>
        <a:xfrm>
          <a:off x="12579427" y="169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4" name="直線コネクタ 703"/>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7"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08" name="直線コネクタ 707"/>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88997</xdr:rowOff>
    </xdr:from>
    <xdr:to>
      <xdr:col>32</xdr:col>
      <xdr:colOff>187325</xdr:colOff>
      <xdr:row>38</xdr:row>
      <xdr:rowOff>97820</xdr:rowOff>
    </xdr:to>
    <xdr:cxnSp macro="">
      <xdr:nvCxnSpPr>
        <xdr:cNvPr id="709" name="直線コネクタ 708"/>
        <xdr:cNvCxnSpPr/>
      </xdr:nvCxnSpPr>
      <xdr:spPr>
        <a:xfrm>
          <a:off x="21323300" y="6604097"/>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0"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1" name="フローチャート : 判断 710"/>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34681</xdr:rowOff>
    </xdr:from>
    <xdr:to>
      <xdr:col>31</xdr:col>
      <xdr:colOff>34925</xdr:colOff>
      <xdr:row>38</xdr:row>
      <xdr:rowOff>88997</xdr:rowOff>
    </xdr:to>
    <xdr:cxnSp macro="">
      <xdr:nvCxnSpPr>
        <xdr:cNvPr id="712" name="直線コネクタ 711"/>
        <xdr:cNvCxnSpPr/>
      </xdr:nvCxnSpPr>
      <xdr:spPr>
        <a:xfrm>
          <a:off x="20434300" y="6549781"/>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3" name="フローチャート : 判断 712"/>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14" name="テキスト ボックス 713"/>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23206</xdr:rowOff>
    </xdr:from>
    <xdr:to>
      <xdr:col>29</xdr:col>
      <xdr:colOff>517525</xdr:colOff>
      <xdr:row>38</xdr:row>
      <xdr:rowOff>34681</xdr:rowOff>
    </xdr:to>
    <xdr:cxnSp macro="">
      <xdr:nvCxnSpPr>
        <xdr:cNvPr id="715" name="直線コネクタ 714"/>
        <xdr:cNvCxnSpPr/>
      </xdr:nvCxnSpPr>
      <xdr:spPr>
        <a:xfrm>
          <a:off x="19545300" y="653830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6" name="フローチャート : 判断 715"/>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104589</xdr:rowOff>
    </xdr:from>
    <xdr:ext cx="469744" cy="259045"/>
    <xdr:sp macro="" textlink="">
      <xdr:nvSpPr>
        <xdr:cNvPr id="717" name="テキスト ボックス 716"/>
        <xdr:cNvSpPr txBox="1"/>
      </xdr:nvSpPr>
      <xdr:spPr>
        <a:xfrm>
          <a:off x="20199427"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23206</xdr:rowOff>
    </xdr:from>
    <xdr:to>
      <xdr:col>28</xdr:col>
      <xdr:colOff>314325</xdr:colOff>
      <xdr:row>38</xdr:row>
      <xdr:rowOff>139700</xdr:rowOff>
    </xdr:to>
    <xdr:cxnSp macro="">
      <xdr:nvCxnSpPr>
        <xdr:cNvPr id="718" name="直線コネクタ 717"/>
        <xdr:cNvCxnSpPr/>
      </xdr:nvCxnSpPr>
      <xdr:spPr>
        <a:xfrm flipV="1">
          <a:off x="18656300" y="6538306"/>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19" name="フローチャート : 判断 718"/>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113916</xdr:rowOff>
    </xdr:from>
    <xdr:ext cx="469744" cy="259045"/>
    <xdr:sp macro="" textlink="">
      <xdr:nvSpPr>
        <xdr:cNvPr id="720" name="テキスト ボックス 719"/>
        <xdr:cNvSpPr txBox="1"/>
      </xdr:nvSpPr>
      <xdr:spPr>
        <a:xfrm>
          <a:off x="19310427" y="66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1" name="フローチャート : 判断 720"/>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2" name="テキスト ボックス 721"/>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47020</xdr:rowOff>
    </xdr:from>
    <xdr:to>
      <xdr:col>32</xdr:col>
      <xdr:colOff>238125</xdr:colOff>
      <xdr:row>38</xdr:row>
      <xdr:rowOff>148620</xdr:rowOff>
    </xdr:to>
    <xdr:sp macro="" textlink="">
      <xdr:nvSpPr>
        <xdr:cNvPr id="728" name="円/楕円 727"/>
        <xdr:cNvSpPr/>
      </xdr:nvSpPr>
      <xdr:spPr>
        <a:xfrm>
          <a:off x="221107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29"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38197</xdr:rowOff>
    </xdr:from>
    <xdr:to>
      <xdr:col>31</xdr:col>
      <xdr:colOff>85725</xdr:colOff>
      <xdr:row>38</xdr:row>
      <xdr:rowOff>139797</xdr:rowOff>
    </xdr:to>
    <xdr:sp macro="" textlink="">
      <xdr:nvSpPr>
        <xdr:cNvPr id="730" name="円/楕円 729"/>
        <xdr:cNvSpPr/>
      </xdr:nvSpPr>
      <xdr:spPr>
        <a:xfrm>
          <a:off x="21272500" y="65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130924</xdr:rowOff>
    </xdr:from>
    <xdr:ext cx="469744" cy="259045"/>
    <xdr:sp macro="" textlink="">
      <xdr:nvSpPr>
        <xdr:cNvPr id="731" name="テキスト ボックス 730"/>
        <xdr:cNvSpPr txBox="1"/>
      </xdr:nvSpPr>
      <xdr:spPr>
        <a:xfrm>
          <a:off x="21088427"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155331</xdr:rowOff>
    </xdr:from>
    <xdr:to>
      <xdr:col>29</xdr:col>
      <xdr:colOff>568325</xdr:colOff>
      <xdr:row>38</xdr:row>
      <xdr:rowOff>85482</xdr:rowOff>
    </xdr:to>
    <xdr:sp macro="" textlink="">
      <xdr:nvSpPr>
        <xdr:cNvPr id="732" name="円/楕円 731"/>
        <xdr:cNvSpPr/>
      </xdr:nvSpPr>
      <xdr:spPr>
        <a:xfrm>
          <a:off x="20383500" y="6498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102008</xdr:rowOff>
    </xdr:from>
    <xdr:ext cx="469744" cy="259045"/>
    <xdr:sp macro="" textlink="">
      <xdr:nvSpPr>
        <xdr:cNvPr id="733" name="テキスト ボックス 732"/>
        <xdr:cNvSpPr txBox="1"/>
      </xdr:nvSpPr>
      <xdr:spPr>
        <a:xfrm>
          <a:off x="20199427" y="627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143856</xdr:rowOff>
    </xdr:from>
    <xdr:to>
      <xdr:col>28</xdr:col>
      <xdr:colOff>365125</xdr:colOff>
      <xdr:row>38</xdr:row>
      <xdr:rowOff>74006</xdr:rowOff>
    </xdr:to>
    <xdr:sp macro="" textlink="">
      <xdr:nvSpPr>
        <xdr:cNvPr id="734" name="円/楕円 733"/>
        <xdr:cNvSpPr/>
      </xdr:nvSpPr>
      <xdr:spPr>
        <a:xfrm>
          <a:off x="19494500" y="64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90533</xdr:rowOff>
    </xdr:from>
    <xdr:ext cx="469744" cy="259045"/>
    <xdr:sp macro="" textlink="">
      <xdr:nvSpPr>
        <xdr:cNvPr id="735" name="テキスト ボックス 734"/>
        <xdr:cNvSpPr txBox="1"/>
      </xdr:nvSpPr>
      <xdr:spPr>
        <a:xfrm>
          <a:off x="19310427" y="62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6" name="円/楕円 73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7" name="テキスト ボックス 73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1" name="直線コネクタ 760"/>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4"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5" name="直線コネクタ 764"/>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4273</xdr:rowOff>
    </xdr:from>
    <xdr:to>
      <xdr:col>32</xdr:col>
      <xdr:colOff>187325</xdr:colOff>
      <xdr:row>59</xdr:row>
      <xdr:rowOff>8789</xdr:rowOff>
    </xdr:to>
    <xdr:cxnSp macro="">
      <xdr:nvCxnSpPr>
        <xdr:cNvPr id="766" name="直線コネクタ 765"/>
        <xdr:cNvCxnSpPr/>
      </xdr:nvCxnSpPr>
      <xdr:spPr>
        <a:xfrm>
          <a:off x="21323300" y="10119823"/>
          <a:ext cx="8382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7"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68" name="フローチャート : 判断 767"/>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4273</xdr:rowOff>
    </xdr:from>
    <xdr:to>
      <xdr:col>31</xdr:col>
      <xdr:colOff>34925</xdr:colOff>
      <xdr:row>59</xdr:row>
      <xdr:rowOff>4769</xdr:rowOff>
    </xdr:to>
    <xdr:cxnSp macro="">
      <xdr:nvCxnSpPr>
        <xdr:cNvPr id="769" name="直線コネクタ 768"/>
        <xdr:cNvCxnSpPr/>
      </xdr:nvCxnSpPr>
      <xdr:spPr>
        <a:xfrm flipV="1">
          <a:off x="20434300" y="1011982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0" name="フローチャート : 判断 769"/>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24547</xdr:rowOff>
    </xdr:from>
    <xdr:ext cx="469744" cy="259045"/>
    <xdr:sp macro="" textlink="">
      <xdr:nvSpPr>
        <xdr:cNvPr id="771" name="テキスト ボックス 770"/>
        <xdr:cNvSpPr txBox="1"/>
      </xdr:nvSpPr>
      <xdr:spPr>
        <a:xfrm>
          <a:off x="21088427"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2407</xdr:rowOff>
    </xdr:from>
    <xdr:to>
      <xdr:col>29</xdr:col>
      <xdr:colOff>517525</xdr:colOff>
      <xdr:row>59</xdr:row>
      <xdr:rowOff>4769</xdr:rowOff>
    </xdr:to>
    <xdr:cxnSp macro="">
      <xdr:nvCxnSpPr>
        <xdr:cNvPr id="772" name="直線コネクタ 771"/>
        <xdr:cNvCxnSpPr/>
      </xdr:nvCxnSpPr>
      <xdr:spPr>
        <a:xfrm>
          <a:off x="19545300" y="10117957"/>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3" name="フローチャート : 判断 772"/>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160640</xdr:rowOff>
    </xdr:from>
    <xdr:ext cx="469744" cy="259045"/>
    <xdr:sp macro="" textlink="">
      <xdr:nvSpPr>
        <xdr:cNvPr id="774" name="テキスト ボックス 773"/>
        <xdr:cNvSpPr txBox="1"/>
      </xdr:nvSpPr>
      <xdr:spPr>
        <a:xfrm>
          <a:off x="20199427" y="97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162903</xdr:rowOff>
    </xdr:from>
    <xdr:to>
      <xdr:col>28</xdr:col>
      <xdr:colOff>314325</xdr:colOff>
      <xdr:row>59</xdr:row>
      <xdr:rowOff>2407</xdr:rowOff>
    </xdr:to>
    <xdr:cxnSp macro="">
      <xdr:nvCxnSpPr>
        <xdr:cNvPr id="775" name="直線コネクタ 774"/>
        <xdr:cNvCxnSpPr/>
      </xdr:nvCxnSpPr>
      <xdr:spPr>
        <a:xfrm>
          <a:off x="18656300" y="10107003"/>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6" name="フローチャート : 判断 775"/>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163174</xdr:rowOff>
    </xdr:from>
    <xdr:ext cx="469744" cy="259045"/>
    <xdr:sp macro="" textlink="">
      <xdr:nvSpPr>
        <xdr:cNvPr id="777" name="テキスト ボックス 776"/>
        <xdr:cNvSpPr txBox="1"/>
      </xdr:nvSpPr>
      <xdr:spPr>
        <a:xfrm>
          <a:off x="19310427" y="976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31674</xdr:rowOff>
    </xdr:from>
    <xdr:to>
      <xdr:col>27</xdr:col>
      <xdr:colOff>161925</xdr:colOff>
      <xdr:row>58</xdr:row>
      <xdr:rowOff>133274</xdr:rowOff>
    </xdr:to>
    <xdr:sp macro="" textlink="">
      <xdr:nvSpPr>
        <xdr:cNvPr id="778" name="フローチャート : 判断 777"/>
        <xdr:cNvSpPr/>
      </xdr:nvSpPr>
      <xdr:spPr>
        <a:xfrm>
          <a:off x="18605500" y="997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149801</xdr:rowOff>
    </xdr:from>
    <xdr:ext cx="469744" cy="259045"/>
    <xdr:sp macro="" textlink="">
      <xdr:nvSpPr>
        <xdr:cNvPr id="779" name="テキスト ボックス 778"/>
        <xdr:cNvSpPr txBox="1"/>
      </xdr:nvSpPr>
      <xdr:spPr>
        <a:xfrm>
          <a:off x="18421427" y="97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129439</xdr:rowOff>
    </xdr:from>
    <xdr:to>
      <xdr:col>32</xdr:col>
      <xdr:colOff>238125</xdr:colOff>
      <xdr:row>59</xdr:row>
      <xdr:rowOff>59589</xdr:rowOff>
    </xdr:to>
    <xdr:sp macro="" textlink="">
      <xdr:nvSpPr>
        <xdr:cNvPr id="785" name="円/楕円 784"/>
        <xdr:cNvSpPr/>
      </xdr:nvSpPr>
      <xdr:spPr>
        <a:xfrm>
          <a:off x="221107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44366</xdr:rowOff>
    </xdr:from>
    <xdr:ext cx="469744" cy="259045"/>
    <xdr:sp macro="" textlink="">
      <xdr:nvSpPr>
        <xdr:cNvPr id="786" name="貸付金該当値テキスト"/>
        <xdr:cNvSpPr txBox="1"/>
      </xdr:nvSpPr>
      <xdr:spPr>
        <a:xfrm>
          <a:off x="22212300" y="998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124923</xdr:rowOff>
    </xdr:from>
    <xdr:to>
      <xdr:col>31</xdr:col>
      <xdr:colOff>85725</xdr:colOff>
      <xdr:row>59</xdr:row>
      <xdr:rowOff>55073</xdr:rowOff>
    </xdr:to>
    <xdr:sp macro="" textlink="">
      <xdr:nvSpPr>
        <xdr:cNvPr id="787" name="円/楕円 786"/>
        <xdr:cNvSpPr/>
      </xdr:nvSpPr>
      <xdr:spPr>
        <a:xfrm>
          <a:off x="21272500" y="100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46200</xdr:rowOff>
    </xdr:from>
    <xdr:ext cx="469744" cy="259045"/>
    <xdr:sp macro="" textlink="">
      <xdr:nvSpPr>
        <xdr:cNvPr id="788" name="テキスト ボックス 787"/>
        <xdr:cNvSpPr txBox="1"/>
      </xdr:nvSpPr>
      <xdr:spPr>
        <a:xfrm>
          <a:off x="21088427" y="101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125419</xdr:rowOff>
    </xdr:from>
    <xdr:to>
      <xdr:col>29</xdr:col>
      <xdr:colOff>568325</xdr:colOff>
      <xdr:row>59</xdr:row>
      <xdr:rowOff>55569</xdr:rowOff>
    </xdr:to>
    <xdr:sp macro="" textlink="">
      <xdr:nvSpPr>
        <xdr:cNvPr id="789" name="円/楕円 788"/>
        <xdr:cNvSpPr/>
      </xdr:nvSpPr>
      <xdr:spPr>
        <a:xfrm>
          <a:off x="20383500" y="100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46696</xdr:rowOff>
    </xdr:from>
    <xdr:ext cx="469744" cy="259045"/>
    <xdr:sp macro="" textlink="">
      <xdr:nvSpPr>
        <xdr:cNvPr id="790" name="テキスト ボックス 789"/>
        <xdr:cNvSpPr txBox="1"/>
      </xdr:nvSpPr>
      <xdr:spPr>
        <a:xfrm>
          <a:off x="20199427" y="101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123057</xdr:rowOff>
    </xdr:from>
    <xdr:to>
      <xdr:col>28</xdr:col>
      <xdr:colOff>365125</xdr:colOff>
      <xdr:row>59</xdr:row>
      <xdr:rowOff>53207</xdr:rowOff>
    </xdr:to>
    <xdr:sp macro="" textlink="">
      <xdr:nvSpPr>
        <xdr:cNvPr id="791" name="円/楕円 790"/>
        <xdr:cNvSpPr/>
      </xdr:nvSpPr>
      <xdr:spPr>
        <a:xfrm>
          <a:off x="19494500" y="100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44334</xdr:rowOff>
    </xdr:from>
    <xdr:ext cx="469744" cy="259045"/>
    <xdr:sp macro="" textlink="">
      <xdr:nvSpPr>
        <xdr:cNvPr id="792" name="テキスト ボックス 791"/>
        <xdr:cNvSpPr txBox="1"/>
      </xdr:nvSpPr>
      <xdr:spPr>
        <a:xfrm>
          <a:off x="19310427" y="101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112103</xdr:rowOff>
    </xdr:from>
    <xdr:to>
      <xdr:col>27</xdr:col>
      <xdr:colOff>161925</xdr:colOff>
      <xdr:row>59</xdr:row>
      <xdr:rowOff>42253</xdr:rowOff>
    </xdr:to>
    <xdr:sp macro="" textlink="">
      <xdr:nvSpPr>
        <xdr:cNvPr id="793" name="円/楕円 792"/>
        <xdr:cNvSpPr/>
      </xdr:nvSpPr>
      <xdr:spPr>
        <a:xfrm>
          <a:off x="18605500" y="100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33380</xdr:rowOff>
    </xdr:from>
    <xdr:ext cx="469744" cy="259045"/>
    <xdr:sp macro="" textlink="">
      <xdr:nvSpPr>
        <xdr:cNvPr id="794" name="テキスト ボックス 793"/>
        <xdr:cNvSpPr txBox="1"/>
      </xdr:nvSpPr>
      <xdr:spPr>
        <a:xfrm>
          <a:off x="18421427" y="1014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19" name="直線コネクタ 818"/>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0"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1" name="直線コネクタ 820"/>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2"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3" name="直線コネクタ 822"/>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108515</xdr:rowOff>
    </xdr:from>
    <xdr:to>
      <xdr:col>32</xdr:col>
      <xdr:colOff>187325</xdr:colOff>
      <xdr:row>75</xdr:row>
      <xdr:rowOff>148501</xdr:rowOff>
    </xdr:to>
    <xdr:cxnSp macro="">
      <xdr:nvCxnSpPr>
        <xdr:cNvPr id="824" name="直線コネクタ 823"/>
        <xdr:cNvCxnSpPr/>
      </xdr:nvCxnSpPr>
      <xdr:spPr>
        <a:xfrm flipV="1">
          <a:off x="21323300" y="12967265"/>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25"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6" name="フローチャート : 判断 825"/>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148501</xdr:rowOff>
    </xdr:from>
    <xdr:to>
      <xdr:col>31</xdr:col>
      <xdr:colOff>34925</xdr:colOff>
      <xdr:row>76</xdr:row>
      <xdr:rowOff>20886</xdr:rowOff>
    </xdr:to>
    <xdr:cxnSp macro="">
      <xdr:nvCxnSpPr>
        <xdr:cNvPr id="827" name="直線コネクタ 826"/>
        <xdr:cNvCxnSpPr/>
      </xdr:nvCxnSpPr>
      <xdr:spPr>
        <a:xfrm flipV="1">
          <a:off x="20434300" y="13007251"/>
          <a:ext cx="889000" cy="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8" name="フローチャート : 判断 827"/>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9" name="テキスト ボックス 828"/>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17799</xdr:rowOff>
    </xdr:from>
    <xdr:to>
      <xdr:col>29</xdr:col>
      <xdr:colOff>517525</xdr:colOff>
      <xdr:row>76</xdr:row>
      <xdr:rowOff>20886</xdr:rowOff>
    </xdr:to>
    <xdr:cxnSp macro="">
      <xdr:nvCxnSpPr>
        <xdr:cNvPr id="830" name="直線コネクタ 829"/>
        <xdr:cNvCxnSpPr/>
      </xdr:nvCxnSpPr>
      <xdr:spPr>
        <a:xfrm>
          <a:off x="19545300" y="1304799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1" name="フローチャート : 判断 830"/>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32" name="テキスト ボックス 831"/>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17799</xdr:rowOff>
    </xdr:from>
    <xdr:to>
      <xdr:col>28</xdr:col>
      <xdr:colOff>314325</xdr:colOff>
      <xdr:row>76</xdr:row>
      <xdr:rowOff>44411</xdr:rowOff>
    </xdr:to>
    <xdr:cxnSp macro="">
      <xdr:nvCxnSpPr>
        <xdr:cNvPr id="833" name="直線コネクタ 832"/>
        <xdr:cNvCxnSpPr/>
      </xdr:nvCxnSpPr>
      <xdr:spPr>
        <a:xfrm flipV="1">
          <a:off x="18656300" y="13047999"/>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4" name="フローチャート : 判断 833"/>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35" name="テキスト ボックス 834"/>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6" name="フローチャート : 判断 835"/>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7" name="テキスト ボックス 836"/>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57715</xdr:rowOff>
    </xdr:from>
    <xdr:to>
      <xdr:col>32</xdr:col>
      <xdr:colOff>238125</xdr:colOff>
      <xdr:row>75</xdr:row>
      <xdr:rowOff>159314</xdr:rowOff>
    </xdr:to>
    <xdr:sp macro="" textlink="">
      <xdr:nvSpPr>
        <xdr:cNvPr id="843" name="円/楕円 842"/>
        <xdr:cNvSpPr/>
      </xdr:nvSpPr>
      <xdr:spPr>
        <a:xfrm>
          <a:off x="22110700" y="12916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36142</xdr:rowOff>
    </xdr:from>
    <xdr:ext cx="534377" cy="259045"/>
    <xdr:sp macro="" textlink="">
      <xdr:nvSpPr>
        <xdr:cNvPr id="844" name="繰出金該当値テキスト"/>
        <xdr:cNvSpPr txBox="1"/>
      </xdr:nvSpPr>
      <xdr:spPr>
        <a:xfrm>
          <a:off x="22212300" y="128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97701</xdr:rowOff>
    </xdr:from>
    <xdr:to>
      <xdr:col>31</xdr:col>
      <xdr:colOff>85725</xdr:colOff>
      <xdr:row>76</xdr:row>
      <xdr:rowOff>27851</xdr:rowOff>
    </xdr:to>
    <xdr:sp macro="" textlink="">
      <xdr:nvSpPr>
        <xdr:cNvPr id="845" name="円/楕円 844"/>
        <xdr:cNvSpPr/>
      </xdr:nvSpPr>
      <xdr:spPr>
        <a:xfrm>
          <a:off x="21272500" y="129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44378</xdr:rowOff>
    </xdr:from>
    <xdr:ext cx="534377" cy="259045"/>
    <xdr:sp macro="" textlink="">
      <xdr:nvSpPr>
        <xdr:cNvPr id="846" name="テキスト ボックス 845"/>
        <xdr:cNvSpPr txBox="1"/>
      </xdr:nvSpPr>
      <xdr:spPr>
        <a:xfrm>
          <a:off x="21056111" y="127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141535</xdr:rowOff>
    </xdr:from>
    <xdr:to>
      <xdr:col>29</xdr:col>
      <xdr:colOff>568325</xdr:colOff>
      <xdr:row>76</xdr:row>
      <xdr:rowOff>71686</xdr:rowOff>
    </xdr:to>
    <xdr:sp macro="" textlink="">
      <xdr:nvSpPr>
        <xdr:cNvPr id="847" name="円/楕円 846"/>
        <xdr:cNvSpPr/>
      </xdr:nvSpPr>
      <xdr:spPr>
        <a:xfrm>
          <a:off x="20383500" y="13000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88212</xdr:rowOff>
    </xdr:from>
    <xdr:ext cx="534377" cy="259045"/>
    <xdr:sp macro="" textlink="">
      <xdr:nvSpPr>
        <xdr:cNvPr id="848" name="テキスト ボックス 847"/>
        <xdr:cNvSpPr txBox="1"/>
      </xdr:nvSpPr>
      <xdr:spPr>
        <a:xfrm>
          <a:off x="20167111" y="127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138449</xdr:rowOff>
    </xdr:from>
    <xdr:to>
      <xdr:col>28</xdr:col>
      <xdr:colOff>365125</xdr:colOff>
      <xdr:row>76</xdr:row>
      <xdr:rowOff>68599</xdr:rowOff>
    </xdr:to>
    <xdr:sp macro="" textlink="">
      <xdr:nvSpPr>
        <xdr:cNvPr id="849" name="円/楕円 848"/>
        <xdr:cNvSpPr/>
      </xdr:nvSpPr>
      <xdr:spPr>
        <a:xfrm>
          <a:off x="19494500" y="129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85126</xdr:rowOff>
    </xdr:from>
    <xdr:ext cx="534377" cy="259045"/>
    <xdr:sp macro="" textlink="">
      <xdr:nvSpPr>
        <xdr:cNvPr id="850" name="テキスト ボックス 849"/>
        <xdr:cNvSpPr txBox="1"/>
      </xdr:nvSpPr>
      <xdr:spPr>
        <a:xfrm>
          <a:off x="19278111" y="127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165061</xdr:rowOff>
    </xdr:from>
    <xdr:to>
      <xdr:col>27</xdr:col>
      <xdr:colOff>161925</xdr:colOff>
      <xdr:row>76</xdr:row>
      <xdr:rowOff>95211</xdr:rowOff>
    </xdr:to>
    <xdr:sp macro="" textlink="">
      <xdr:nvSpPr>
        <xdr:cNvPr id="851" name="円/楕円 850"/>
        <xdr:cNvSpPr/>
      </xdr:nvSpPr>
      <xdr:spPr>
        <a:xfrm>
          <a:off x="18605500" y="13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111739</xdr:rowOff>
    </xdr:from>
    <xdr:ext cx="534377" cy="259045"/>
    <xdr:sp macro="" textlink="">
      <xdr:nvSpPr>
        <xdr:cNvPr id="852" name="テキスト ボックス 851"/>
        <xdr:cNvSpPr txBox="1"/>
      </xdr:nvSpPr>
      <xdr:spPr>
        <a:xfrm>
          <a:off x="18389111" y="127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6" name="テキスト ボックス 865"/>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68" name="テキスト ボックス 867"/>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0" name="テキスト ボックス 869"/>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2" name="テキスト ボックス 871"/>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4" name="テキスト ボックス 873"/>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6" name="テキスト ボックス 87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78" name="直線コネクタ 877"/>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79"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1"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2" name="直線コネクタ 881"/>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4"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5" name="フローチャート : 判断 884"/>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45793</xdr:rowOff>
    </xdr:from>
    <xdr:to>
      <xdr:col>27</xdr:col>
      <xdr:colOff>161925</xdr:colOff>
      <xdr:row>99</xdr:row>
      <xdr:rowOff>147393</xdr:rowOff>
    </xdr:to>
    <xdr:sp macro="" textlink="">
      <xdr:nvSpPr>
        <xdr:cNvPr id="895" name="フローチャート : 判断 894"/>
        <xdr:cNvSpPr/>
      </xdr:nvSpPr>
      <xdr:spPr>
        <a:xfrm>
          <a:off x="18605500" y="1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163920</xdr:rowOff>
    </xdr:from>
    <xdr:ext cx="313932" cy="259045"/>
    <xdr:sp macro="" textlink="">
      <xdr:nvSpPr>
        <xdr:cNvPr id="896" name="テキスト ボックス 895"/>
        <xdr:cNvSpPr txBox="1"/>
      </xdr:nvSpPr>
      <xdr:spPr>
        <a:xfrm>
          <a:off x="18499333" y="16794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3"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少子高齢化の影響により増加傾向となっている。特に</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においては</a:t>
          </a:r>
          <a:r>
            <a:rPr kumimoji="1" lang="ja-JP" altLang="ja-JP" sz="1300">
              <a:solidFill>
                <a:schemeClr val="dk1"/>
              </a:solidFill>
              <a:effectLst/>
              <a:latin typeface="+mn-lt"/>
              <a:ea typeface="+mn-ea"/>
              <a:cs typeface="+mn-cs"/>
            </a:rPr>
            <a:t>「子ども・子育て支援制度」に基づ</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教育・保育施設給付費の公定単価が増額</a:t>
          </a:r>
          <a:r>
            <a:rPr kumimoji="1" lang="ja-JP" altLang="en-US" sz="1300">
              <a:solidFill>
                <a:schemeClr val="dk1"/>
              </a:solidFill>
              <a:effectLst/>
              <a:latin typeface="+mn-lt"/>
              <a:ea typeface="+mn-ea"/>
              <a:cs typeface="+mn-cs"/>
            </a:rPr>
            <a:t>したことが主な要因である。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補助費等については、行財政改革により補助金廃止等を含めた検討を行っているが、平成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年度においては</a:t>
          </a:r>
          <a:r>
            <a:rPr kumimoji="1" lang="ja-JP" altLang="ja-JP" sz="1300">
              <a:solidFill>
                <a:schemeClr val="dk1"/>
              </a:solidFill>
              <a:effectLst/>
              <a:latin typeface="+mn-lt"/>
              <a:ea typeface="+mn-ea"/>
              <a:cs typeface="+mn-cs"/>
            </a:rPr>
            <a:t>地域住民生活等緊急支援交付金を活用したプレミアム商品券発行</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企業誘致立地促進補助金等</a:t>
          </a:r>
          <a:r>
            <a:rPr kumimoji="1" lang="ja-JP" altLang="en-US" sz="1300">
              <a:solidFill>
                <a:schemeClr val="dk1"/>
              </a:solidFill>
              <a:effectLst/>
              <a:latin typeface="+mn-lt"/>
              <a:ea typeface="+mn-ea"/>
              <a:cs typeface="+mn-cs"/>
            </a:rPr>
            <a:t>の影響により</a:t>
          </a:r>
          <a:r>
            <a:rPr kumimoji="1" lang="ja-JP" altLang="ja-JP" sz="1300">
              <a:solidFill>
                <a:schemeClr val="dk1"/>
              </a:solidFill>
              <a:effectLst/>
              <a:latin typeface="+mn-lt"/>
              <a:ea typeface="+mn-ea"/>
              <a:cs typeface="+mn-cs"/>
            </a:rPr>
            <a:t>増加した。</a:t>
          </a:r>
          <a:endParaRPr lang="ja-JP" altLang="ja-JP" sz="1300">
            <a:effectLst/>
          </a:endParaRPr>
        </a:p>
        <a:p>
          <a:r>
            <a:rPr kumimoji="1" lang="ja-JP" altLang="en-US" sz="1300">
              <a:solidFill>
                <a:schemeClr val="dk1"/>
              </a:solidFill>
              <a:effectLst/>
              <a:latin typeface="+mn-ea"/>
              <a:ea typeface="+mn-ea"/>
              <a:cs typeface="+mn-cs"/>
            </a:rPr>
            <a:t>普通建設事業費については、住民一人当たり</a:t>
          </a:r>
          <a:r>
            <a:rPr kumimoji="1" lang="en-US" altLang="ja-JP" sz="1300">
              <a:solidFill>
                <a:schemeClr val="dk1"/>
              </a:solidFill>
              <a:effectLst/>
              <a:latin typeface="+mn-ea"/>
              <a:ea typeface="+mn-ea"/>
              <a:cs typeface="+mn-cs"/>
            </a:rPr>
            <a:t>116,876</a:t>
          </a:r>
          <a:r>
            <a:rPr kumimoji="1" lang="ja-JP" altLang="en-US" sz="1300">
              <a:solidFill>
                <a:schemeClr val="dk1"/>
              </a:solidFill>
              <a:effectLst/>
              <a:latin typeface="+mn-ea"/>
              <a:ea typeface="+mn-ea"/>
              <a:cs typeface="+mn-cs"/>
            </a:rPr>
            <a:t>円となっており、類似団体と比較して一人当たりコストが高い状況となっている。平成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年度から継続している益田赤十字病院の建設支援や学校給食センター建設等の大規模事業の集中実施のより増加傾向にある。地方債発行額を抑制するためにも、事業の取捨選択を徹底していく。</a:t>
          </a: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48,607
48,298
733.19
29,556,637
28,800,396
707,130
15,222,122
39,675,020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72072</xdr:rowOff>
    </xdr:from>
    <xdr:to>
      <xdr:col>6</xdr:col>
      <xdr:colOff>511175</xdr:colOff>
      <xdr:row>36</xdr:row>
      <xdr:rowOff>114364</xdr:rowOff>
    </xdr:to>
    <xdr:cxnSp macro="">
      <xdr:nvCxnSpPr>
        <xdr:cNvPr id="61" name="直線コネクタ 60"/>
        <xdr:cNvCxnSpPr/>
      </xdr:nvCxnSpPr>
      <xdr:spPr>
        <a:xfrm>
          <a:off x="3797300" y="6244272"/>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72072</xdr:rowOff>
    </xdr:from>
    <xdr:to>
      <xdr:col>5</xdr:col>
      <xdr:colOff>358775</xdr:colOff>
      <xdr:row>36</xdr:row>
      <xdr:rowOff>77788</xdr:rowOff>
    </xdr:to>
    <xdr:cxnSp macro="">
      <xdr:nvCxnSpPr>
        <xdr:cNvPr id="64" name="直線コネクタ 63"/>
        <xdr:cNvCxnSpPr/>
      </xdr:nvCxnSpPr>
      <xdr:spPr>
        <a:xfrm flipV="1">
          <a:off x="2908300" y="624427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116286</xdr:rowOff>
    </xdr:from>
    <xdr:ext cx="469744" cy="259045"/>
    <xdr:sp macro="" textlink="">
      <xdr:nvSpPr>
        <xdr:cNvPr id="66" name="テキスト ボックス 65"/>
        <xdr:cNvSpPr txBox="1"/>
      </xdr:nvSpPr>
      <xdr:spPr>
        <a:xfrm>
          <a:off x="3562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77788</xdr:rowOff>
    </xdr:from>
    <xdr:to>
      <xdr:col>4</xdr:col>
      <xdr:colOff>155575</xdr:colOff>
      <xdr:row>36</xdr:row>
      <xdr:rowOff>78168</xdr:rowOff>
    </xdr:to>
    <xdr:cxnSp macro="">
      <xdr:nvCxnSpPr>
        <xdr:cNvPr id="67" name="直線コネクタ 66"/>
        <xdr:cNvCxnSpPr/>
      </xdr:nvCxnSpPr>
      <xdr:spPr>
        <a:xfrm flipV="1">
          <a:off x="2019300" y="624998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122762</xdr:rowOff>
    </xdr:from>
    <xdr:ext cx="469744" cy="259045"/>
    <xdr:sp macro="" textlink="">
      <xdr:nvSpPr>
        <xdr:cNvPr id="69" name="テキスト ボックス 68"/>
        <xdr:cNvSpPr txBox="1"/>
      </xdr:nvSpPr>
      <xdr:spPr>
        <a:xfrm>
          <a:off x="2673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113411</xdr:rowOff>
    </xdr:from>
    <xdr:to>
      <xdr:col>2</xdr:col>
      <xdr:colOff>638175</xdr:colOff>
      <xdr:row>36</xdr:row>
      <xdr:rowOff>78168</xdr:rowOff>
    </xdr:to>
    <xdr:cxnSp macro="">
      <xdr:nvCxnSpPr>
        <xdr:cNvPr id="70" name="直線コネクタ 69"/>
        <xdr:cNvCxnSpPr/>
      </xdr:nvCxnSpPr>
      <xdr:spPr>
        <a:xfrm>
          <a:off x="1130300" y="6114161"/>
          <a:ext cx="8890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94759</xdr:rowOff>
    </xdr:from>
    <xdr:ext cx="469744" cy="259045"/>
    <xdr:sp macro="" textlink="">
      <xdr:nvSpPr>
        <xdr:cNvPr id="72" name="テキスト ボックス 71"/>
        <xdr:cNvSpPr txBox="1"/>
      </xdr:nvSpPr>
      <xdr:spPr>
        <a:xfrm>
          <a:off x="1784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72517</xdr:rowOff>
    </xdr:from>
    <xdr:to>
      <xdr:col>1</xdr:col>
      <xdr:colOff>485775</xdr:colOff>
      <xdr:row>37</xdr:row>
      <xdr:rowOff>2667</xdr:rowOff>
    </xdr:to>
    <xdr:sp macro="" textlink="">
      <xdr:nvSpPr>
        <xdr:cNvPr id="73" name="フローチャート : 判断 72"/>
        <xdr:cNvSpPr/>
      </xdr:nvSpPr>
      <xdr:spPr>
        <a:xfrm>
          <a:off x="1079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165244</xdr:rowOff>
    </xdr:from>
    <xdr:ext cx="469744" cy="259045"/>
    <xdr:sp macro="" textlink="">
      <xdr:nvSpPr>
        <xdr:cNvPr id="74" name="テキスト ボックス 73"/>
        <xdr:cNvSpPr txBox="1"/>
      </xdr:nvSpPr>
      <xdr:spPr>
        <a:xfrm>
          <a:off x="895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63564</xdr:rowOff>
    </xdr:from>
    <xdr:to>
      <xdr:col>6</xdr:col>
      <xdr:colOff>561975</xdr:colOff>
      <xdr:row>36</xdr:row>
      <xdr:rowOff>165164</xdr:rowOff>
    </xdr:to>
    <xdr:sp macro="" textlink="">
      <xdr:nvSpPr>
        <xdr:cNvPr id="80" name="円/楕円 79"/>
        <xdr:cNvSpPr/>
      </xdr:nvSpPr>
      <xdr:spPr>
        <a:xfrm>
          <a:off x="45847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41991</xdr:rowOff>
    </xdr:from>
    <xdr:ext cx="469744" cy="259045"/>
    <xdr:sp macro="" textlink="">
      <xdr:nvSpPr>
        <xdr:cNvPr id="81" name="議会費該当値テキスト"/>
        <xdr:cNvSpPr txBox="1"/>
      </xdr:nvSpPr>
      <xdr:spPr>
        <a:xfrm>
          <a:off x="4686300" y="621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21272</xdr:rowOff>
    </xdr:from>
    <xdr:to>
      <xdr:col>5</xdr:col>
      <xdr:colOff>409575</xdr:colOff>
      <xdr:row>36</xdr:row>
      <xdr:rowOff>122872</xdr:rowOff>
    </xdr:to>
    <xdr:sp macro="" textlink="">
      <xdr:nvSpPr>
        <xdr:cNvPr id="82" name="円/楕円 81"/>
        <xdr:cNvSpPr/>
      </xdr:nvSpPr>
      <xdr:spPr>
        <a:xfrm>
          <a:off x="3746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139399</xdr:rowOff>
    </xdr:from>
    <xdr:ext cx="469744" cy="259045"/>
    <xdr:sp macro="" textlink="">
      <xdr:nvSpPr>
        <xdr:cNvPr id="83" name="テキスト ボックス 82"/>
        <xdr:cNvSpPr txBox="1"/>
      </xdr:nvSpPr>
      <xdr:spPr>
        <a:xfrm>
          <a:off x="3562427" y="59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26988</xdr:rowOff>
    </xdr:from>
    <xdr:to>
      <xdr:col>4</xdr:col>
      <xdr:colOff>206375</xdr:colOff>
      <xdr:row>36</xdr:row>
      <xdr:rowOff>128588</xdr:rowOff>
    </xdr:to>
    <xdr:sp macro="" textlink="">
      <xdr:nvSpPr>
        <xdr:cNvPr id="84" name="円/楕円 83"/>
        <xdr:cNvSpPr/>
      </xdr:nvSpPr>
      <xdr:spPr>
        <a:xfrm>
          <a:off x="2857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145115</xdr:rowOff>
    </xdr:from>
    <xdr:ext cx="469744" cy="259045"/>
    <xdr:sp macro="" textlink="">
      <xdr:nvSpPr>
        <xdr:cNvPr id="85" name="テキスト ボックス 84"/>
        <xdr:cNvSpPr txBox="1"/>
      </xdr:nvSpPr>
      <xdr:spPr>
        <a:xfrm>
          <a:off x="2673427" y="597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27368</xdr:rowOff>
    </xdr:from>
    <xdr:to>
      <xdr:col>3</xdr:col>
      <xdr:colOff>3175</xdr:colOff>
      <xdr:row>36</xdr:row>
      <xdr:rowOff>128968</xdr:rowOff>
    </xdr:to>
    <xdr:sp macro="" textlink="">
      <xdr:nvSpPr>
        <xdr:cNvPr id="86" name="円/楕円 85"/>
        <xdr:cNvSpPr/>
      </xdr:nvSpPr>
      <xdr:spPr>
        <a:xfrm>
          <a:off x="1968500" y="6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145495</xdr:rowOff>
    </xdr:from>
    <xdr:ext cx="469744" cy="259045"/>
    <xdr:sp macro="" textlink="">
      <xdr:nvSpPr>
        <xdr:cNvPr id="87" name="テキスト ボックス 86"/>
        <xdr:cNvSpPr txBox="1"/>
      </xdr:nvSpPr>
      <xdr:spPr>
        <a:xfrm>
          <a:off x="1784427" y="59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88" name="円/楕円 87"/>
        <xdr:cNvSpPr/>
      </xdr:nvSpPr>
      <xdr:spPr>
        <a:xfrm>
          <a:off x="1079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89" name="テキスト ボックス 88"/>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72526</xdr:rowOff>
    </xdr:from>
    <xdr:to>
      <xdr:col>6</xdr:col>
      <xdr:colOff>511175</xdr:colOff>
      <xdr:row>58</xdr:row>
      <xdr:rowOff>87501</xdr:rowOff>
    </xdr:to>
    <xdr:cxnSp macro="">
      <xdr:nvCxnSpPr>
        <xdr:cNvPr id="118" name="直線コネクタ 117"/>
        <xdr:cNvCxnSpPr/>
      </xdr:nvCxnSpPr>
      <xdr:spPr>
        <a:xfrm>
          <a:off x="3797300" y="10016626"/>
          <a:ext cx="8382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44713</xdr:rowOff>
    </xdr:from>
    <xdr:to>
      <xdr:col>5</xdr:col>
      <xdr:colOff>358775</xdr:colOff>
      <xdr:row>58</xdr:row>
      <xdr:rowOff>72526</xdr:rowOff>
    </xdr:to>
    <xdr:cxnSp macro="">
      <xdr:nvCxnSpPr>
        <xdr:cNvPr id="121" name="直線コネクタ 120"/>
        <xdr:cNvCxnSpPr/>
      </xdr:nvCxnSpPr>
      <xdr:spPr>
        <a:xfrm>
          <a:off x="2908300" y="998881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144084</xdr:rowOff>
    </xdr:from>
    <xdr:ext cx="534377" cy="259045"/>
    <xdr:sp macro="" textlink="">
      <xdr:nvSpPr>
        <xdr:cNvPr id="123" name="テキスト ボックス 122"/>
        <xdr:cNvSpPr txBox="1"/>
      </xdr:nvSpPr>
      <xdr:spPr>
        <a:xfrm>
          <a:off x="3530111" y="100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44713</xdr:rowOff>
    </xdr:from>
    <xdr:to>
      <xdr:col>4</xdr:col>
      <xdr:colOff>155575</xdr:colOff>
      <xdr:row>58</xdr:row>
      <xdr:rowOff>93907</xdr:rowOff>
    </xdr:to>
    <xdr:cxnSp macro="">
      <xdr:nvCxnSpPr>
        <xdr:cNvPr id="124" name="直線コネクタ 123"/>
        <xdr:cNvCxnSpPr/>
      </xdr:nvCxnSpPr>
      <xdr:spPr>
        <a:xfrm flipV="1">
          <a:off x="2019300" y="9988813"/>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136518</xdr:rowOff>
    </xdr:from>
    <xdr:ext cx="534377" cy="259045"/>
    <xdr:sp macro="" textlink="">
      <xdr:nvSpPr>
        <xdr:cNvPr id="126" name="テキスト ボックス 125"/>
        <xdr:cNvSpPr txBox="1"/>
      </xdr:nvSpPr>
      <xdr:spPr>
        <a:xfrm>
          <a:off x="2641111" y="100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93907</xdr:rowOff>
    </xdr:from>
    <xdr:to>
      <xdr:col>2</xdr:col>
      <xdr:colOff>638175</xdr:colOff>
      <xdr:row>58</xdr:row>
      <xdr:rowOff>107667</xdr:rowOff>
    </xdr:to>
    <xdr:cxnSp macro="">
      <xdr:nvCxnSpPr>
        <xdr:cNvPr id="127" name="直線コネクタ 126"/>
        <xdr:cNvCxnSpPr/>
      </xdr:nvCxnSpPr>
      <xdr:spPr>
        <a:xfrm flipV="1">
          <a:off x="1130300" y="10038007"/>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59772</xdr:rowOff>
    </xdr:from>
    <xdr:to>
      <xdr:col>1</xdr:col>
      <xdr:colOff>485775</xdr:colOff>
      <xdr:row>58</xdr:row>
      <xdr:rowOff>161372</xdr:rowOff>
    </xdr:to>
    <xdr:sp macro="" textlink="">
      <xdr:nvSpPr>
        <xdr:cNvPr id="130" name="フローチャート : 判断 129"/>
        <xdr:cNvSpPr/>
      </xdr:nvSpPr>
      <xdr:spPr>
        <a:xfrm>
          <a:off x="1079500" y="100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152499</xdr:rowOff>
    </xdr:from>
    <xdr:ext cx="534377" cy="259045"/>
    <xdr:sp macro="" textlink="">
      <xdr:nvSpPr>
        <xdr:cNvPr id="131" name="テキスト ボックス 130"/>
        <xdr:cNvSpPr txBox="1"/>
      </xdr:nvSpPr>
      <xdr:spPr>
        <a:xfrm>
          <a:off x="863111" y="100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36701</xdr:rowOff>
    </xdr:from>
    <xdr:to>
      <xdr:col>6</xdr:col>
      <xdr:colOff>561975</xdr:colOff>
      <xdr:row>58</xdr:row>
      <xdr:rowOff>138301</xdr:rowOff>
    </xdr:to>
    <xdr:sp macro="" textlink="">
      <xdr:nvSpPr>
        <xdr:cNvPr id="137" name="円/楕円 136"/>
        <xdr:cNvSpPr/>
      </xdr:nvSpPr>
      <xdr:spPr>
        <a:xfrm>
          <a:off x="4584700" y="99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21726</xdr:rowOff>
    </xdr:from>
    <xdr:to>
      <xdr:col>5</xdr:col>
      <xdr:colOff>409575</xdr:colOff>
      <xdr:row>58</xdr:row>
      <xdr:rowOff>123326</xdr:rowOff>
    </xdr:to>
    <xdr:sp macro="" textlink="">
      <xdr:nvSpPr>
        <xdr:cNvPr id="139" name="円/楕円 138"/>
        <xdr:cNvSpPr/>
      </xdr:nvSpPr>
      <xdr:spPr>
        <a:xfrm>
          <a:off x="3746500" y="99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139853</xdr:rowOff>
    </xdr:from>
    <xdr:ext cx="534377" cy="259045"/>
    <xdr:sp macro="" textlink="">
      <xdr:nvSpPr>
        <xdr:cNvPr id="140" name="テキスト ボックス 139"/>
        <xdr:cNvSpPr txBox="1"/>
      </xdr:nvSpPr>
      <xdr:spPr>
        <a:xfrm>
          <a:off x="3530111" y="97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165363</xdr:rowOff>
    </xdr:from>
    <xdr:to>
      <xdr:col>4</xdr:col>
      <xdr:colOff>206375</xdr:colOff>
      <xdr:row>58</xdr:row>
      <xdr:rowOff>95513</xdr:rowOff>
    </xdr:to>
    <xdr:sp macro="" textlink="">
      <xdr:nvSpPr>
        <xdr:cNvPr id="141" name="円/楕円 140"/>
        <xdr:cNvSpPr/>
      </xdr:nvSpPr>
      <xdr:spPr>
        <a:xfrm>
          <a:off x="2857500" y="99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112040</xdr:rowOff>
    </xdr:from>
    <xdr:ext cx="534377" cy="259045"/>
    <xdr:sp macro="" textlink="">
      <xdr:nvSpPr>
        <xdr:cNvPr id="142" name="テキスト ボックス 141"/>
        <xdr:cNvSpPr txBox="1"/>
      </xdr:nvSpPr>
      <xdr:spPr>
        <a:xfrm>
          <a:off x="2641111" y="971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43107</xdr:rowOff>
    </xdr:from>
    <xdr:to>
      <xdr:col>3</xdr:col>
      <xdr:colOff>3175</xdr:colOff>
      <xdr:row>58</xdr:row>
      <xdr:rowOff>144707</xdr:rowOff>
    </xdr:to>
    <xdr:sp macro="" textlink="">
      <xdr:nvSpPr>
        <xdr:cNvPr id="143" name="円/楕円 142"/>
        <xdr:cNvSpPr/>
      </xdr:nvSpPr>
      <xdr:spPr>
        <a:xfrm>
          <a:off x="1968500" y="9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135834</xdr:rowOff>
    </xdr:from>
    <xdr:ext cx="534377" cy="259045"/>
    <xdr:sp macro="" textlink="">
      <xdr:nvSpPr>
        <xdr:cNvPr id="144" name="テキスト ボックス 143"/>
        <xdr:cNvSpPr txBox="1"/>
      </xdr:nvSpPr>
      <xdr:spPr>
        <a:xfrm>
          <a:off x="1752111" y="100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56867</xdr:rowOff>
    </xdr:from>
    <xdr:to>
      <xdr:col>1</xdr:col>
      <xdr:colOff>485775</xdr:colOff>
      <xdr:row>58</xdr:row>
      <xdr:rowOff>158467</xdr:rowOff>
    </xdr:to>
    <xdr:sp macro="" textlink="">
      <xdr:nvSpPr>
        <xdr:cNvPr id="145" name="円/楕円 144"/>
        <xdr:cNvSpPr/>
      </xdr:nvSpPr>
      <xdr:spPr>
        <a:xfrm>
          <a:off x="1079500" y="100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3544</xdr:rowOff>
    </xdr:from>
    <xdr:ext cx="534377" cy="259045"/>
    <xdr:sp macro="" textlink="">
      <xdr:nvSpPr>
        <xdr:cNvPr id="146" name="テキスト ボックス 145"/>
        <xdr:cNvSpPr txBox="1"/>
      </xdr:nvSpPr>
      <xdr:spPr>
        <a:xfrm>
          <a:off x="863111" y="97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63904</xdr:rowOff>
    </xdr:from>
    <xdr:to>
      <xdr:col>6</xdr:col>
      <xdr:colOff>511175</xdr:colOff>
      <xdr:row>75</xdr:row>
      <xdr:rowOff>128422</xdr:rowOff>
    </xdr:to>
    <xdr:cxnSp macro="">
      <xdr:nvCxnSpPr>
        <xdr:cNvPr id="176" name="直線コネクタ 175"/>
        <xdr:cNvCxnSpPr/>
      </xdr:nvCxnSpPr>
      <xdr:spPr>
        <a:xfrm flipV="1">
          <a:off x="3797300" y="12922654"/>
          <a:ext cx="838200" cy="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114867</xdr:rowOff>
    </xdr:from>
    <xdr:to>
      <xdr:col>5</xdr:col>
      <xdr:colOff>358775</xdr:colOff>
      <xdr:row>75</xdr:row>
      <xdr:rowOff>128422</xdr:rowOff>
    </xdr:to>
    <xdr:cxnSp macro="">
      <xdr:nvCxnSpPr>
        <xdr:cNvPr id="179" name="直線コネクタ 178"/>
        <xdr:cNvCxnSpPr/>
      </xdr:nvCxnSpPr>
      <xdr:spPr>
        <a:xfrm>
          <a:off x="2908300" y="12973617"/>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80" name="フローチャート : 判断 179"/>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92305</xdr:rowOff>
    </xdr:from>
    <xdr:ext cx="599010" cy="259045"/>
    <xdr:sp macro="" textlink="">
      <xdr:nvSpPr>
        <xdr:cNvPr id="181" name="テキスト ボックス 180"/>
        <xdr:cNvSpPr txBox="1"/>
      </xdr:nvSpPr>
      <xdr:spPr>
        <a:xfrm>
          <a:off x="3497794"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114867</xdr:rowOff>
    </xdr:from>
    <xdr:to>
      <xdr:col>4</xdr:col>
      <xdr:colOff>155575</xdr:colOff>
      <xdr:row>76</xdr:row>
      <xdr:rowOff>117739</xdr:rowOff>
    </xdr:to>
    <xdr:cxnSp macro="">
      <xdr:nvCxnSpPr>
        <xdr:cNvPr id="182" name="直線コネクタ 181"/>
        <xdr:cNvCxnSpPr/>
      </xdr:nvCxnSpPr>
      <xdr:spPr>
        <a:xfrm flipV="1">
          <a:off x="2019300" y="12973617"/>
          <a:ext cx="889000" cy="1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3" name="フローチャート : 判断 182"/>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142575</xdr:rowOff>
    </xdr:from>
    <xdr:ext cx="599010" cy="259045"/>
    <xdr:sp macro="" textlink="">
      <xdr:nvSpPr>
        <xdr:cNvPr id="184" name="テキスト ボックス 183"/>
        <xdr:cNvSpPr txBox="1"/>
      </xdr:nvSpPr>
      <xdr:spPr>
        <a:xfrm>
          <a:off x="2608794"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103338</xdr:rowOff>
    </xdr:from>
    <xdr:to>
      <xdr:col>2</xdr:col>
      <xdr:colOff>638175</xdr:colOff>
      <xdr:row>76</xdr:row>
      <xdr:rowOff>117739</xdr:rowOff>
    </xdr:to>
    <xdr:cxnSp macro="">
      <xdr:nvCxnSpPr>
        <xdr:cNvPr id="185" name="直線コネクタ 184"/>
        <xdr:cNvCxnSpPr/>
      </xdr:nvCxnSpPr>
      <xdr:spPr>
        <a:xfrm>
          <a:off x="1130300" y="13133538"/>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6" name="フローチャート : 判断 185"/>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13468</xdr:rowOff>
    </xdr:from>
    <xdr:ext cx="599010" cy="259045"/>
    <xdr:sp macro="" textlink="">
      <xdr:nvSpPr>
        <xdr:cNvPr id="187" name="テキスト ボックス 186"/>
        <xdr:cNvSpPr txBox="1"/>
      </xdr:nvSpPr>
      <xdr:spPr>
        <a:xfrm>
          <a:off x="1719794" y="133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8" name="フローチャート : 判断 187"/>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22910</xdr:rowOff>
    </xdr:from>
    <xdr:ext cx="599010" cy="259045"/>
    <xdr:sp macro="" textlink="">
      <xdr:nvSpPr>
        <xdr:cNvPr id="189" name="テキスト ボックス 188"/>
        <xdr:cNvSpPr txBox="1"/>
      </xdr:nvSpPr>
      <xdr:spPr>
        <a:xfrm>
          <a:off x="830794" y="133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13104</xdr:rowOff>
    </xdr:from>
    <xdr:to>
      <xdr:col>6</xdr:col>
      <xdr:colOff>561975</xdr:colOff>
      <xdr:row>75</xdr:row>
      <xdr:rowOff>114704</xdr:rowOff>
    </xdr:to>
    <xdr:sp macro="" textlink="">
      <xdr:nvSpPr>
        <xdr:cNvPr id="195" name="円/楕円 194"/>
        <xdr:cNvSpPr/>
      </xdr:nvSpPr>
      <xdr:spPr>
        <a:xfrm>
          <a:off x="4584700" y="128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35981</xdr:rowOff>
    </xdr:from>
    <xdr:ext cx="599010" cy="259045"/>
    <xdr:sp macro="" textlink="">
      <xdr:nvSpPr>
        <xdr:cNvPr id="196" name="民生費該当値テキスト"/>
        <xdr:cNvSpPr txBox="1"/>
      </xdr:nvSpPr>
      <xdr:spPr>
        <a:xfrm>
          <a:off x="4686300" y="127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187,447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77622</xdr:rowOff>
    </xdr:from>
    <xdr:to>
      <xdr:col>5</xdr:col>
      <xdr:colOff>409575</xdr:colOff>
      <xdr:row>76</xdr:row>
      <xdr:rowOff>7773</xdr:rowOff>
    </xdr:to>
    <xdr:sp macro="" textlink="">
      <xdr:nvSpPr>
        <xdr:cNvPr id="197" name="円/楕円 196"/>
        <xdr:cNvSpPr/>
      </xdr:nvSpPr>
      <xdr:spPr>
        <a:xfrm>
          <a:off x="3746500" y="129363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24299</xdr:rowOff>
    </xdr:from>
    <xdr:ext cx="599010" cy="259045"/>
    <xdr:sp macro="" textlink="">
      <xdr:nvSpPr>
        <xdr:cNvPr id="198" name="テキスト ボックス 197"/>
        <xdr:cNvSpPr txBox="1"/>
      </xdr:nvSpPr>
      <xdr:spPr>
        <a:xfrm>
          <a:off x="3497794" y="1271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64067</xdr:rowOff>
    </xdr:from>
    <xdr:to>
      <xdr:col>4</xdr:col>
      <xdr:colOff>206375</xdr:colOff>
      <xdr:row>75</xdr:row>
      <xdr:rowOff>165667</xdr:rowOff>
    </xdr:to>
    <xdr:sp macro="" textlink="">
      <xdr:nvSpPr>
        <xdr:cNvPr id="199" name="円/楕円 198"/>
        <xdr:cNvSpPr/>
      </xdr:nvSpPr>
      <xdr:spPr>
        <a:xfrm>
          <a:off x="2857500" y="129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10744</xdr:rowOff>
    </xdr:from>
    <xdr:ext cx="599010" cy="259045"/>
    <xdr:sp macro="" textlink="">
      <xdr:nvSpPr>
        <xdr:cNvPr id="200" name="テキスト ボックス 199"/>
        <xdr:cNvSpPr txBox="1"/>
      </xdr:nvSpPr>
      <xdr:spPr>
        <a:xfrm>
          <a:off x="2608794" y="1269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66939</xdr:rowOff>
    </xdr:from>
    <xdr:to>
      <xdr:col>3</xdr:col>
      <xdr:colOff>3175</xdr:colOff>
      <xdr:row>76</xdr:row>
      <xdr:rowOff>168539</xdr:rowOff>
    </xdr:to>
    <xdr:sp macro="" textlink="">
      <xdr:nvSpPr>
        <xdr:cNvPr id="201" name="円/楕円 200"/>
        <xdr:cNvSpPr/>
      </xdr:nvSpPr>
      <xdr:spPr>
        <a:xfrm>
          <a:off x="1968500" y="130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13616</xdr:rowOff>
    </xdr:from>
    <xdr:ext cx="599010" cy="259045"/>
    <xdr:sp macro="" textlink="">
      <xdr:nvSpPr>
        <xdr:cNvPr id="202" name="テキスト ボックス 201"/>
        <xdr:cNvSpPr txBox="1"/>
      </xdr:nvSpPr>
      <xdr:spPr>
        <a:xfrm>
          <a:off x="1719794" y="128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52538</xdr:rowOff>
    </xdr:from>
    <xdr:to>
      <xdr:col>1</xdr:col>
      <xdr:colOff>485775</xdr:colOff>
      <xdr:row>76</xdr:row>
      <xdr:rowOff>154138</xdr:rowOff>
    </xdr:to>
    <xdr:sp macro="" textlink="">
      <xdr:nvSpPr>
        <xdr:cNvPr id="203" name="円/楕円 202"/>
        <xdr:cNvSpPr/>
      </xdr:nvSpPr>
      <xdr:spPr>
        <a:xfrm>
          <a:off x="1079500" y="130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170664</xdr:rowOff>
    </xdr:from>
    <xdr:ext cx="599010" cy="259045"/>
    <xdr:sp macro="" textlink="">
      <xdr:nvSpPr>
        <xdr:cNvPr id="204" name="テキスト ボックス 203"/>
        <xdr:cNvSpPr txBox="1"/>
      </xdr:nvSpPr>
      <xdr:spPr>
        <a:xfrm>
          <a:off x="830794" y="12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116208</xdr:rowOff>
    </xdr:from>
    <xdr:to>
      <xdr:col>6</xdr:col>
      <xdr:colOff>511175</xdr:colOff>
      <xdr:row>96</xdr:row>
      <xdr:rowOff>52581</xdr:rowOff>
    </xdr:to>
    <xdr:cxnSp macro="">
      <xdr:nvCxnSpPr>
        <xdr:cNvPr id="235" name="直線コネクタ 234"/>
        <xdr:cNvCxnSpPr/>
      </xdr:nvCxnSpPr>
      <xdr:spPr>
        <a:xfrm>
          <a:off x="3797300" y="16232508"/>
          <a:ext cx="8382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116208</xdr:rowOff>
    </xdr:from>
    <xdr:to>
      <xdr:col>5</xdr:col>
      <xdr:colOff>358775</xdr:colOff>
      <xdr:row>96</xdr:row>
      <xdr:rowOff>170462</xdr:rowOff>
    </xdr:to>
    <xdr:cxnSp macro="">
      <xdr:nvCxnSpPr>
        <xdr:cNvPr id="238" name="直線コネクタ 237"/>
        <xdr:cNvCxnSpPr/>
      </xdr:nvCxnSpPr>
      <xdr:spPr>
        <a:xfrm flipV="1">
          <a:off x="2908300" y="16232508"/>
          <a:ext cx="889000" cy="3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9" name="フローチャート : 判断 238"/>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0" name="テキスト ボックス 239"/>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170462</xdr:rowOff>
    </xdr:from>
    <xdr:to>
      <xdr:col>4</xdr:col>
      <xdr:colOff>155575</xdr:colOff>
      <xdr:row>96</xdr:row>
      <xdr:rowOff>170909</xdr:rowOff>
    </xdr:to>
    <xdr:cxnSp macro="">
      <xdr:nvCxnSpPr>
        <xdr:cNvPr id="241" name="直線コネクタ 240"/>
        <xdr:cNvCxnSpPr/>
      </xdr:nvCxnSpPr>
      <xdr:spPr>
        <a:xfrm flipV="1">
          <a:off x="2019300" y="16629662"/>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2" name="フローチャート : 判断 241"/>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3" name="テキスト ボックス 242"/>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155713</xdr:rowOff>
    </xdr:from>
    <xdr:to>
      <xdr:col>2</xdr:col>
      <xdr:colOff>638175</xdr:colOff>
      <xdr:row>96</xdr:row>
      <xdr:rowOff>170909</xdr:rowOff>
    </xdr:to>
    <xdr:cxnSp macro="">
      <xdr:nvCxnSpPr>
        <xdr:cNvPr id="244" name="直線コネクタ 243"/>
        <xdr:cNvCxnSpPr/>
      </xdr:nvCxnSpPr>
      <xdr:spPr>
        <a:xfrm>
          <a:off x="1130300" y="16614913"/>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5" name="フローチャート : 判断 244"/>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6" name="テキスト ボックス 245"/>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7" name="フローチャート : 判断 246"/>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8" name="テキスト ボックス 247"/>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1781</xdr:rowOff>
    </xdr:from>
    <xdr:to>
      <xdr:col>6</xdr:col>
      <xdr:colOff>561975</xdr:colOff>
      <xdr:row>96</xdr:row>
      <xdr:rowOff>103381</xdr:rowOff>
    </xdr:to>
    <xdr:sp macro="" textlink="">
      <xdr:nvSpPr>
        <xdr:cNvPr id="254" name="円/楕円 253"/>
        <xdr:cNvSpPr/>
      </xdr:nvSpPr>
      <xdr:spPr>
        <a:xfrm>
          <a:off x="4584700" y="164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24658</xdr:rowOff>
    </xdr:from>
    <xdr:ext cx="534377" cy="259045"/>
    <xdr:sp macro="" textlink="">
      <xdr:nvSpPr>
        <xdr:cNvPr id="255" name="衛生費該当値テキスト"/>
        <xdr:cNvSpPr txBox="1"/>
      </xdr:nvSpPr>
      <xdr:spPr>
        <a:xfrm>
          <a:off x="4686300" y="1631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65408</xdr:rowOff>
    </xdr:from>
    <xdr:to>
      <xdr:col>5</xdr:col>
      <xdr:colOff>409575</xdr:colOff>
      <xdr:row>94</xdr:row>
      <xdr:rowOff>167008</xdr:rowOff>
    </xdr:to>
    <xdr:sp macro="" textlink="">
      <xdr:nvSpPr>
        <xdr:cNvPr id="256" name="円/楕円 255"/>
        <xdr:cNvSpPr/>
      </xdr:nvSpPr>
      <xdr:spPr>
        <a:xfrm>
          <a:off x="3746500" y="161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12085</xdr:rowOff>
    </xdr:from>
    <xdr:ext cx="534377" cy="259045"/>
    <xdr:sp macro="" textlink="">
      <xdr:nvSpPr>
        <xdr:cNvPr id="257" name="テキスト ボックス 256"/>
        <xdr:cNvSpPr txBox="1"/>
      </xdr:nvSpPr>
      <xdr:spPr>
        <a:xfrm>
          <a:off x="3530111" y="159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119662</xdr:rowOff>
    </xdr:from>
    <xdr:to>
      <xdr:col>4</xdr:col>
      <xdr:colOff>206375</xdr:colOff>
      <xdr:row>97</xdr:row>
      <xdr:rowOff>49812</xdr:rowOff>
    </xdr:to>
    <xdr:sp macro="" textlink="">
      <xdr:nvSpPr>
        <xdr:cNvPr id="258" name="円/楕円 257"/>
        <xdr:cNvSpPr/>
      </xdr:nvSpPr>
      <xdr:spPr>
        <a:xfrm>
          <a:off x="28575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66339</xdr:rowOff>
    </xdr:from>
    <xdr:ext cx="534377" cy="259045"/>
    <xdr:sp macro="" textlink="">
      <xdr:nvSpPr>
        <xdr:cNvPr id="259" name="テキスト ボックス 258"/>
        <xdr:cNvSpPr txBox="1"/>
      </xdr:nvSpPr>
      <xdr:spPr>
        <a:xfrm>
          <a:off x="2641111" y="1635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120109</xdr:rowOff>
    </xdr:from>
    <xdr:to>
      <xdr:col>3</xdr:col>
      <xdr:colOff>3175</xdr:colOff>
      <xdr:row>97</xdr:row>
      <xdr:rowOff>50259</xdr:rowOff>
    </xdr:to>
    <xdr:sp macro="" textlink="">
      <xdr:nvSpPr>
        <xdr:cNvPr id="260" name="円/楕円 259"/>
        <xdr:cNvSpPr/>
      </xdr:nvSpPr>
      <xdr:spPr>
        <a:xfrm>
          <a:off x="1968500" y="165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66786</xdr:rowOff>
    </xdr:from>
    <xdr:ext cx="534377" cy="259045"/>
    <xdr:sp macro="" textlink="">
      <xdr:nvSpPr>
        <xdr:cNvPr id="261" name="テキスト ボックス 260"/>
        <xdr:cNvSpPr txBox="1"/>
      </xdr:nvSpPr>
      <xdr:spPr>
        <a:xfrm>
          <a:off x="1752111" y="163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104913</xdr:rowOff>
    </xdr:from>
    <xdr:to>
      <xdr:col>1</xdr:col>
      <xdr:colOff>485775</xdr:colOff>
      <xdr:row>97</xdr:row>
      <xdr:rowOff>35063</xdr:rowOff>
    </xdr:to>
    <xdr:sp macro="" textlink="">
      <xdr:nvSpPr>
        <xdr:cNvPr id="262" name="円/楕円 261"/>
        <xdr:cNvSpPr/>
      </xdr:nvSpPr>
      <xdr:spPr>
        <a:xfrm>
          <a:off x="1079500" y="165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51590</xdr:rowOff>
    </xdr:from>
    <xdr:ext cx="534377" cy="259045"/>
    <xdr:sp macro="" textlink="">
      <xdr:nvSpPr>
        <xdr:cNvPr id="263" name="テキスト ボックス 262"/>
        <xdr:cNvSpPr txBox="1"/>
      </xdr:nvSpPr>
      <xdr:spPr>
        <a:xfrm>
          <a:off x="863111" y="1633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35814</xdr:rowOff>
    </xdr:from>
    <xdr:to>
      <xdr:col>15</xdr:col>
      <xdr:colOff>180975</xdr:colOff>
      <xdr:row>39</xdr:row>
      <xdr:rowOff>35941</xdr:rowOff>
    </xdr:to>
    <xdr:cxnSp macro="">
      <xdr:nvCxnSpPr>
        <xdr:cNvPr id="292" name="直線コネクタ 291"/>
        <xdr:cNvCxnSpPr/>
      </xdr:nvCxnSpPr>
      <xdr:spPr>
        <a:xfrm>
          <a:off x="9639300" y="672236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78613</xdr:rowOff>
    </xdr:from>
    <xdr:to>
      <xdr:col>14</xdr:col>
      <xdr:colOff>28575</xdr:colOff>
      <xdr:row>39</xdr:row>
      <xdr:rowOff>35814</xdr:rowOff>
    </xdr:to>
    <xdr:cxnSp macro="">
      <xdr:nvCxnSpPr>
        <xdr:cNvPr id="295" name="直線コネクタ 294"/>
        <xdr:cNvCxnSpPr/>
      </xdr:nvCxnSpPr>
      <xdr:spPr>
        <a:xfrm>
          <a:off x="8750300" y="6593713"/>
          <a:ext cx="889000" cy="1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6" name="フローチャート : 判断 295"/>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7" name="テキスト ボックス 296"/>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40767</xdr:rowOff>
    </xdr:from>
    <xdr:to>
      <xdr:col>12</xdr:col>
      <xdr:colOff>511175</xdr:colOff>
      <xdr:row>38</xdr:row>
      <xdr:rowOff>78613</xdr:rowOff>
    </xdr:to>
    <xdr:cxnSp macro="">
      <xdr:nvCxnSpPr>
        <xdr:cNvPr id="298" name="直線コネクタ 297"/>
        <xdr:cNvCxnSpPr/>
      </xdr:nvCxnSpPr>
      <xdr:spPr>
        <a:xfrm>
          <a:off x="7861300" y="655586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9" name="フローチャート : 判断 298"/>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0" name="テキスト ボックス 299"/>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43053</xdr:rowOff>
    </xdr:from>
    <xdr:to>
      <xdr:col>11</xdr:col>
      <xdr:colOff>307975</xdr:colOff>
      <xdr:row>38</xdr:row>
      <xdr:rowOff>40767</xdr:rowOff>
    </xdr:to>
    <xdr:cxnSp macro="">
      <xdr:nvCxnSpPr>
        <xdr:cNvPr id="301" name="直線コネクタ 300"/>
        <xdr:cNvCxnSpPr/>
      </xdr:nvCxnSpPr>
      <xdr:spPr>
        <a:xfrm>
          <a:off x="6972300" y="638670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2" name="フローチャート : 判断 301"/>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3" name="テキスト ボックス 302"/>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4" name="フローチャート : 判断 303"/>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5" name="テキスト ボックス 304"/>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156591</xdr:rowOff>
    </xdr:from>
    <xdr:to>
      <xdr:col>15</xdr:col>
      <xdr:colOff>231775</xdr:colOff>
      <xdr:row>39</xdr:row>
      <xdr:rowOff>86741</xdr:rowOff>
    </xdr:to>
    <xdr:sp macro="" textlink="">
      <xdr:nvSpPr>
        <xdr:cNvPr id="311" name="円/楕円 310"/>
        <xdr:cNvSpPr/>
      </xdr:nvSpPr>
      <xdr:spPr>
        <a:xfrm>
          <a:off x="104267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71518</xdr:rowOff>
    </xdr:from>
    <xdr:ext cx="313932" cy="259045"/>
    <xdr:sp macro="" textlink="">
      <xdr:nvSpPr>
        <xdr:cNvPr id="312" name="労働費該当値テキスト"/>
        <xdr:cNvSpPr txBox="1"/>
      </xdr:nvSpPr>
      <xdr:spPr>
        <a:xfrm>
          <a:off x="10528300" y="6586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156464</xdr:rowOff>
    </xdr:from>
    <xdr:to>
      <xdr:col>14</xdr:col>
      <xdr:colOff>79375</xdr:colOff>
      <xdr:row>39</xdr:row>
      <xdr:rowOff>86614</xdr:rowOff>
    </xdr:to>
    <xdr:sp macro="" textlink="">
      <xdr:nvSpPr>
        <xdr:cNvPr id="313" name="円/楕円 312"/>
        <xdr:cNvSpPr/>
      </xdr:nvSpPr>
      <xdr:spPr>
        <a:xfrm>
          <a:off x="9588500" y="66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77741</xdr:rowOff>
    </xdr:from>
    <xdr:ext cx="313932" cy="259045"/>
    <xdr:sp macro="" textlink="">
      <xdr:nvSpPr>
        <xdr:cNvPr id="314" name="テキスト ボックス 313"/>
        <xdr:cNvSpPr txBox="1"/>
      </xdr:nvSpPr>
      <xdr:spPr>
        <a:xfrm>
          <a:off x="9482333" y="6764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27813</xdr:rowOff>
    </xdr:from>
    <xdr:to>
      <xdr:col>12</xdr:col>
      <xdr:colOff>561975</xdr:colOff>
      <xdr:row>38</xdr:row>
      <xdr:rowOff>129413</xdr:rowOff>
    </xdr:to>
    <xdr:sp macro="" textlink="">
      <xdr:nvSpPr>
        <xdr:cNvPr id="315" name="円/楕円 314"/>
        <xdr:cNvSpPr/>
      </xdr:nvSpPr>
      <xdr:spPr>
        <a:xfrm>
          <a:off x="8699500" y="65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120540</xdr:rowOff>
    </xdr:from>
    <xdr:ext cx="469744" cy="259045"/>
    <xdr:sp macro="" textlink="">
      <xdr:nvSpPr>
        <xdr:cNvPr id="316" name="テキスト ボックス 315"/>
        <xdr:cNvSpPr txBox="1"/>
      </xdr:nvSpPr>
      <xdr:spPr>
        <a:xfrm>
          <a:off x="8515427" y="66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161417</xdr:rowOff>
    </xdr:from>
    <xdr:to>
      <xdr:col>11</xdr:col>
      <xdr:colOff>358775</xdr:colOff>
      <xdr:row>38</xdr:row>
      <xdr:rowOff>91567</xdr:rowOff>
    </xdr:to>
    <xdr:sp macro="" textlink="">
      <xdr:nvSpPr>
        <xdr:cNvPr id="317" name="円/楕円 316"/>
        <xdr:cNvSpPr/>
      </xdr:nvSpPr>
      <xdr:spPr>
        <a:xfrm>
          <a:off x="7810500" y="65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82694</xdr:rowOff>
    </xdr:from>
    <xdr:ext cx="469744" cy="259045"/>
    <xdr:sp macro="" textlink="">
      <xdr:nvSpPr>
        <xdr:cNvPr id="318" name="テキスト ボックス 317"/>
        <xdr:cNvSpPr txBox="1"/>
      </xdr:nvSpPr>
      <xdr:spPr>
        <a:xfrm>
          <a:off x="7626427" y="65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163703</xdr:rowOff>
    </xdr:from>
    <xdr:to>
      <xdr:col>10</xdr:col>
      <xdr:colOff>155575</xdr:colOff>
      <xdr:row>37</xdr:row>
      <xdr:rowOff>93853</xdr:rowOff>
    </xdr:to>
    <xdr:sp macro="" textlink="">
      <xdr:nvSpPr>
        <xdr:cNvPr id="319" name="円/楕円 318"/>
        <xdr:cNvSpPr/>
      </xdr:nvSpPr>
      <xdr:spPr>
        <a:xfrm>
          <a:off x="6921500" y="63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84980</xdr:rowOff>
    </xdr:from>
    <xdr:ext cx="469744" cy="259045"/>
    <xdr:sp macro="" textlink="">
      <xdr:nvSpPr>
        <xdr:cNvPr id="320" name="テキスト ボックス 319"/>
        <xdr:cNvSpPr txBox="1"/>
      </xdr:nvSpPr>
      <xdr:spPr>
        <a:xfrm>
          <a:off x="6737427" y="64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85147</xdr:rowOff>
    </xdr:from>
    <xdr:to>
      <xdr:col>15</xdr:col>
      <xdr:colOff>180975</xdr:colOff>
      <xdr:row>57</xdr:row>
      <xdr:rowOff>93166</xdr:rowOff>
    </xdr:to>
    <xdr:cxnSp macro="">
      <xdr:nvCxnSpPr>
        <xdr:cNvPr id="347" name="直線コネクタ 346"/>
        <xdr:cNvCxnSpPr/>
      </xdr:nvCxnSpPr>
      <xdr:spPr>
        <a:xfrm flipV="1">
          <a:off x="9639300" y="9857797"/>
          <a:ext cx="838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80200</xdr:rowOff>
    </xdr:from>
    <xdr:to>
      <xdr:col>14</xdr:col>
      <xdr:colOff>28575</xdr:colOff>
      <xdr:row>57</xdr:row>
      <xdr:rowOff>93166</xdr:rowOff>
    </xdr:to>
    <xdr:cxnSp macro="">
      <xdr:nvCxnSpPr>
        <xdr:cNvPr id="350" name="直線コネクタ 349"/>
        <xdr:cNvCxnSpPr/>
      </xdr:nvCxnSpPr>
      <xdr:spPr>
        <a:xfrm>
          <a:off x="8750300" y="9852850"/>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51" name="フローチャート : 判断 350"/>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50758</xdr:rowOff>
    </xdr:from>
    <xdr:ext cx="534377" cy="259045"/>
    <xdr:sp macro="" textlink="">
      <xdr:nvSpPr>
        <xdr:cNvPr id="352" name="テキスト ボックス 351"/>
        <xdr:cNvSpPr txBox="1"/>
      </xdr:nvSpPr>
      <xdr:spPr>
        <a:xfrm>
          <a:off x="9372111" y="99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80200</xdr:rowOff>
    </xdr:from>
    <xdr:to>
      <xdr:col>12</xdr:col>
      <xdr:colOff>511175</xdr:colOff>
      <xdr:row>57</xdr:row>
      <xdr:rowOff>87021</xdr:rowOff>
    </xdr:to>
    <xdr:cxnSp macro="">
      <xdr:nvCxnSpPr>
        <xdr:cNvPr id="353" name="直線コネクタ 352"/>
        <xdr:cNvCxnSpPr/>
      </xdr:nvCxnSpPr>
      <xdr:spPr>
        <a:xfrm flipV="1">
          <a:off x="7861300" y="9852850"/>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4" name="フローチャート : 判断 353"/>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54553</xdr:rowOff>
    </xdr:from>
    <xdr:ext cx="534377" cy="259045"/>
    <xdr:sp macro="" textlink="">
      <xdr:nvSpPr>
        <xdr:cNvPr id="355" name="テキスト ボックス 354"/>
        <xdr:cNvSpPr txBox="1"/>
      </xdr:nvSpPr>
      <xdr:spPr>
        <a:xfrm>
          <a:off x="8483111" y="99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68121</xdr:rowOff>
    </xdr:from>
    <xdr:to>
      <xdr:col>11</xdr:col>
      <xdr:colOff>307975</xdr:colOff>
      <xdr:row>57</xdr:row>
      <xdr:rowOff>87021</xdr:rowOff>
    </xdr:to>
    <xdr:cxnSp macro="">
      <xdr:nvCxnSpPr>
        <xdr:cNvPr id="356" name="直線コネクタ 355"/>
        <xdr:cNvCxnSpPr/>
      </xdr:nvCxnSpPr>
      <xdr:spPr>
        <a:xfrm>
          <a:off x="6972300" y="9840771"/>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7" name="フローチャート : 判断 356"/>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67382</xdr:rowOff>
    </xdr:from>
    <xdr:ext cx="534377" cy="259045"/>
    <xdr:sp macro="" textlink="">
      <xdr:nvSpPr>
        <xdr:cNvPr id="358" name="テキスト ボックス 357"/>
        <xdr:cNvSpPr txBox="1"/>
      </xdr:nvSpPr>
      <xdr:spPr>
        <a:xfrm>
          <a:off x="7594111" y="100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146965</xdr:rowOff>
    </xdr:from>
    <xdr:to>
      <xdr:col>10</xdr:col>
      <xdr:colOff>155575</xdr:colOff>
      <xdr:row>58</xdr:row>
      <xdr:rowOff>77115</xdr:rowOff>
    </xdr:to>
    <xdr:sp macro="" textlink="">
      <xdr:nvSpPr>
        <xdr:cNvPr id="359" name="フローチャート : 判断 358"/>
        <xdr:cNvSpPr/>
      </xdr:nvSpPr>
      <xdr:spPr>
        <a:xfrm>
          <a:off x="6921500" y="99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68242</xdr:rowOff>
    </xdr:from>
    <xdr:ext cx="534377" cy="259045"/>
    <xdr:sp macro="" textlink="">
      <xdr:nvSpPr>
        <xdr:cNvPr id="360" name="テキスト ボックス 359"/>
        <xdr:cNvSpPr txBox="1"/>
      </xdr:nvSpPr>
      <xdr:spPr>
        <a:xfrm>
          <a:off x="6705111" y="100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34347</xdr:rowOff>
    </xdr:from>
    <xdr:to>
      <xdr:col>15</xdr:col>
      <xdr:colOff>231775</xdr:colOff>
      <xdr:row>57</xdr:row>
      <xdr:rowOff>135947</xdr:rowOff>
    </xdr:to>
    <xdr:sp macro="" textlink="">
      <xdr:nvSpPr>
        <xdr:cNvPr id="366" name="円/楕円 365"/>
        <xdr:cNvSpPr/>
      </xdr:nvSpPr>
      <xdr:spPr>
        <a:xfrm>
          <a:off x="10426700" y="98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12774</xdr:rowOff>
    </xdr:from>
    <xdr:ext cx="534377" cy="259045"/>
    <xdr:sp macro="" textlink="">
      <xdr:nvSpPr>
        <xdr:cNvPr id="367" name="農林水産業費該当値テキスト"/>
        <xdr:cNvSpPr txBox="1"/>
      </xdr:nvSpPr>
      <xdr:spPr>
        <a:xfrm>
          <a:off x="10528300" y="97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42366</xdr:rowOff>
    </xdr:from>
    <xdr:to>
      <xdr:col>14</xdr:col>
      <xdr:colOff>79375</xdr:colOff>
      <xdr:row>57</xdr:row>
      <xdr:rowOff>143966</xdr:rowOff>
    </xdr:to>
    <xdr:sp macro="" textlink="">
      <xdr:nvSpPr>
        <xdr:cNvPr id="368" name="円/楕円 367"/>
        <xdr:cNvSpPr/>
      </xdr:nvSpPr>
      <xdr:spPr>
        <a:xfrm>
          <a:off x="9588500" y="98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160493</xdr:rowOff>
    </xdr:from>
    <xdr:ext cx="534377" cy="259045"/>
    <xdr:sp macro="" textlink="">
      <xdr:nvSpPr>
        <xdr:cNvPr id="369" name="テキスト ボックス 368"/>
        <xdr:cNvSpPr txBox="1"/>
      </xdr:nvSpPr>
      <xdr:spPr>
        <a:xfrm>
          <a:off x="9372111" y="95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29400</xdr:rowOff>
    </xdr:from>
    <xdr:to>
      <xdr:col>12</xdr:col>
      <xdr:colOff>561975</xdr:colOff>
      <xdr:row>57</xdr:row>
      <xdr:rowOff>131000</xdr:rowOff>
    </xdr:to>
    <xdr:sp macro="" textlink="">
      <xdr:nvSpPr>
        <xdr:cNvPr id="370" name="円/楕円 369"/>
        <xdr:cNvSpPr/>
      </xdr:nvSpPr>
      <xdr:spPr>
        <a:xfrm>
          <a:off x="8699500" y="98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147527</xdr:rowOff>
    </xdr:from>
    <xdr:ext cx="534377" cy="259045"/>
    <xdr:sp macro="" textlink="">
      <xdr:nvSpPr>
        <xdr:cNvPr id="371" name="テキスト ボックス 370"/>
        <xdr:cNvSpPr txBox="1"/>
      </xdr:nvSpPr>
      <xdr:spPr>
        <a:xfrm>
          <a:off x="8483111" y="95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36221</xdr:rowOff>
    </xdr:from>
    <xdr:to>
      <xdr:col>11</xdr:col>
      <xdr:colOff>358775</xdr:colOff>
      <xdr:row>57</xdr:row>
      <xdr:rowOff>137821</xdr:rowOff>
    </xdr:to>
    <xdr:sp macro="" textlink="">
      <xdr:nvSpPr>
        <xdr:cNvPr id="372" name="円/楕円 371"/>
        <xdr:cNvSpPr/>
      </xdr:nvSpPr>
      <xdr:spPr>
        <a:xfrm>
          <a:off x="7810500" y="98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154348</xdr:rowOff>
    </xdr:from>
    <xdr:ext cx="534377" cy="259045"/>
    <xdr:sp macro="" textlink="">
      <xdr:nvSpPr>
        <xdr:cNvPr id="373" name="テキスト ボックス 372"/>
        <xdr:cNvSpPr txBox="1"/>
      </xdr:nvSpPr>
      <xdr:spPr>
        <a:xfrm>
          <a:off x="7594111" y="95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17321</xdr:rowOff>
    </xdr:from>
    <xdr:to>
      <xdr:col>10</xdr:col>
      <xdr:colOff>155575</xdr:colOff>
      <xdr:row>57</xdr:row>
      <xdr:rowOff>118921</xdr:rowOff>
    </xdr:to>
    <xdr:sp macro="" textlink="">
      <xdr:nvSpPr>
        <xdr:cNvPr id="374" name="円/楕円 373"/>
        <xdr:cNvSpPr/>
      </xdr:nvSpPr>
      <xdr:spPr>
        <a:xfrm>
          <a:off x="6921500" y="9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135448</xdr:rowOff>
    </xdr:from>
    <xdr:ext cx="534377" cy="259045"/>
    <xdr:sp macro="" textlink="">
      <xdr:nvSpPr>
        <xdr:cNvPr id="375" name="テキスト ボックス 374"/>
        <xdr:cNvSpPr txBox="1"/>
      </xdr:nvSpPr>
      <xdr:spPr>
        <a:xfrm>
          <a:off x="6705111" y="95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155147</xdr:rowOff>
    </xdr:from>
    <xdr:to>
      <xdr:col>15</xdr:col>
      <xdr:colOff>180975</xdr:colOff>
      <xdr:row>78</xdr:row>
      <xdr:rowOff>55102</xdr:rowOff>
    </xdr:to>
    <xdr:cxnSp macro="">
      <xdr:nvCxnSpPr>
        <xdr:cNvPr id="406" name="直線コネクタ 405"/>
        <xdr:cNvCxnSpPr/>
      </xdr:nvCxnSpPr>
      <xdr:spPr>
        <a:xfrm flipV="1">
          <a:off x="9639300" y="13356797"/>
          <a:ext cx="8382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55102</xdr:rowOff>
    </xdr:from>
    <xdr:to>
      <xdr:col>14</xdr:col>
      <xdr:colOff>28575</xdr:colOff>
      <xdr:row>78</xdr:row>
      <xdr:rowOff>60311</xdr:rowOff>
    </xdr:to>
    <xdr:cxnSp macro="">
      <xdr:nvCxnSpPr>
        <xdr:cNvPr id="409" name="直線コネクタ 408"/>
        <xdr:cNvCxnSpPr/>
      </xdr:nvCxnSpPr>
      <xdr:spPr>
        <a:xfrm flipV="1">
          <a:off x="8750300" y="13428202"/>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10" name="フローチャート : 判断 409"/>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164760</xdr:rowOff>
    </xdr:from>
    <xdr:ext cx="469744" cy="259045"/>
    <xdr:sp macro="" textlink="">
      <xdr:nvSpPr>
        <xdr:cNvPr id="411" name="テキスト ボックス 410"/>
        <xdr:cNvSpPr txBox="1"/>
      </xdr:nvSpPr>
      <xdr:spPr>
        <a:xfrm>
          <a:off x="9404427" y="135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60311</xdr:rowOff>
    </xdr:from>
    <xdr:to>
      <xdr:col>12</xdr:col>
      <xdr:colOff>511175</xdr:colOff>
      <xdr:row>78</xdr:row>
      <xdr:rowOff>71005</xdr:rowOff>
    </xdr:to>
    <xdr:cxnSp macro="">
      <xdr:nvCxnSpPr>
        <xdr:cNvPr id="412" name="直線コネクタ 411"/>
        <xdr:cNvCxnSpPr/>
      </xdr:nvCxnSpPr>
      <xdr:spPr>
        <a:xfrm flipV="1">
          <a:off x="7861300" y="13433411"/>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3" name="フローチャート : 判断 412"/>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xdr:rowOff>
    </xdr:from>
    <xdr:ext cx="469744" cy="259045"/>
    <xdr:sp macro="" textlink="">
      <xdr:nvSpPr>
        <xdr:cNvPr id="414" name="テキスト ボックス 413"/>
        <xdr:cNvSpPr txBox="1"/>
      </xdr:nvSpPr>
      <xdr:spPr>
        <a:xfrm>
          <a:off x="8515427"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149546</xdr:rowOff>
    </xdr:from>
    <xdr:to>
      <xdr:col>11</xdr:col>
      <xdr:colOff>307975</xdr:colOff>
      <xdr:row>78</xdr:row>
      <xdr:rowOff>71005</xdr:rowOff>
    </xdr:to>
    <xdr:cxnSp macro="">
      <xdr:nvCxnSpPr>
        <xdr:cNvPr id="415" name="直線コネクタ 414"/>
        <xdr:cNvCxnSpPr/>
      </xdr:nvCxnSpPr>
      <xdr:spPr>
        <a:xfrm>
          <a:off x="6972300" y="13179746"/>
          <a:ext cx="889000" cy="2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6" name="フローチャート : 判断 415"/>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6748</xdr:rowOff>
    </xdr:from>
    <xdr:ext cx="469744" cy="259045"/>
    <xdr:sp macro="" textlink="">
      <xdr:nvSpPr>
        <xdr:cNvPr id="417" name="テキスト ボックス 416"/>
        <xdr:cNvSpPr txBox="1"/>
      </xdr:nvSpPr>
      <xdr:spPr>
        <a:xfrm>
          <a:off x="7626427"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80621</xdr:rowOff>
    </xdr:from>
    <xdr:to>
      <xdr:col>10</xdr:col>
      <xdr:colOff>155575</xdr:colOff>
      <xdr:row>79</xdr:row>
      <xdr:rowOff>10771</xdr:rowOff>
    </xdr:to>
    <xdr:sp macro="" textlink="">
      <xdr:nvSpPr>
        <xdr:cNvPr id="418" name="フローチャート : 判断 417"/>
        <xdr:cNvSpPr/>
      </xdr:nvSpPr>
      <xdr:spPr>
        <a:xfrm>
          <a:off x="6921500" y="134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1898</xdr:rowOff>
    </xdr:from>
    <xdr:ext cx="469744" cy="259045"/>
    <xdr:sp macro="" textlink="">
      <xdr:nvSpPr>
        <xdr:cNvPr id="419" name="テキスト ボックス 418"/>
        <xdr:cNvSpPr txBox="1"/>
      </xdr:nvSpPr>
      <xdr:spPr>
        <a:xfrm>
          <a:off x="6737427" y="135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104347</xdr:rowOff>
    </xdr:from>
    <xdr:to>
      <xdr:col>15</xdr:col>
      <xdr:colOff>231775</xdr:colOff>
      <xdr:row>78</xdr:row>
      <xdr:rowOff>34497</xdr:rowOff>
    </xdr:to>
    <xdr:sp macro="" textlink="">
      <xdr:nvSpPr>
        <xdr:cNvPr id="425" name="円/楕円 424"/>
        <xdr:cNvSpPr/>
      </xdr:nvSpPr>
      <xdr:spPr>
        <a:xfrm>
          <a:off x="10426700" y="133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82774</xdr:rowOff>
    </xdr:from>
    <xdr:ext cx="534377" cy="259045"/>
    <xdr:sp macro="" textlink="">
      <xdr:nvSpPr>
        <xdr:cNvPr id="426" name="商工費該当値テキスト"/>
        <xdr:cNvSpPr txBox="1"/>
      </xdr:nvSpPr>
      <xdr:spPr>
        <a:xfrm>
          <a:off x="10528300" y="132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4302</xdr:rowOff>
    </xdr:from>
    <xdr:to>
      <xdr:col>14</xdr:col>
      <xdr:colOff>79375</xdr:colOff>
      <xdr:row>78</xdr:row>
      <xdr:rowOff>105902</xdr:rowOff>
    </xdr:to>
    <xdr:sp macro="" textlink="">
      <xdr:nvSpPr>
        <xdr:cNvPr id="427" name="円/楕円 426"/>
        <xdr:cNvSpPr/>
      </xdr:nvSpPr>
      <xdr:spPr>
        <a:xfrm>
          <a:off x="9588500" y="133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122429</xdr:rowOff>
    </xdr:from>
    <xdr:ext cx="534377" cy="259045"/>
    <xdr:sp macro="" textlink="">
      <xdr:nvSpPr>
        <xdr:cNvPr id="428" name="テキスト ボックス 427"/>
        <xdr:cNvSpPr txBox="1"/>
      </xdr:nvSpPr>
      <xdr:spPr>
        <a:xfrm>
          <a:off x="9372111" y="131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9511</xdr:rowOff>
    </xdr:from>
    <xdr:to>
      <xdr:col>12</xdr:col>
      <xdr:colOff>561975</xdr:colOff>
      <xdr:row>78</xdr:row>
      <xdr:rowOff>111111</xdr:rowOff>
    </xdr:to>
    <xdr:sp macro="" textlink="">
      <xdr:nvSpPr>
        <xdr:cNvPr id="429" name="円/楕円 428"/>
        <xdr:cNvSpPr/>
      </xdr:nvSpPr>
      <xdr:spPr>
        <a:xfrm>
          <a:off x="8699500" y="133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127638</xdr:rowOff>
    </xdr:from>
    <xdr:ext cx="534377" cy="259045"/>
    <xdr:sp macro="" textlink="">
      <xdr:nvSpPr>
        <xdr:cNvPr id="430" name="テキスト ボックス 429"/>
        <xdr:cNvSpPr txBox="1"/>
      </xdr:nvSpPr>
      <xdr:spPr>
        <a:xfrm>
          <a:off x="8483111" y="131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20205</xdr:rowOff>
    </xdr:from>
    <xdr:to>
      <xdr:col>11</xdr:col>
      <xdr:colOff>358775</xdr:colOff>
      <xdr:row>78</xdr:row>
      <xdr:rowOff>121805</xdr:rowOff>
    </xdr:to>
    <xdr:sp macro="" textlink="">
      <xdr:nvSpPr>
        <xdr:cNvPr id="431" name="円/楕円 430"/>
        <xdr:cNvSpPr/>
      </xdr:nvSpPr>
      <xdr:spPr>
        <a:xfrm>
          <a:off x="7810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138332</xdr:rowOff>
    </xdr:from>
    <xdr:ext cx="534377" cy="259045"/>
    <xdr:sp macro="" textlink="">
      <xdr:nvSpPr>
        <xdr:cNvPr id="432" name="テキスト ボックス 431"/>
        <xdr:cNvSpPr txBox="1"/>
      </xdr:nvSpPr>
      <xdr:spPr>
        <a:xfrm>
          <a:off x="7594111" y="131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98746</xdr:rowOff>
    </xdr:from>
    <xdr:to>
      <xdr:col>10</xdr:col>
      <xdr:colOff>155575</xdr:colOff>
      <xdr:row>77</xdr:row>
      <xdr:rowOff>28896</xdr:rowOff>
    </xdr:to>
    <xdr:sp macro="" textlink="">
      <xdr:nvSpPr>
        <xdr:cNvPr id="433" name="円/楕円 432"/>
        <xdr:cNvSpPr/>
      </xdr:nvSpPr>
      <xdr:spPr>
        <a:xfrm>
          <a:off x="6921500" y="131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45423</xdr:rowOff>
    </xdr:from>
    <xdr:ext cx="534377" cy="259045"/>
    <xdr:sp macro="" textlink="">
      <xdr:nvSpPr>
        <xdr:cNvPr id="434" name="テキスト ボックス 433"/>
        <xdr:cNvSpPr txBox="1"/>
      </xdr:nvSpPr>
      <xdr:spPr>
        <a:xfrm>
          <a:off x="6705111" y="1290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97380</xdr:rowOff>
    </xdr:from>
    <xdr:to>
      <xdr:col>15</xdr:col>
      <xdr:colOff>180975</xdr:colOff>
      <xdr:row>98</xdr:row>
      <xdr:rowOff>98377</xdr:rowOff>
    </xdr:to>
    <xdr:cxnSp macro="">
      <xdr:nvCxnSpPr>
        <xdr:cNvPr id="461" name="直線コネクタ 460"/>
        <xdr:cNvCxnSpPr/>
      </xdr:nvCxnSpPr>
      <xdr:spPr>
        <a:xfrm flipV="1">
          <a:off x="9639300" y="16899480"/>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97786</xdr:rowOff>
    </xdr:from>
    <xdr:to>
      <xdr:col>14</xdr:col>
      <xdr:colOff>28575</xdr:colOff>
      <xdr:row>98</xdr:row>
      <xdr:rowOff>98377</xdr:rowOff>
    </xdr:to>
    <xdr:cxnSp macro="">
      <xdr:nvCxnSpPr>
        <xdr:cNvPr id="464" name="直線コネクタ 463"/>
        <xdr:cNvCxnSpPr/>
      </xdr:nvCxnSpPr>
      <xdr:spPr>
        <a:xfrm>
          <a:off x="8750300" y="16899886"/>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5" name="フローチャート : 判断 464"/>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164065</xdr:rowOff>
    </xdr:from>
    <xdr:ext cx="534377" cy="259045"/>
    <xdr:sp macro="" textlink="">
      <xdr:nvSpPr>
        <xdr:cNvPr id="466" name="テキスト ボックス 465"/>
        <xdr:cNvSpPr txBox="1"/>
      </xdr:nvSpPr>
      <xdr:spPr>
        <a:xfrm>
          <a:off x="9372111" y="166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97751</xdr:rowOff>
    </xdr:from>
    <xdr:to>
      <xdr:col>12</xdr:col>
      <xdr:colOff>511175</xdr:colOff>
      <xdr:row>98</xdr:row>
      <xdr:rowOff>97786</xdr:rowOff>
    </xdr:to>
    <xdr:cxnSp macro="">
      <xdr:nvCxnSpPr>
        <xdr:cNvPr id="467" name="直線コネクタ 466"/>
        <xdr:cNvCxnSpPr/>
      </xdr:nvCxnSpPr>
      <xdr:spPr>
        <a:xfrm>
          <a:off x="7861300" y="16899851"/>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8" name="フローチャート : 判断 467"/>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9" name="テキスト ボックス 468"/>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93311</xdr:rowOff>
    </xdr:from>
    <xdr:to>
      <xdr:col>11</xdr:col>
      <xdr:colOff>307975</xdr:colOff>
      <xdr:row>98</xdr:row>
      <xdr:rowOff>97751</xdr:rowOff>
    </xdr:to>
    <xdr:cxnSp macro="">
      <xdr:nvCxnSpPr>
        <xdr:cNvPr id="470" name="直線コネクタ 469"/>
        <xdr:cNvCxnSpPr/>
      </xdr:nvCxnSpPr>
      <xdr:spPr>
        <a:xfrm>
          <a:off x="6972300" y="16895411"/>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71" name="フローチャート : 判断 470"/>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143428</xdr:rowOff>
    </xdr:from>
    <xdr:ext cx="534377" cy="259045"/>
    <xdr:sp macro="" textlink="">
      <xdr:nvSpPr>
        <xdr:cNvPr id="472" name="テキスト ボックス 471"/>
        <xdr:cNvSpPr txBox="1"/>
      </xdr:nvSpPr>
      <xdr:spPr>
        <a:xfrm>
          <a:off x="7594111" y="169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49661</xdr:rowOff>
    </xdr:from>
    <xdr:to>
      <xdr:col>10</xdr:col>
      <xdr:colOff>155575</xdr:colOff>
      <xdr:row>98</xdr:row>
      <xdr:rowOff>151261</xdr:rowOff>
    </xdr:to>
    <xdr:sp macro="" textlink="">
      <xdr:nvSpPr>
        <xdr:cNvPr id="473" name="フローチャート : 判断 472"/>
        <xdr:cNvSpPr/>
      </xdr:nvSpPr>
      <xdr:spPr>
        <a:xfrm>
          <a:off x="6921500" y="168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142388</xdr:rowOff>
    </xdr:from>
    <xdr:ext cx="534377" cy="259045"/>
    <xdr:sp macro="" textlink="">
      <xdr:nvSpPr>
        <xdr:cNvPr id="474" name="テキスト ボックス 473"/>
        <xdr:cNvSpPr txBox="1"/>
      </xdr:nvSpPr>
      <xdr:spPr>
        <a:xfrm>
          <a:off x="6705111" y="169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46580</xdr:rowOff>
    </xdr:from>
    <xdr:to>
      <xdr:col>15</xdr:col>
      <xdr:colOff>231775</xdr:colOff>
      <xdr:row>98</xdr:row>
      <xdr:rowOff>148180</xdr:rowOff>
    </xdr:to>
    <xdr:sp macro="" textlink="">
      <xdr:nvSpPr>
        <xdr:cNvPr id="480" name="円/楕円 479"/>
        <xdr:cNvSpPr/>
      </xdr:nvSpPr>
      <xdr:spPr>
        <a:xfrm>
          <a:off x="10426700" y="168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47577</xdr:rowOff>
    </xdr:from>
    <xdr:to>
      <xdr:col>14</xdr:col>
      <xdr:colOff>79375</xdr:colOff>
      <xdr:row>98</xdr:row>
      <xdr:rowOff>149177</xdr:rowOff>
    </xdr:to>
    <xdr:sp macro="" textlink="">
      <xdr:nvSpPr>
        <xdr:cNvPr id="482" name="円/楕円 481"/>
        <xdr:cNvSpPr/>
      </xdr:nvSpPr>
      <xdr:spPr>
        <a:xfrm>
          <a:off x="9588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140304</xdr:rowOff>
    </xdr:from>
    <xdr:ext cx="534377" cy="259045"/>
    <xdr:sp macro="" textlink="">
      <xdr:nvSpPr>
        <xdr:cNvPr id="483" name="テキスト ボックス 482"/>
        <xdr:cNvSpPr txBox="1"/>
      </xdr:nvSpPr>
      <xdr:spPr>
        <a:xfrm>
          <a:off x="9372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46986</xdr:rowOff>
    </xdr:from>
    <xdr:to>
      <xdr:col>12</xdr:col>
      <xdr:colOff>561975</xdr:colOff>
      <xdr:row>98</xdr:row>
      <xdr:rowOff>148586</xdr:rowOff>
    </xdr:to>
    <xdr:sp macro="" textlink="">
      <xdr:nvSpPr>
        <xdr:cNvPr id="484" name="円/楕円 483"/>
        <xdr:cNvSpPr/>
      </xdr:nvSpPr>
      <xdr:spPr>
        <a:xfrm>
          <a:off x="8699500" y="168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139713</xdr:rowOff>
    </xdr:from>
    <xdr:ext cx="534377" cy="259045"/>
    <xdr:sp macro="" textlink="">
      <xdr:nvSpPr>
        <xdr:cNvPr id="485" name="テキスト ボックス 484"/>
        <xdr:cNvSpPr txBox="1"/>
      </xdr:nvSpPr>
      <xdr:spPr>
        <a:xfrm>
          <a:off x="8483111" y="169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46951</xdr:rowOff>
    </xdr:from>
    <xdr:to>
      <xdr:col>11</xdr:col>
      <xdr:colOff>358775</xdr:colOff>
      <xdr:row>98</xdr:row>
      <xdr:rowOff>148551</xdr:rowOff>
    </xdr:to>
    <xdr:sp macro="" textlink="">
      <xdr:nvSpPr>
        <xdr:cNvPr id="486" name="円/楕円 485"/>
        <xdr:cNvSpPr/>
      </xdr:nvSpPr>
      <xdr:spPr>
        <a:xfrm>
          <a:off x="7810500" y="168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165078</xdr:rowOff>
    </xdr:from>
    <xdr:ext cx="534377" cy="259045"/>
    <xdr:sp macro="" textlink="">
      <xdr:nvSpPr>
        <xdr:cNvPr id="487" name="テキスト ボックス 486"/>
        <xdr:cNvSpPr txBox="1"/>
      </xdr:nvSpPr>
      <xdr:spPr>
        <a:xfrm>
          <a:off x="7594111" y="166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42511</xdr:rowOff>
    </xdr:from>
    <xdr:to>
      <xdr:col>10</xdr:col>
      <xdr:colOff>155575</xdr:colOff>
      <xdr:row>98</xdr:row>
      <xdr:rowOff>144111</xdr:rowOff>
    </xdr:to>
    <xdr:sp macro="" textlink="">
      <xdr:nvSpPr>
        <xdr:cNvPr id="488" name="円/楕円 487"/>
        <xdr:cNvSpPr/>
      </xdr:nvSpPr>
      <xdr:spPr>
        <a:xfrm>
          <a:off x="6921500" y="168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160638</xdr:rowOff>
    </xdr:from>
    <xdr:ext cx="534377" cy="259045"/>
    <xdr:sp macro="" textlink="">
      <xdr:nvSpPr>
        <xdr:cNvPr id="489" name="テキスト ボックス 488"/>
        <xdr:cNvSpPr txBox="1"/>
      </xdr:nvSpPr>
      <xdr:spPr>
        <a:xfrm>
          <a:off x="6705111" y="166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66613</xdr:rowOff>
    </xdr:from>
    <xdr:to>
      <xdr:col>23</xdr:col>
      <xdr:colOff>517525</xdr:colOff>
      <xdr:row>37</xdr:row>
      <xdr:rowOff>96103</xdr:rowOff>
    </xdr:to>
    <xdr:cxnSp macro="">
      <xdr:nvCxnSpPr>
        <xdr:cNvPr id="520" name="直線コネクタ 519"/>
        <xdr:cNvCxnSpPr/>
      </xdr:nvCxnSpPr>
      <xdr:spPr>
        <a:xfrm>
          <a:off x="15481300" y="6410263"/>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66613</xdr:rowOff>
    </xdr:from>
    <xdr:to>
      <xdr:col>22</xdr:col>
      <xdr:colOff>365125</xdr:colOff>
      <xdr:row>37</xdr:row>
      <xdr:rowOff>110733</xdr:rowOff>
    </xdr:to>
    <xdr:cxnSp macro="">
      <xdr:nvCxnSpPr>
        <xdr:cNvPr id="523" name="直線コネクタ 522"/>
        <xdr:cNvCxnSpPr/>
      </xdr:nvCxnSpPr>
      <xdr:spPr>
        <a:xfrm flipV="1">
          <a:off x="14592300" y="6410263"/>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4" name="フローチャート : 判断 523"/>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30457</xdr:rowOff>
    </xdr:from>
    <xdr:ext cx="534377" cy="259045"/>
    <xdr:sp macro="" textlink="">
      <xdr:nvSpPr>
        <xdr:cNvPr id="525" name="テキスト ボックス 524"/>
        <xdr:cNvSpPr txBox="1"/>
      </xdr:nvSpPr>
      <xdr:spPr>
        <a:xfrm>
          <a:off x="15214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102798</xdr:rowOff>
    </xdr:from>
    <xdr:to>
      <xdr:col>21</xdr:col>
      <xdr:colOff>161925</xdr:colOff>
      <xdr:row>37</xdr:row>
      <xdr:rowOff>110733</xdr:rowOff>
    </xdr:to>
    <xdr:cxnSp macro="">
      <xdr:nvCxnSpPr>
        <xdr:cNvPr id="526" name="直線コネクタ 525"/>
        <xdr:cNvCxnSpPr/>
      </xdr:nvCxnSpPr>
      <xdr:spPr>
        <a:xfrm>
          <a:off x="13703300" y="6446448"/>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7" name="フローチャート : 判断 526"/>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40597</xdr:rowOff>
    </xdr:from>
    <xdr:ext cx="534377" cy="259045"/>
    <xdr:sp macro="" textlink="">
      <xdr:nvSpPr>
        <xdr:cNvPr id="528" name="テキスト ボックス 527"/>
        <xdr:cNvSpPr txBox="1"/>
      </xdr:nvSpPr>
      <xdr:spPr>
        <a:xfrm>
          <a:off x="14325111" y="65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102798</xdr:rowOff>
    </xdr:from>
    <xdr:to>
      <xdr:col>19</xdr:col>
      <xdr:colOff>644525</xdr:colOff>
      <xdr:row>38</xdr:row>
      <xdr:rowOff>13088</xdr:rowOff>
    </xdr:to>
    <xdr:cxnSp macro="">
      <xdr:nvCxnSpPr>
        <xdr:cNvPr id="529" name="直線コネクタ 528"/>
        <xdr:cNvCxnSpPr/>
      </xdr:nvCxnSpPr>
      <xdr:spPr>
        <a:xfrm flipV="1">
          <a:off x="12814300" y="6446448"/>
          <a:ext cx="889000" cy="8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30" name="フローチャート : 判断 529"/>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53693</xdr:rowOff>
    </xdr:from>
    <xdr:ext cx="534377" cy="259045"/>
    <xdr:sp macro="" textlink="">
      <xdr:nvSpPr>
        <xdr:cNvPr id="531" name="テキスト ボックス 530"/>
        <xdr:cNvSpPr txBox="1"/>
      </xdr:nvSpPr>
      <xdr:spPr>
        <a:xfrm>
          <a:off x="13436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32" name="フローチャート : 判断 531"/>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58493</xdr:rowOff>
    </xdr:from>
    <xdr:ext cx="534377" cy="259045"/>
    <xdr:sp macro="" textlink="">
      <xdr:nvSpPr>
        <xdr:cNvPr id="533" name="テキスト ボックス 532"/>
        <xdr:cNvSpPr txBox="1"/>
      </xdr:nvSpPr>
      <xdr:spPr>
        <a:xfrm>
          <a:off x="12547111" y="65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45303</xdr:rowOff>
    </xdr:from>
    <xdr:to>
      <xdr:col>23</xdr:col>
      <xdr:colOff>568325</xdr:colOff>
      <xdr:row>37</xdr:row>
      <xdr:rowOff>146903</xdr:rowOff>
    </xdr:to>
    <xdr:sp macro="" textlink="">
      <xdr:nvSpPr>
        <xdr:cNvPr id="539" name="円/楕円 538"/>
        <xdr:cNvSpPr/>
      </xdr:nvSpPr>
      <xdr:spPr>
        <a:xfrm>
          <a:off x="16268700" y="63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23730</xdr:rowOff>
    </xdr:from>
    <xdr:ext cx="534377" cy="259045"/>
    <xdr:sp macro="" textlink="">
      <xdr:nvSpPr>
        <xdr:cNvPr id="540" name="消防費該当値テキスト"/>
        <xdr:cNvSpPr txBox="1"/>
      </xdr:nvSpPr>
      <xdr:spPr>
        <a:xfrm>
          <a:off x="16370300" y="63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15813</xdr:rowOff>
    </xdr:from>
    <xdr:to>
      <xdr:col>22</xdr:col>
      <xdr:colOff>415925</xdr:colOff>
      <xdr:row>37</xdr:row>
      <xdr:rowOff>117413</xdr:rowOff>
    </xdr:to>
    <xdr:sp macro="" textlink="">
      <xdr:nvSpPr>
        <xdr:cNvPr id="541" name="円/楕円 540"/>
        <xdr:cNvSpPr/>
      </xdr:nvSpPr>
      <xdr:spPr>
        <a:xfrm>
          <a:off x="15430500" y="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133940</xdr:rowOff>
    </xdr:from>
    <xdr:ext cx="534377" cy="259045"/>
    <xdr:sp macro="" textlink="">
      <xdr:nvSpPr>
        <xdr:cNvPr id="542" name="テキスト ボックス 541"/>
        <xdr:cNvSpPr txBox="1"/>
      </xdr:nvSpPr>
      <xdr:spPr>
        <a:xfrm>
          <a:off x="15214111" y="61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59933</xdr:rowOff>
    </xdr:from>
    <xdr:to>
      <xdr:col>21</xdr:col>
      <xdr:colOff>212725</xdr:colOff>
      <xdr:row>37</xdr:row>
      <xdr:rowOff>161533</xdr:rowOff>
    </xdr:to>
    <xdr:sp macro="" textlink="">
      <xdr:nvSpPr>
        <xdr:cNvPr id="543" name="円/楕円 542"/>
        <xdr:cNvSpPr/>
      </xdr:nvSpPr>
      <xdr:spPr>
        <a:xfrm>
          <a:off x="14541500" y="64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6610</xdr:rowOff>
    </xdr:from>
    <xdr:ext cx="534377" cy="259045"/>
    <xdr:sp macro="" textlink="">
      <xdr:nvSpPr>
        <xdr:cNvPr id="544" name="テキスト ボックス 543"/>
        <xdr:cNvSpPr txBox="1"/>
      </xdr:nvSpPr>
      <xdr:spPr>
        <a:xfrm>
          <a:off x="14325111" y="61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51998</xdr:rowOff>
    </xdr:from>
    <xdr:to>
      <xdr:col>20</xdr:col>
      <xdr:colOff>9525</xdr:colOff>
      <xdr:row>37</xdr:row>
      <xdr:rowOff>153598</xdr:rowOff>
    </xdr:to>
    <xdr:sp macro="" textlink="">
      <xdr:nvSpPr>
        <xdr:cNvPr id="545" name="円/楕円 544"/>
        <xdr:cNvSpPr/>
      </xdr:nvSpPr>
      <xdr:spPr>
        <a:xfrm>
          <a:off x="13652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170125</xdr:rowOff>
    </xdr:from>
    <xdr:ext cx="534377" cy="259045"/>
    <xdr:sp macro="" textlink="">
      <xdr:nvSpPr>
        <xdr:cNvPr id="546" name="テキスト ボックス 545"/>
        <xdr:cNvSpPr txBox="1"/>
      </xdr:nvSpPr>
      <xdr:spPr>
        <a:xfrm>
          <a:off x="13436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133738</xdr:rowOff>
    </xdr:from>
    <xdr:to>
      <xdr:col>18</xdr:col>
      <xdr:colOff>492125</xdr:colOff>
      <xdr:row>38</xdr:row>
      <xdr:rowOff>63888</xdr:rowOff>
    </xdr:to>
    <xdr:sp macro="" textlink="">
      <xdr:nvSpPr>
        <xdr:cNvPr id="547" name="円/楕円 546"/>
        <xdr:cNvSpPr/>
      </xdr:nvSpPr>
      <xdr:spPr>
        <a:xfrm>
          <a:off x="12763500" y="64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80415</xdr:rowOff>
    </xdr:from>
    <xdr:ext cx="534377" cy="259045"/>
    <xdr:sp macro="" textlink="">
      <xdr:nvSpPr>
        <xdr:cNvPr id="548" name="テキスト ボックス 547"/>
        <xdr:cNvSpPr txBox="1"/>
      </xdr:nvSpPr>
      <xdr:spPr>
        <a:xfrm>
          <a:off x="12547111" y="625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87285</xdr:rowOff>
    </xdr:from>
    <xdr:to>
      <xdr:col>23</xdr:col>
      <xdr:colOff>517525</xdr:colOff>
      <xdr:row>57</xdr:row>
      <xdr:rowOff>120504</xdr:rowOff>
    </xdr:to>
    <xdr:cxnSp macro="">
      <xdr:nvCxnSpPr>
        <xdr:cNvPr id="579" name="直線コネクタ 578"/>
        <xdr:cNvCxnSpPr/>
      </xdr:nvCxnSpPr>
      <xdr:spPr>
        <a:xfrm flipV="1">
          <a:off x="15481300" y="9688485"/>
          <a:ext cx="838200" cy="20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120504</xdr:rowOff>
    </xdr:from>
    <xdr:to>
      <xdr:col>22</xdr:col>
      <xdr:colOff>365125</xdr:colOff>
      <xdr:row>58</xdr:row>
      <xdr:rowOff>21037</xdr:rowOff>
    </xdr:to>
    <xdr:cxnSp macro="">
      <xdr:nvCxnSpPr>
        <xdr:cNvPr id="582" name="直線コネクタ 581"/>
        <xdr:cNvCxnSpPr/>
      </xdr:nvCxnSpPr>
      <xdr:spPr>
        <a:xfrm flipV="1">
          <a:off x="14592300" y="9893154"/>
          <a:ext cx="889000" cy="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3" name="フローチャート : 判断 582"/>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8720</xdr:rowOff>
    </xdr:from>
    <xdr:ext cx="534377" cy="259045"/>
    <xdr:sp macro="" textlink="">
      <xdr:nvSpPr>
        <xdr:cNvPr id="584" name="テキスト ボックス 583"/>
        <xdr:cNvSpPr txBox="1"/>
      </xdr:nvSpPr>
      <xdr:spPr>
        <a:xfrm>
          <a:off x="15214111" y="99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21037</xdr:rowOff>
    </xdr:from>
    <xdr:to>
      <xdr:col>21</xdr:col>
      <xdr:colOff>161925</xdr:colOff>
      <xdr:row>58</xdr:row>
      <xdr:rowOff>33283</xdr:rowOff>
    </xdr:to>
    <xdr:cxnSp macro="">
      <xdr:nvCxnSpPr>
        <xdr:cNvPr id="585" name="直線コネクタ 584"/>
        <xdr:cNvCxnSpPr/>
      </xdr:nvCxnSpPr>
      <xdr:spPr>
        <a:xfrm flipV="1">
          <a:off x="13703300" y="996513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6" name="フローチャート : 判断 585"/>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36975</xdr:rowOff>
    </xdr:from>
    <xdr:ext cx="534377" cy="259045"/>
    <xdr:sp macro="" textlink="">
      <xdr:nvSpPr>
        <xdr:cNvPr id="587" name="テキスト ボックス 586"/>
        <xdr:cNvSpPr txBox="1"/>
      </xdr:nvSpPr>
      <xdr:spPr>
        <a:xfrm>
          <a:off x="14325111" y="9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147740</xdr:rowOff>
    </xdr:from>
    <xdr:to>
      <xdr:col>19</xdr:col>
      <xdr:colOff>644525</xdr:colOff>
      <xdr:row>58</xdr:row>
      <xdr:rowOff>33283</xdr:rowOff>
    </xdr:to>
    <xdr:cxnSp macro="">
      <xdr:nvCxnSpPr>
        <xdr:cNvPr id="588" name="直線コネクタ 587"/>
        <xdr:cNvCxnSpPr/>
      </xdr:nvCxnSpPr>
      <xdr:spPr>
        <a:xfrm>
          <a:off x="12814300" y="9920390"/>
          <a:ext cx="889000" cy="5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9" name="フローチャート : 判断 588"/>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45381</xdr:rowOff>
    </xdr:from>
    <xdr:ext cx="534377" cy="259045"/>
    <xdr:sp macro="" textlink="">
      <xdr:nvSpPr>
        <xdr:cNvPr id="590" name="テキスト ボックス 589"/>
        <xdr:cNvSpPr txBox="1"/>
      </xdr:nvSpPr>
      <xdr:spPr>
        <a:xfrm>
          <a:off x="13436111" y="96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112257</xdr:rowOff>
    </xdr:from>
    <xdr:to>
      <xdr:col>18</xdr:col>
      <xdr:colOff>492125</xdr:colOff>
      <xdr:row>58</xdr:row>
      <xdr:rowOff>42407</xdr:rowOff>
    </xdr:to>
    <xdr:sp macro="" textlink="">
      <xdr:nvSpPr>
        <xdr:cNvPr id="591" name="フローチャート : 判断 590"/>
        <xdr:cNvSpPr/>
      </xdr:nvSpPr>
      <xdr:spPr>
        <a:xfrm>
          <a:off x="12763500" y="988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33534</xdr:rowOff>
    </xdr:from>
    <xdr:ext cx="534377" cy="259045"/>
    <xdr:sp macro="" textlink="">
      <xdr:nvSpPr>
        <xdr:cNvPr id="592" name="テキスト ボックス 591"/>
        <xdr:cNvSpPr txBox="1"/>
      </xdr:nvSpPr>
      <xdr:spPr>
        <a:xfrm>
          <a:off x="12547111" y="99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36485</xdr:rowOff>
    </xdr:from>
    <xdr:to>
      <xdr:col>23</xdr:col>
      <xdr:colOff>568325</xdr:colOff>
      <xdr:row>56</xdr:row>
      <xdr:rowOff>138085</xdr:rowOff>
    </xdr:to>
    <xdr:sp macro="" textlink="">
      <xdr:nvSpPr>
        <xdr:cNvPr id="598" name="円/楕円 597"/>
        <xdr:cNvSpPr/>
      </xdr:nvSpPr>
      <xdr:spPr>
        <a:xfrm>
          <a:off x="16268700" y="96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59362</xdr:rowOff>
    </xdr:from>
    <xdr:ext cx="534377" cy="259045"/>
    <xdr:sp macro="" textlink="">
      <xdr:nvSpPr>
        <xdr:cNvPr id="599" name="教育費該当値テキスト"/>
        <xdr:cNvSpPr txBox="1"/>
      </xdr:nvSpPr>
      <xdr:spPr>
        <a:xfrm>
          <a:off x="16370300" y="94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69704</xdr:rowOff>
    </xdr:from>
    <xdr:to>
      <xdr:col>22</xdr:col>
      <xdr:colOff>415925</xdr:colOff>
      <xdr:row>57</xdr:row>
      <xdr:rowOff>171304</xdr:rowOff>
    </xdr:to>
    <xdr:sp macro="" textlink="">
      <xdr:nvSpPr>
        <xdr:cNvPr id="600" name="円/楕円 599"/>
        <xdr:cNvSpPr/>
      </xdr:nvSpPr>
      <xdr:spPr>
        <a:xfrm>
          <a:off x="15430500" y="98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16381</xdr:rowOff>
    </xdr:from>
    <xdr:ext cx="534377" cy="259045"/>
    <xdr:sp macro="" textlink="">
      <xdr:nvSpPr>
        <xdr:cNvPr id="601" name="テキスト ボックス 600"/>
        <xdr:cNvSpPr txBox="1"/>
      </xdr:nvSpPr>
      <xdr:spPr>
        <a:xfrm>
          <a:off x="15214111" y="96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141687</xdr:rowOff>
    </xdr:from>
    <xdr:to>
      <xdr:col>21</xdr:col>
      <xdr:colOff>212725</xdr:colOff>
      <xdr:row>58</xdr:row>
      <xdr:rowOff>71837</xdr:rowOff>
    </xdr:to>
    <xdr:sp macro="" textlink="">
      <xdr:nvSpPr>
        <xdr:cNvPr id="602" name="円/楕円 601"/>
        <xdr:cNvSpPr/>
      </xdr:nvSpPr>
      <xdr:spPr>
        <a:xfrm>
          <a:off x="14541500" y="99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62964</xdr:rowOff>
    </xdr:from>
    <xdr:ext cx="534377" cy="259045"/>
    <xdr:sp macro="" textlink="">
      <xdr:nvSpPr>
        <xdr:cNvPr id="603" name="テキスト ボックス 602"/>
        <xdr:cNvSpPr txBox="1"/>
      </xdr:nvSpPr>
      <xdr:spPr>
        <a:xfrm>
          <a:off x="14325111" y="100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153933</xdr:rowOff>
    </xdr:from>
    <xdr:to>
      <xdr:col>20</xdr:col>
      <xdr:colOff>9525</xdr:colOff>
      <xdr:row>58</xdr:row>
      <xdr:rowOff>84083</xdr:rowOff>
    </xdr:to>
    <xdr:sp macro="" textlink="">
      <xdr:nvSpPr>
        <xdr:cNvPr id="604" name="円/楕円 603"/>
        <xdr:cNvSpPr/>
      </xdr:nvSpPr>
      <xdr:spPr>
        <a:xfrm>
          <a:off x="13652500" y="99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75210</xdr:rowOff>
    </xdr:from>
    <xdr:ext cx="534377" cy="259045"/>
    <xdr:sp macro="" textlink="">
      <xdr:nvSpPr>
        <xdr:cNvPr id="605" name="テキスト ボックス 604"/>
        <xdr:cNvSpPr txBox="1"/>
      </xdr:nvSpPr>
      <xdr:spPr>
        <a:xfrm>
          <a:off x="13436111" y="100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96940</xdr:rowOff>
    </xdr:from>
    <xdr:to>
      <xdr:col>18</xdr:col>
      <xdr:colOff>492125</xdr:colOff>
      <xdr:row>58</xdr:row>
      <xdr:rowOff>27090</xdr:rowOff>
    </xdr:to>
    <xdr:sp macro="" textlink="">
      <xdr:nvSpPr>
        <xdr:cNvPr id="606" name="円/楕円 605"/>
        <xdr:cNvSpPr/>
      </xdr:nvSpPr>
      <xdr:spPr>
        <a:xfrm>
          <a:off x="12763500" y="98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43617</xdr:rowOff>
    </xdr:from>
    <xdr:ext cx="534377" cy="259045"/>
    <xdr:sp macro="" textlink="">
      <xdr:nvSpPr>
        <xdr:cNvPr id="607" name="テキスト ボックス 606"/>
        <xdr:cNvSpPr txBox="1"/>
      </xdr:nvSpPr>
      <xdr:spPr>
        <a:xfrm>
          <a:off x="12547111" y="96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91163</xdr:rowOff>
    </xdr:from>
    <xdr:to>
      <xdr:col>23</xdr:col>
      <xdr:colOff>517525</xdr:colOff>
      <xdr:row>78</xdr:row>
      <xdr:rowOff>134643</xdr:rowOff>
    </xdr:to>
    <xdr:cxnSp macro="">
      <xdr:nvCxnSpPr>
        <xdr:cNvPr id="634" name="直線コネクタ 633"/>
        <xdr:cNvCxnSpPr/>
      </xdr:nvCxnSpPr>
      <xdr:spPr>
        <a:xfrm>
          <a:off x="15481300" y="13464263"/>
          <a:ext cx="8382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91163</xdr:rowOff>
    </xdr:from>
    <xdr:to>
      <xdr:col>22</xdr:col>
      <xdr:colOff>365125</xdr:colOff>
      <xdr:row>78</xdr:row>
      <xdr:rowOff>125051</xdr:rowOff>
    </xdr:to>
    <xdr:cxnSp macro="">
      <xdr:nvCxnSpPr>
        <xdr:cNvPr id="637" name="直線コネクタ 636"/>
        <xdr:cNvCxnSpPr/>
      </xdr:nvCxnSpPr>
      <xdr:spPr>
        <a:xfrm flipV="1">
          <a:off x="14592300" y="13464263"/>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8" name="フローチャート : 判断 637"/>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163819</xdr:rowOff>
    </xdr:from>
    <xdr:ext cx="469744" cy="259045"/>
    <xdr:sp macro="" textlink="">
      <xdr:nvSpPr>
        <xdr:cNvPr id="639" name="テキスト ボックス 638"/>
        <xdr:cNvSpPr txBox="1"/>
      </xdr:nvSpPr>
      <xdr:spPr>
        <a:xfrm>
          <a:off x="15246427" y="135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125051</xdr:rowOff>
    </xdr:from>
    <xdr:to>
      <xdr:col>21</xdr:col>
      <xdr:colOff>161925</xdr:colOff>
      <xdr:row>78</xdr:row>
      <xdr:rowOff>139261</xdr:rowOff>
    </xdr:to>
    <xdr:cxnSp macro="">
      <xdr:nvCxnSpPr>
        <xdr:cNvPr id="640" name="直線コネクタ 639"/>
        <xdr:cNvCxnSpPr/>
      </xdr:nvCxnSpPr>
      <xdr:spPr>
        <a:xfrm flipV="1">
          <a:off x="13703300" y="13498151"/>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41" name="フローチャート : 判断 640"/>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42" name="テキスト ボックス 641"/>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138511</xdr:rowOff>
    </xdr:from>
    <xdr:to>
      <xdr:col>19</xdr:col>
      <xdr:colOff>644525</xdr:colOff>
      <xdr:row>78</xdr:row>
      <xdr:rowOff>139261</xdr:rowOff>
    </xdr:to>
    <xdr:cxnSp macro="">
      <xdr:nvCxnSpPr>
        <xdr:cNvPr id="643" name="直線コネクタ 642"/>
        <xdr:cNvCxnSpPr/>
      </xdr:nvCxnSpPr>
      <xdr:spPr>
        <a:xfrm>
          <a:off x="12814300" y="1351161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4" name="フローチャート : 判断 643"/>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13567</xdr:rowOff>
    </xdr:from>
    <xdr:ext cx="469744" cy="259045"/>
    <xdr:sp macro="" textlink="">
      <xdr:nvSpPr>
        <xdr:cNvPr id="645" name="テキスト ボックス 644"/>
        <xdr:cNvSpPr txBox="1"/>
      </xdr:nvSpPr>
      <xdr:spPr>
        <a:xfrm>
          <a:off x="13468427" y="132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71929</xdr:rowOff>
    </xdr:from>
    <xdr:to>
      <xdr:col>18</xdr:col>
      <xdr:colOff>492125</xdr:colOff>
      <xdr:row>79</xdr:row>
      <xdr:rowOff>2079</xdr:rowOff>
    </xdr:to>
    <xdr:sp macro="" textlink="">
      <xdr:nvSpPr>
        <xdr:cNvPr id="646" name="フローチャート : 判断 645"/>
        <xdr:cNvSpPr/>
      </xdr:nvSpPr>
      <xdr:spPr>
        <a:xfrm>
          <a:off x="12763500" y="134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18606</xdr:rowOff>
    </xdr:from>
    <xdr:ext cx="469744" cy="259045"/>
    <xdr:sp macro="" textlink="">
      <xdr:nvSpPr>
        <xdr:cNvPr id="647" name="テキスト ボックス 646"/>
        <xdr:cNvSpPr txBox="1"/>
      </xdr:nvSpPr>
      <xdr:spPr>
        <a:xfrm>
          <a:off x="12579427" y="132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83843</xdr:rowOff>
    </xdr:from>
    <xdr:to>
      <xdr:col>23</xdr:col>
      <xdr:colOff>568325</xdr:colOff>
      <xdr:row>79</xdr:row>
      <xdr:rowOff>13993</xdr:rowOff>
    </xdr:to>
    <xdr:sp macro="" textlink="">
      <xdr:nvSpPr>
        <xdr:cNvPr id="653" name="円/楕円 652"/>
        <xdr:cNvSpPr/>
      </xdr:nvSpPr>
      <xdr:spPr>
        <a:xfrm>
          <a:off x="16268700" y="134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40363</xdr:rowOff>
    </xdr:from>
    <xdr:to>
      <xdr:col>22</xdr:col>
      <xdr:colOff>415925</xdr:colOff>
      <xdr:row>78</xdr:row>
      <xdr:rowOff>141963</xdr:rowOff>
    </xdr:to>
    <xdr:sp macro="" textlink="">
      <xdr:nvSpPr>
        <xdr:cNvPr id="655" name="円/楕円 654"/>
        <xdr:cNvSpPr/>
      </xdr:nvSpPr>
      <xdr:spPr>
        <a:xfrm>
          <a:off x="15430500" y="134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158490</xdr:rowOff>
    </xdr:from>
    <xdr:ext cx="534377" cy="259045"/>
    <xdr:sp macro="" textlink="">
      <xdr:nvSpPr>
        <xdr:cNvPr id="656" name="テキスト ボックス 655"/>
        <xdr:cNvSpPr txBox="1"/>
      </xdr:nvSpPr>
      <xdr:spPr>
        <a:xfrm>
          <a:off x="15214111" y="1318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74251</xdr:rowOff>
    </xdr:from>
    <xdr:to>
      <xdr:col>21</xdr:col>
      <xdr:colOff>212725</xdr:colOff>
      <xdr:row>79</xdr:row>
      <xdr:rowOff>4401</xdr:rowOff>
    </xdr:to>
    <xdr:sp macro="" textlink="">
      <xdr:nvSpPr>
        <xdr:cNvPr id="657" name="円/楕円 656"/>
        <xdr:cNvSpPr/>
      </xdr:nvSpPr>
      <xdr:spPr>
        <a:xfrm>
          <a:off x="14541500" y="134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166978</xdr:rowOff>
    </xdr:from>
    <xdr:ext cx="469744" cy="259045"/>
    <xdr:sp macro="" textlink="">
      <xdr:nvSpPr>
        <xdr:cNvPr id="658" name="テキスト ボックス 657"/>
        <xdr:cNvSpPr txBox="1"/>
      </xdr:nvSpPr>
      <xdr:spPr>
        <a:xfrm>
          <a:off x="14357427" y="135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88461</xdr:rowOff>
    </xdr:from>
    <xdr:to>
      <xdr:col>20</xdr:col>
      <xdr:colOff>9525</xdr:colOff>
      <xdr:row>79</xdr:row>
      <xdr:rowOff>18611</xdr:rowOff>
    </xdr:to>
    <xdr:sp macro="" textlink="">
      <xdr:nvSpPr>
        <xdr:cNvPr id="659" name="円/楕円 658"/>
        <xdr:cNvSpPr/>
      </xdr:nvSpPr>
      <xdr:spPr>
        <a:xfrm>
          <a:off x="13652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9738</xdr:rowOff>
    </xdr:from>
    <xdr:ext cx="313932" cy="259045"/>
    <xdr:sp macro="" textlink="">
      <xdr:nvSpPr>
        <xdr:cNvPr id="660" name="テキスト ボックス 659"/>
        <xdr:cNvSpPr txBox="1"/>
      </xdr:nvSpPr>
      <xdr:spPr>
        <a:xfrm>
          <a:off x="13546333" y="13554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87711</xdr:rowOff>
    </xdr:from>
    <xdr:to>
      <xdr:col>18</xdr:col>
      <xdr:colOff>492125</xdr:colOff>
      <xdr:row>79</xdr:row>
      <xdr:rowOff>17861</xdr:rowOff>
    </xdr:to>
    <xdr:sp macro="" textlink="">
      <xdr:nvSpPr>
        <xdr:cNvPr id="661" name="円/楕円 660"/>
        <xdr:cNvSpPr/>
      </xdr:nvSpPr>
      <xdr:spPr>
        <a:xfrm>
          <a:off x="12763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8988</xdr:rowOff>
    </xdr:from>
    <xdr:ext cx="378565" cy="259045"/>
    <xdr:sp macro="" textlink="">
      <xdr:nvSpPr>
        <xdr:cNvPr id="662" name="テキスト ボックス 661"/>
        <xdr:cNvSpPr txBox="1"/>
      </xdr:nvSpPr>
      <xdr:spPr>
        <a:xfrm>
          <a:off x="12625017" y="13553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42884</xdr:rowOff>
    </xdr:from>
    <xdr:to>
      <xdr:col>23</xdr:col>
      <xdr:colOff>517525</xdr:colOff>
      <xdr:row>97</xdr:row>
      <xdr:rowOff>59156</xdr:rowOff>
    </xdr:to>
    <xdr:cxnSp macro="">
      <xdr:nvCxnSpPr>
        <xdr:cNvPr id="691" name="直線コネクタ 690"/>
        <xdr:cNvCxnSpPr/>
      </xdr:nvCxnSpPr>
      <xdr:spPr>
        <a:xfrm flipV="1">
          <a:off x="15481300" y="16673534"/>
          <a:ext cx="8382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59156</xdr:rowOff>
    </xdr:from>
    <xdr:to>
      <xdr:col>22</xdr:col>
      <xdr:colOff>365125</xdr:colOff>
      <xdr:row>97</xdr:row>
      <xdr:rowOff>80088</xdr:rowOff>
    </xdr:to>
    <xdr:cxnSp macro="">
      <xdr:nvCxnSpPr>
        <xdr:cNvPr id="694" name="直線コネクタ 693"/>
        <xdr:cNvCxnSpPr/>
      </xdr:nvCxnSpPr>
      <xdr:spPr>
        <a:xfrm flipV="1">
          <a:off x="14592300" y="1668980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5" name="フローチャート : 判断 694"/>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86335</xdr:rowOff>
    </xdr:from>
    <xdr:ext cx="534377" cy="259045"/>
    <xdr:sp macro="" textlink="">
      <xdr:nvSpPr>
        <xdr:cNvPr id="696" name="テキスト ボックス 695"/>
        <xdr:cNvSpPr txBox="1"/>
      </xdr:nvSpPr>
      <xdr:spPr>
        <a:xfrm>
          <a:off x="15214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64925</xdr:rowOff>
    </xdr:from>
    <xdr:to>
      <xdr:col>21</xdr:col>
      <xdr:colOff>161925</xdr:colOff>
      <xdr:row>97</xdr:row>
      <xdr:rowOff>80088</xdr:rowOff>
    </xdr:to>
    <xdr:cxnSp macro="">
      <xdr:nvCxnSpPr>
        <xdr:cNvPr id="697" name="直線コネクタ 696"/>
        <xdr:cNvCxnSpPr/>
      </xdr:nvCxnSpPr>
      <xdr:spPr>
        <a:xfrm>
          <a:off x="13703300" y="1669557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8" name="フローチャート : 判断 697"/>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86991</xdr:rowOff>
    </xdr:from>
    <xdr:ext cx="534377" cy="259045"/>
    <xdr:sp macro="" textlink="">
      <xdr:nvSpPr>
        <xdr:cNvPr id="699" name="テキスト ボックス 698"/>
        <xdr:cNvSpPr txBox="1"/>
      </xdr:nvSpPr>
      <xdr:spPr>
        <a:xfrm>
          <a:off x="14325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64925</xdr:rowOff>
    </xdr:from>
    <xdr:to>
      <xdr:col>19</xdr:col>
      <xdr:colOff>644525</xdr:colOff>
      <xdr:row>97</xdr:row>
      <xdr:rowOff>68526</xdr:rowOff>
    </xdr:to>
    <xdr:cxnSp macro="">
      <xdr:nvCxnSpPr>
        <xdr:cNvPr id="700" name="直線コネクタ 699"/>
        <xdr:cNvCxnSpPr/>
      </xdr:nvCxnSpPr>
      <xdr:spPr>
        <a:xfrm flipV="1">
          <a:off x="12814300" y="16695575"/>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701" name="フローチャート : 判断 700"/>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86479</xdr:rowOff>
    </xdr:from>
    <xdr:ext cx="534377" cy="259045"/>
    <xdr:sp macro="" textlink="">
      <xdr:nvSpPr>
        <xdr:cNvPr id="702" name="テキスト ボックス 701"/>
        <xdr:cNvSpPr txBox="1"/>
      </xdr:nvSpPr>
      <xdr:spPr>
        <a:xfrm>
          <a:off x="13436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160826</xdr:rowOff>
    </xdr:from>
    <xdr:to>
      <xdr:col>18</xdr:col>
      <xdr:colOff>492125</xdr:colOff>
      <xdr:row>98</xdr:row>
      <xdr:rowOff>90976</xdr:rowOff>
    </xdr:to>
    <xdr:sp macro="" textlink="">
      <xdr:nvSpPr>
        <xdr:cNvPr id="703" name="フローチャート : 判断 702"/>
        <xdr:cNvSpPr/>
      </xdr:nvSpPr>
      <xdr:spPr>
        <a:xfrm>
          <a:off x="12763500" y="1679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82103</xdr:rowOff>
    </xdr:from>
    <xdr:ext cx="534377" cy="259045"/>
    <xdr:sp macro="" textlink="">
      <xdr:nvSpPr>
        <xdr:cNvPr id="704" name="テキスト ボックス 703"/>
        <xdr:cNvSpPr txBox="1"/>
      </xdr:nvSpPr>
      <xdr:spPr>
        <a:xfrm>
          <a:off x="12547111" y="168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163534</xdr:rowOff>
    </xdr:from>
    <xdr:to>
      <xdr:col>23</xdr:col>
      <xdr:colOff>568325</xdr:colOff>
      <xdr:row>97</xdr:row>
      <xdr:rowOff>93684</xdr:rowOff>
    </xdr:to>
    <xdr:sp macro="" textlink="">
      <xdr:nvSpPr>
        <xdr:cNvPr id="710" name="円/楕円 709"/>
        <xdr:cNvSpPr/>
      </xdr:nvSpPr>
      <xdr:spPr>
        <a:xfrm>
          <a:off x="16268700" y="166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14961</xdr:rowOff>
    </xdr:from>
    <xdr:ext cx="534377" cy="259045"/>
    <xdr:sp macro="" textlink="">
      <xdr:nvSpPr>
        <xdr:cNvPr id="711" name="公債費該当値テキスト"/>
        <xdr:cNvSpPr txBox="1"/>
      </xdr:nvSpPr>
      <xdr:spPr>
        <a:xfrm>
          <a:off x="16370300" y="164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8356</xdr:rowOff>
    </xdr:from>
    <xdr:to>
      <xdr:col>22</xdr:col>
      <xdr:colOff>415925</xdr:colOff>
      <xdr:row>97</xdr:row>
      <xdr:rowOff>109956</xdr:rowOff>
    </xdr:to>
    <xdr:sp macro="" textlink="">
      <xdr:nvSpPr>
        <xdr:cNvPr id="712" name="円/楕円 711"/>
        <xdr:cNvSpPr/>
      </xdr:nvSpPr>
      <xdr:spPr>
        <a:xfrm>
          <a:off x="15430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126483</xdr:rowOff>
    </xdr:from>
    <xdr:ext cx="534377" cy="259045"/>
    <xdr:sp macro="" textlink="">
      <xdr:nvSpPr>
        <xdr:cNvPr id="713" name="テキスト ボックス 712"/>
        <xdr:cNvSpPr txBox="1"/>
      </xdr:nvSpPr>
      <xdr:spPr>
        <a:xfrm>
          <a:off x="15214111" y="16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29288</xdr:rowOff>
    </xdr:from>
    <xdr:to>
      <xdr:col>21</xdr:col>
      <xdr:colOff>212725</xdr:colOff>
      <xdr:row>97</xdr:row>
      <xdr:rowOff>130888</xdr:rowOff>
    </xdr:to>
    <xdr:sp macro="" textlink="">
      <xdr:nvSpPr>
        <xdr:cNvPr id="714" name="円/楕円 713"/>
        <xdr:cNvSpPr/>
      </xdr:nvSpPr>
      <xdr:spPr>
        <a:xfrm>
          <a:off x="14541500" y="166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147415</xdr:rowOff>
    </xdr:from>
    <xdr:ext cx="534377" cy="259045"/>
    <xdr:sp macro="" textlink="">
      <xdr:nvSpPr>
        <xdr:cNvPr id="715" name="テキスト ボックス 714"/>
        <xdr:cNvSpPr txBox="1"/>
      </xdr:nvSpPr>
      <xdr:spPr>
        <a:xfrm>
          <a:off x="14325111" y="164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14125</xdr:rowOff>
    </xdr:from>
    <xdr:to>
      <xdr:col>20</xdr:col>
      <xdr:colOff>9525</xdr:colOff>
      <xdr:row>97</xdr:row>
      <xdr:rowOff>115725</xdr:rowOff>
    </xdr:to>
    <xdr:sp macro="" textlink="">
      <xdr:nvSpPr>
        <xdr:cNvPr id="716" name="円/楕円 715"/>
        <xdr:cNvSpPr/>
      </xdr:nvSpPr>
      <xdr:spPr>
        <a:xfrm>
          <a:off x="13652500" y="16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132252</xdr:rowOff>
    </xdr:from>
    <xdr:ext cx="534377" cy="259045"/>
    <xdr:sp macro="" textlink="">
      <xdr:nvSpPr>
        <xdr:cNvPr id="717" name="テキスト ボックス 716"/>
        <xdr:cNvSpPr txBox="1"/>
      </xdr:nvSpPr>
      <xdr:spPr>
        <a:xfrm>
          <a:off x="13436111" y="164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17726</xdr:rowOff>
    </xdr:from>
    <xdr:to>
      <xdr:col>18</xdr:col>
      <xdr:colOff>492125</xdr:colOff>
      <xdr:row>97</xdr:row>
      <xdr:rowOff>119326</xdr:rowOff>
    </xdr:to>
    <xdr:sp macro="" textlink="">
      <xdr:nvSpPr>
        <xdr:cNvPr id="718" name="円/楕円 717"/>
        <xdr:cNvSpPr/>
      </xdr:nvSpPr>
      <xdr:spPr>
        <a:xfrm>
          <a:off x="12763500" y="166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135853</xdr:rowOff>
    </xdr:from>
    <xdr:ext cx="534377" cy="259045"/>
    <xdr:sp macro="" textlink="">
      <xdr:nvSpPr>
        <xdr:cNvPr id="719" name="テキスト ボックス 718"/>
        <xdr:cNvSpPr txBox="1"/>
      </xdr:nvSpPr>
      <xdr:spPr>
        <a:xfrm>
          <a:off x="12547111" y="164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2" name="フローチャート : 判断 751"/>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3" name="テキスト ボックス 752"/>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5" name="フローチャート : 判断 754"/>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6" name="テキスト ボックス 755"/>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8" name="フローチャート : 判断 757"/>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9" name="テキスト ボックス 758"/>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0" name="フローチャート : 判断 759"/>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7383</xdr:rowOff>
    </xdr:from>
    <xdr:ext cx="378565" cy="259045"/>
    <xdr:sp macro="" textlink="">
      <xdr:nvSpPr>
        <xdr:cNvPr id="761" name="テキスト ボックス 760"/>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1" name="フローチャート : 判断 810"/>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2" name="テキスト ボックス 81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4" name="フローチャート : 判断 813"/>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5" name="テキスト ボックス 81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7" name="フローチャート : 判断 816"/>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8" name="テキスト ボックス 81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45793</xdr:rowOff>
    </xdr:from>
    <xdr:to>
      <xdr:col>27</xdr:col>
      <xdr:colOff>161925</xdr:colOff>
      <xdr:row>59</xdr:row>
      <xdr:rowOff>147393</xdr:rowOff>
    </xdr:to>
    <xdr:sp macro="" textlink="">
      <xdr:nvSpPr>
        <xdr:cNvPr id="819" name="フローチャート : 判断 818"/>
        <xdr:cNvSpPr/>
      </xdr:nvSpPr>
      <xdr:spPr>
        <a:xfrm>
          <a:off x="18605500" y="1016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163920</xdr:rowOff>
    </xdr:from>
    <xdr:ext cx="313932" cy="259045"/>
    <xdr:sp macro="" textlink="">
      <xdr:nvSpPr>
        <xdr:cNvPr id="820" name="テキスト ボックス 819"/>
        <xdr:cNvSpPr txBox="1"/>
      </xdr:nvSpPr>
      <xdr:spPr>
        <a:xfrm>
          <a:off x="18499333" y="9936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9" name="テキスト ボックス 828"/>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1" name="テキスト ボックス 830"/>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3" name="テキスト ボックス 832"/>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民生費については、少子高齢化の影響により高止まりしている。特に平成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年度については、民生費のうち社会福祉費（高齢者福祉施設建設事業）と児童福祉費（教育・保育施設給付費）の増加が、全体を押し上げる要因となっている。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総務費</a:t>
          </a:r>
          <a:r>
            <a:rPr kumimoji="1" lang="ja-JP" altLang="en-US" sz="1300">
              <a:solidFill>
                <a:schemeClr val="dk1"/>
              </a:solidFill>
              <a:effectLst/>
              <a:latin typeface="+mn-ea"/>
              <a:ea typeface="+mn-ea"/>
              <a:cs typeface="+mn-cs"/>
            </a:rPr>
            <a:t>及び衛生費</a:t>
          </a:r>
          <a:r>
            <a:rPr kumimoji="1" lang="ja-JP" altLang="ja-JP" sz="1300">
              <a:solidFill>
                <a:schemeClr val="dk1"/>
              </a:solidFill>
              <a:effectLst/>
              <a:latin typeface="+mn-ea"/>
              <a:ea typeface="+mn-ea"/>
              <a:cs typeface="+mn-cs"/>
            </a:rPr>
            <a:t>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年度に重点的に取り組んだ</a:t>
          </a:r>
          <a:r>
            <a:rPr kumimoji="1" lang="ja-JP" altLang="ja-JP" sz="1300">
              <a:solidFill>
                <a:schemeClr val="dk1"/>
              </a:solidFill>
              <a:effectLst/>
              <a:latin typeface="+mn-ea"/>
              <a:ea typeface="+mn-ea"/>
              <a:cs typeface="+mn-cs"/>
            </a:rPr>
            <a:t>市役所本庁の耐震化工事</a:t>
          </a:r>
          <a:r>
            <a:rPr kumimoji="1" lang="ja-JP" altLang="en-US" sz="1300">
              <a:solidFill>
                <a:schemeClr val="dk1"/>
              </a:solidFill>
              <a:effectLst/>
              <a:latin typeface="+mn-ea"/>
              <a:ea typeface="+mn-ea"/>
              <a:cs typeface="+mn-cs"/>
            </a:rPr>
            <a:t>及び益田赤十字病院の建設支援に伴う事業費の影響により、住民一人当たりコストも減少する結果となった。</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教育費について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a:t>
          </a:r>
          <a:r>
            <a:rPr kumimoji="1" lang="ja-JP" altLang="ja-JP" sz="1300">
              <a:solidFill>
                <a:schemeClr val="dk1"/>
              </a:solidFill>
              <a:effectLst/>
              <a:latin typeface="+mn-ea"/>
              <a:ea typeface="+mn-ea"/>
              <a:cs typeface="+mn-cs"/>
            </a:rPr>
            <a:t>学校給食センターの移転新築整備に伴う事業費が増額したた</a:t>
          </a:r>
          <a:r>
            <a:rPr kumimoji="1" lang="ja-JP" altLang="en-US" sz="1300">
              <a:solidFill>
                <a:schemeClr val="dk1"/>
              </a:solidFill>
              <a:effectLst/>
              <a:latin typeface="+mn-ea"/>
              <a:ea typeface="+mn-ea"/>
              <a:cs typeface="+mn-cs"/>
            </a:rPr>
            <a:t>ことが主な要因である。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災害復旧費について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年度に発生した災害復旧事業</a:t>
          </a:r>
          <a:r>
            <a:rPr kumimoji="1" lang="ja-JP" altLang="en-US" sz="1300">
              <a:solidFill>
                <a:schemeClr val="dk1"/>
              </a:solidFill>
              <a:effectLst/>
              <a:latin typeface="+mn-ea"/>
              <a:ea typeface="+mn-ea"/>
              <a:cs typeface="+mn-cs"/>
            </a:rPr>
            <a:t>が平成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年度中に</a:t>
          </a:r>
          <a:r>
            <a:rPr kumimoji="1" lang="ja-JP" altLang="ja-JP" sz="1300">
              <a:solidFill>
                <a:schemeClr val="dk1"/>
              </a:solidFill>
              <a:effectLst/>
              <a:latin typeface="+mn-ea"/>
              <a:ea typeface="+mn-ea"/>
              <a:cs typeface="+mn-cs"/>
            </a:rPr>
            <a:t>完了したため</a:t>
          </a:r>
          <a:r>
            <a:rPr kumimoji="1" lang="ja-JP" altLang="en-US" sz="1300">
              <a:solidFill>
                <a:schemeClr val="dk1"/>
              </a:solidFill>
              <a:effectLst/>
              <a:latin typeface="+mn-ea"/>
              <a:ea typeface="+mn-ea"/>
              <a:cs typeface="+mn-cs"/>
            </a:rPr>
            <a:t>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財政調整基金残高については、適切な財源確保と歳出精査により、前年と同額程度を維持している。平成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年度においては、単年度収支は大きく伸び、さらに繰上償還額の増加によって、実質単年度収支比率は</a:t>
          </a:r>
          <a:r>
            <a:rPr kumimoji="1" lang="en-US" altLang="ja-JP" sz="1300">
              <a:solidFill>
                <a:schemeClr val="dk1"/>
              </a:solidFill>
              <a:effectLst/>
              <a:latin typeface="+mn-ea"/>
              <a:ea typeface="+mn-ea"/>
              <a:cs typeface="+mn-cs"/>
            </a:rPr>
            <a:t>2.14</a:t>
          </a:r>
          <a:r>
            <a:rPr kumimoji="1" lang="ja-JP" altLang="ja-JP" sz="1300">
              <a:solidFill>
                <a:schemeClr val="dk1"/>
              </a:solidFill>
              <a:effectLst/>
              <a:latin typeface="+mn-ea"/>
              <a:ea typeface="+mn-ea"/>
              <a:cs typeface="+mn-cs"/>
            </a:rPr>
            <a:t>ポイント増加した。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合併算定替えに伴う普通交付税の縮減など財源不足に対応するため、</a:t>
          </a:r>
          <a:r>
            <a:rPr kumimoji="1" lang="ja-JP" altLang="en-US" sz="1300">
              <a:solidFill>
                <a:schemeClr val="dk1"/>
              </a:solidFill>
              <a:effectLst/>
              <a:latin typeface="+mn-ea"/>
              <a:ea typeface="+mn-ea"/>
              <a:cs typeface="+mn-cs"/>
            </a:rPr>
            <a:t>これまで以上に取捨選択による事業実施や行財政改革の推進により、健全な行財政運営に努めていく。</a:t>
          </a:r>
          <a:endParaRPr kumimoji="1" lang="en-US" altLang="ja-JP" sz="1300">
            <a:solidFill>
              <a:schemeClr val="dk1"/>
            </a:solidFill>
            <a:effectLst/>
            <a:latin typeface="+mn-ea"/>
            <a:ea typeface="+mn-ea"/>
            <a:cs typeface="+mn-cs"/>
          </a:endParaRPr>
        </a:p>
        <a:p>
          <a:pPr eaLnBrk="1" fontAlgn="auto" latinLnBrk="0" hangingPunct="1"/>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連結による赤字は発生していないが、一般会計から各会計への繰出</a:t>
          </a:r>
          <a:r>
            <a:rPr kumimoji="1" lang="ja-JP" altLang="en-US" sz="1300">
              <a:solidFill>
                <a:schemeClr val="dk1"/>
              </a:solidFill>
              <a:effectLst/>
              <a:latin typeface="+mn-lt"/>
              <a:ea typeface="+mn-ea"/>
              <a:cs typeface="+mn-cs"/>
            </a:rPr>
            <a:t>金</a:t>
          </a:r>
          <a:r>
            <a:rPr kumimoji="1" lang="ja-JP" altLang="ja-JP" sz="1300">
              <a:solidFill>
                <a:schemeClr val="dk1"/>
              </a:solidFill>
              <a:effectLst/>
              <a:latin typeface="+mn-lt"/>
              <a:ea typeface="+mn-ea"/>
              <a:cs typeface="+mn-cs"/>
            </a:rPr>
            <a:t>は増加傾向である。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土地区画整理事業特別会計など、土地造成事業を行っている会計については、土地売却の促進に努め歳入補確保を行</a:t>
          </a:r>
          <a:r>
            <a:rPr kumimoji="1" lang="ja-JP" altLang="en-US" sz="1300">
              <a:solidFill>
                <a:schemeClr val="dk1"/>
              </a:solidFill>
              <a:effectLst/>
              <a:latin typeface="+mn-lt"/>
              <a:ea typeface="+mn-ea"/>
              <a:cs typeface="+mn-cs"/>
            </a:rPr>
            <a:t>うと伴に、経営の効率化や受益者負担の適正化等図っていく。</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29556637</v>
      </c>
      <c r="BO4" s="409"/>
      <c r="BP4" s="409"/>
      <c r="BQ4" s="409"/>
      <c r="BR4" s="409"/>
      <c r="BS4" s="409"/>
      <c r="BT4" s="409"/>
      <c r="BU4" s="410"/>
      <c r="BV4" s="408">
        <v>29725725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28800396</v>
      </c>
      <c r="BO5" s="414"/>
      <c r="BP5" s="414"/>
      <c r="BQ5" s="414"/>
      <c r="BR5" s="414"/>
      <c r="BS5" s="414"/>
      <c r="BT5" s="414"/>
      <c r="BU5" s="415"/>
      <c r="BV5" s="413">
        <v>28935537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93.6</v>
      </c>
      <c r="CU5" s="384"/>
      <c r="CV5" s="384"/>
      <c r="CW5" s="384"/>
      <c r="CX5" s="384"/>
      <c r="CY5" s="384"/>
      <c r="CZ5" s="384"/>
      <c r="DA5" s="385"/>
      <c r="DB5" s="383">
        <v>93.7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756241</v>
      </c>
      <c r="BO6" s="414"/>
      <c r="BP6" s="414"/>
      <c r="BQ6" s="414"/>
      <c r="BR6" s="414"/>
      <c r="BS6" s="414"/>
      <c r="BT6" s="414"/>
      <c r="BU6" s="415"/>
      <c r="BV6" s="413">
        <v>790188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99.4</v>
      </c>
      <c r="CU6" s="560"/>
      <c r="CV6" s="560"/>
      <c r="CW6" s="560"/>
      <c r="CX6" s="560"/>
      <c r="CY6" s="560"/>
      <c r="CZ6" s="560"/>
      <c r="DA6" s="561"/>
      <c r="DB6" s="559">
        <v>100.2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49111</v>
      </c>
      <c r="BO7" s="414"/>
      <c r="BP7" s="414"/>
      <c r="BQ7" s="414"/>
      <c r="BR7" s="414"/>
      <c r="BS7" s="414"/>
      <c r="BT7" s="414"/>
      <c r="BU7" s="415"/>
      <c r="BV7" s="413">
        <v>202386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15222122</v>
      </c>
      <c r="CU7" s="414"/>
      <c r="CV7" s="414"/>
      <c r="CW7" s="414"/>
      <c r="CX7" s="414"/>
      <c r="CY7" s="414"/>
      <c r="CZ7" s="414"/>
      <c r="DA7" s="415"/>
      <c r="DB7" s="413">
        <v>15072769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707130</v>
      </c>
      <c r="BO8" s="414"/>
      <c r="BP8" s="414"/>
      <c r="BQ8" s="414"/>
      <c r="BR8" s="414"/>
      <c r="BS8" s="414"/>
      <c r="BT8" s="414"/>
      <c r="BU8" s="415"/>
      <c r="BV8" s="413">
        <v>587802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47718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119328</v>
      </c>
      <c r="BO9" s="414"/>
      <c r="BP9" s="414"/>
      <c r="BQ9" s="414"/>
      <c r="BR9" s="414"/>
      <c r="BS9" s="414"/>
      <c r="BT9" s="414"/>
      <c r="BU9" s="415"/>
      <c r="BV9" s="413">
        <v>-111417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23.7</v>
      </c>
      <c r="CU9" s="384"/>
      <c r="CV9" s="384"/>
      <c r="CW9" s="384"/>
      <c r="CX9" s="384"/>
      <c r="CY9" s="384"/>
      <c r="CZ9" s="384"/>
      <c r="DA9" s="385"/>
      <c r="DB9" s="383">
        <v>23.3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50015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624</v>
      </c>
      <c r="BO10" s="414"/>
      <c r="BP10" s="414"/>
      <c r="BQ10" s="414"/>
      <c r="BR10" s="414"/>
      <c r="BS10" s="414"/>
      <c r="BT10" s="414"/>
      <c r="BU10" s="415"/>
      <c r="BV10" s="413">
        <v>940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v>94254</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48607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101</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48298</v>
      </c>
      <c r="S13" s="515"/>
      <c r="T13" s="515"/>
      <c r="U13" s="515"/>
      <c r="V13" s="516"/>
      <c r="W13" s="502" t="s">
        <v>119</v>
      </c>
      <c r="X13" s="426"/>
      <c r="Y13" s="426"/>
      <c r="Z13" s="426"/>
      <c r="AA13" s="426"/>
      <c r="AB13" s="427"/>
      <c r="AC13" s="389">
        <v>2101</v>
      </c>
      <c r="AD13" s="390"/>
      <c r="AE13" s="390"/>
      <c r="AF13" s="390"/>
      <c r="AG13" s="391"/>
      <c r="AH13" s="389">
        <v>2720</v>
      </c>
      <c r="AI13" s="390"/>
      <c r="AJ13" s="390"/>
      <c r="AK13" s="390"/>
      <c r="AL13" s="392"/>
      <c r="AM13" s="482" t="s">
        <v>120</v>
      </c>
      <c r="AN13" s="387"/>
      <c r="AO13" s="387"/>
      <c r="AP13" s="387"/>
      <c r="AQ13" s="387"/>
      <c r="AR13" s="387"/>
      <c r="AS13" s="387"/>
      <c r="AT13" s="388"/>
      <c r="AU13" s="470" t="s">
        <v>101</v>
      </c>
      <c r="AV13" s="471"/>
      <c r="AW13" s="471"/>
      <c r="AX13" s="471"/>
      <c r="AY13" s="393" t="s">
        <v>121</v>
      </c>
      <c r="AZ13" s="394"/>
      <c r="BA13" s="394"/>
      <c r="BB13" s="394"/>
      <c r="BC13" s="394"/>
      <c r="BD13" s="394"/>
      <c r="BE13" s="394"/>
      <c r="BF13" s="394"/>
      <c r="BG13" s="394"/>
      <c r="BH13" s="394"/>
      <c r="BI13" s="394"/>
      <c r="BJ13" s="394"/>
      <c r="BK13" s="394"/>
      <c r="BL13" s="394"/>
      <c r="BM13" s="395"/>
      <c r="BN13" s="413">
        <v>214206</v>
      </c>
      <c r="BO13" s="414"/>
      <c r="BP13" s="414"/>
      <c r="BQ13" s="414"/>
      <c r="BR13" s="414"/>
      <c r="BS13" s="414"/>
      <c r="BT13" s="414"/>
      <c r="BU13" s="415"/>
      <c r="BV13" s="413">
        <v>-110477</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15.3</v>
      </c>
      <c r="CU13" s="384"/>
      <c r="CV13" s="384"/>
      <c r="CW13" s="384"/>
      <c r="CX13" s="384"/>
      <c r="CY13" s="384"/>
      <c r="CZ13" s="384"/>
      <c r="DA13" s="385"/>
      <c r="DB13" s="383">
        <v>15.2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49281</v>
      </c>
      <c r="S14" s="515"/>
      <c r="T14" s="515"/>
      <c r="U14" s="515"/>
      <c r="V14" s="516"/>
      <c r="W14" s="517"/>
      <c r="X14" s="429"/>
      <c r="Y14" s="429"/>
      <c r="Z14" s="429"/>
      <c r="AA14" s="429"/>
      <c r="AB14" s="430"/>
      <c r="AC14" s="507">
        <v>9</v>
      </c>
      <c r="AD14" s="508"/>
      <c r="AE14" s="508"/>
      <c r="AF14" s="508"/>
      <c r="AG14" s="509"/>
      <c r="AH14" s="507">
        <v>10.6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142</v>
      </c>
      <c r="CU14" s="486"/>
      <c r="CV14" s="486"/>
      <c r="CW14" s="486"/>
      <c r="CX14" s="486"/>
      <c r="CY14" s="486"/>
      <c r="CZ14" s="486"/>
      <c r="DA14" s="487"/>
      <c r="DB14" s="518">
        <v>152.30000000000001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48975</v>
      </c>
      <c r="S15" s="515"/>
      <c r="T15" s="515"/>
      <c r="U15" s="515"/>
      <c r="V15" s="516"/>
      <c r="W15" s="502" t="s">
        <v>125</v>
      </c>
      <c r="X15" s="426"/>
      <c r="Y15" s="426"/>
      <c r="Z15" s="426"/>
      <c r="AA15" s="426"/>
      <c r="AB15" s="427"/>
      <c r="AC15" s="389">
        <v>5067</v>
      </c>
      <c r="AD15" s="390"/>
      <c r="AE15" s="390"/>
      <c r="AF15" s="390"/>
      <c r="AG15" s="391"/>
      <c r="AH15" s="389">
        <v>5898</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4973007</v>
      </c>
      <c r="BO15" s="409"/>
      <c r="BP15" s="409"/>
      <c r="BQ15" s="409"/>
      <c r="BR15" s="409"/>
      <c r="BS15" s="409"/>
      <c r="BT15" s="409"/>
      <c r="BU15" s="410"/>
      <c r="BV15" s="408">
        <v>4727100</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21.8</v>
      </c>
      <c r="AD16" s="508"/>
      <c r="AE16" s="508"/>
      <c r="AF16" s="508"/>
      <c r="AG16" s="509"/>
      <c r="AH16" s="507">
        <v>22.9</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12352611</v>
      </c>
      <c r="BO16" s="414"/>
      <c r="BP16" s="414"/>
      <c r="BQ16" s="414"/>
      <c r="BR16" s="414"/>
      <c r="BS16" s="414"/>
      <c r="BT16" s="414"/>
      <c r="BU16" s="415"/>
      <c r="BV16" s="413">
        <v>11867647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16070</v>
      </c>
      <c r="AD17" s="390"/>
      <c r="AE17" s="390"/>
      <c r="AF17" s="390"/>
      <c r="AG17" s="391"/>
      <c r="AH17" s="389">
        <v>17009</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6279262</v>
      </c>
      <c r="BO17" s="414"/>
      <c r="BP17" s="414"/>
      <c r="BQ17" s="414"/>
      <c r="BR17" s="414"/>
      <c r="BS17" s="414"/>
      <c r="BT17" s="414"/>
      <c r="BU17" s="415"/>
      <c r="BV17" s="413">
        <v>6036348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733.19</v>
      </c>
      <c r="M18" s="478"/>
      <c r="N18" s="478"/>
      <c r="O18" s="478"/>
      <c r="P18" s="478"/>
      <c r="Q18" s="478"/>
      <c r="R18" s="479"/>
      <c r="S18" s="479"/>
      <c r="T18" s="479"/>
      <c r="U18" s="479"/>
      <c r="V18" s="480"/>
      <c r="W18" s="494"/>
      <c r="X18" s="495"/>
      <c r="Y18" s="495"/>
      <c r="Z18" s="495"/>
      <c r="AA18" s="495"/>
      <c r="AB18" s="503"/>
      <c r="AC18" s="377">
        <v>69.2</v>
      </c>
      <c r="AD18" s="378"/>
      <c r="AE18" s="378"/>
      <c r="AF18" s="378"/>
      <c r="AG18" s="481"/>
      <c r="AH18" s="377">
        <v>66.099999999999994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14731162</v>
      </c>
      <c r="BO18" s="414"/>
      <c r="BP18" s="414"/>
      <c r="BQ18" s="414"/>
      <c r="BR18" s="414"/>
      <c r="BS18" s="414"/>
      <c r="BT18" s="414"/>
      <c r="BU18" s="415"/>
      <c r="BV18" s="413">
        <v>14444998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65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18147870</v>
      </c>
      <c r="BO19" s="414"/>
      <c r="BP19" s="414"/>
      <c r="BQ19" s="414"/>
      <c r="BR19" s="414"/>
      <c r="BS19" s="414"/>
      <c r="BT19" s="414"/>
      <c r="BU19" s="415"/>
      <c r="BV19" s="413">
        <v>17838730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19037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39675020</v>
      </c>
      <c r="BO23" s="414"/>
      <c r="BP23" s="414"/>
      <c r="BQ23" s="414"/>
      <c r="BR23" s="414"/>
      <c r="BS23" s="414"/>
      <c r="BT23" s="414"/>
      <c r="BU23" s="415"/>
      <c r="BV23" s="413">
        <v>38910771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5506</v>
      </c>
      <c r="R24" s="390"/>
      <c r="S24" s="390"/>
      <c r="T24" s="390"/>
      <c r="U24" s="390"/>
      <c r="V24" s="391"/>
      <c r="W24" s="455"/>
      <c r="X24" s="446"/>
      <c r="Y24" s="447"/>
      <c r="Z24" s="386" t="s">
        <v>148</v>
      </c>
      <c r="AA24" s="387"/>
      <c r="AB24" s="387"/>
      <c r="AC24" s="387"/>
      <c r="AD24" s="387"/>
      <c r="AE24" s="387"/>
      <c r="AF24" s="387"/>
      <c r="AG24" s="388"/>
      <c r="AH24" s="389">
        <v>374</v>
      </c>
      <c r="AI24" s="390"/>
      <c r="AJ24" s="390"/>
      <c r="AK24" s="390"/>
      <c r="AL24" s="391"/>
      <c r="AM24" s="389">
        <v>1236070</v>
      </c>
      <c r="AN24" s="390"/>
      <c r="AO24" s="390"/>
      <c r="AP24" s="390"/>
      <c r="AQ24" s="390"/>
      <c r="AR24" s="391"/>
      <c r="AS24" s="389">
        <v>3305</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32397594</v>
      </c>
      <c r="BO24" s="414"/>
      <c r="BP24" s="414"/>
      <c r="BQ24" s="414"/>
      <c r="BR24" s="414"/>
      <c r="BS24" s="414"/>
      <c r="BT24" s="414"/>
      <c r="BU24" s="415"/>
      <c r="BV24" s="413">
        <v>30738565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1</v>
      </c>
      <c r="M25" s="390"/>
      <c r="N25" s="390"/>
      <c r="O25" s="390"/>
      <c r="P25" s="391"/>
      <c r="Q25" s="389">
        <v>5232</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3496279</v>
      </c>
      <c r="BO25" s="409"/>
      <c r="BP25" s="409"/>
      <c r="BQ25" s="409"/>
      <c r="BR25" s="409"/>
      <c r="BS25" s="409"/>
      <c r="BT25" s="409"/>
      <c r="BU25" s="410"/>
      <c r="BV25" s="408">
        <v>3877283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4616</v>
      </c>
      <c r="R26" s="390"/>
      <c r="S26" s="390"/>
      <c r="T26" s="390"/>
      <c r="U26" s="390"/>
      <c r="V26" s="391"/>
      <c r="W26" s="455"/>
      <c r="X26" s="446"/>
      <c r="Y26" s="447"/>
      <c r="Z26" s="386" t="s">
        <v>155</v>
      </c>
      <c r="AA26" s="468"/>
      <c r="AB26" s="468"/>
      <c r="AC26" s="468"/>
      <c r="AD26" s="468"/>
      <c r="AE26" s="468"/>
      <c r="AF26" s="468"/>
      <c r="AG26" s="469"/>
      <c r="AH26" s="389">
        <v>32</v>
      </c>
      <c r="AI26" s="390"/>
      <c r="AJ26" s="390"/>
      <c r="AK26" s="390"/>
      <c r="AL26" s="391"/>
      <c r="AM26" s="389">
        <v>117664</v>
      </c>
      <c r="AN26" s="390"/>
      <c r="AO26" s="390"/>
      <c r="AP26" s="390"/>
      <c r="AQ26" s="390"/>
      <c r="AR26" s="391"/>
      <c r="AS26" s="389">
        <v>3677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3890</v>
      </c>
      <c r="R27" s="390"/>
      <c r="S27" s="390"/>
      <c r="T27" s="390"/>
      <c r="U27" s="390"/>
      <c r="V27" s="391"/>
      <c r="W27" s="455"/>
      <c r="X27" s="446"/>
      <c r="Y27" s="447"/>
      <c r="Z27" s="386" t="s">
        <v>158</v>
      </c>
      <c r="AA27" s="387"/>
      <c r="AB27" s="387"/>
      <c r="AC27" s="387"/>
      <c r="AD27" s="387"/>
      <c r="AE27" s="387"/>
      <c r="AF27" s="387"/>
      <c r="AG27" s="388"/>
      <c r="AH27" s="389">
        <v>3</v>
      </c>
      <c r="AI27" s="390"/>
      <c r="AJ27" s="390"/>
      <c r="AK27" s="390"/>
      <c r="AL27" s="391"/>
      <c r="AM27" s="389">
        <v>11949</v>
      </c>
      <c r="AN27" s="390"/>
      <c r="AO27" s="390"/>
      <c r="AP27" s="390"/>
      <c r="AQ27" s="390"/>
      <c r="AR27" s="391"/>
      <c r="AS27" s="389">
        <v>3983</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1351126</v>
      </c>
      <c r="BO27" s="417"/>
      <c r="BP27" s="417"/>
      <c r="BQ27" s="417"/>
      <c r="BR27" s="417"/>
      <c r="BS27" s="417"/>
      <c r="BT27" s="417"/>
      <c r="BU27" s="418"/>
      <c r="BV27" s="416">
        <v>1349750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3290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1057006</v>
      </c>
      <c r="BO28" s="409"/>
      <c r="BP28" s="409"/>
      <c r="BQ28" s="409"/>
      <c r="BR28" s="409"/>
      <c r="BS28" s="409"/>
      <c r="BT28" s="409"/>
      <c r="BU28" s="410"/>
      <c r="BV28" s="408">
        <v>1056382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20</v>
      </c>
      <c r="M29" s="390"/>
      <c r="N29" s="390"/>
      <c r="O29" s="390"/>
      <c r="P29" s="391"/>
      <c r="Q29" s="389">
        <v>3035</v>
      </c>
      <c r="R29" s="390"/>
      <c r="S29" s="390"/>
      <c r="T29" s="390"/>
      <c r="U29" s="390"/>
      <c r="V29" s="391"/>
      <c r="W29" s="456"/>
      <c r="X29" s="457"/>
      <c r="Y29" s="458"/>
      <c r="Z29" s="386" t="s">
        <v>165</v>
      </c>
      <c r="AA29" s="387"/>
      <c r="AB29" s="387"/>
      <c r="AC29" s="387"/>
      <c r="AD29" s="387"/>
      <c r="AE29" s="387"/>
      <c r="AF29" s="387"/>
      <c r="AG29" s="388"/>
      <c r="AH29" s="389">
        <v>377</v>
      </c>
      <c r="AI29" s="390"/>
      <c r="AJ29" s="390"/>
      <c r="AK29" s="390"/>
      <c r="AL29" s="391"/>
      <c r="AM29" s="389">
        <v>1248019</v>
      </c>
      <c r="AN29" s="390"/>
      <c r="AO29" s="390"/>
      <c r="AP29" s="390"/>
      <c r="AQ29" s="390"/>
      <c r="AR29" s="391"/>
      <c r="AS29" s="389">
        <v>3310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273852</v>
      </c>
      <c r="BO29" s="414"/>
      <c r="BP29" s="414"/>
      <c r="BQ29" s="414"/>
      <c r="BR29" s="414"/>
      <c r="BS29" s="414"/>
      <c r="BT29" s="414"/>
      <c r="BU29" s="415"/>
      <c r="BV29" s="413">
        <v>272790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100.7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2584418</v>
      </c>
      <c r="BO30" s="417"/>
      <c r="BP30" s="417"/>
      <c r="BQ30" s="417"/>
      <c r="BR30" s="417"/>
      <c r="BS30" s="417"/>
      <c r="BT30" s="417"/>
      <c r="BU30" s="418"/>
      <c r="BV30" s="416">
        <v>2617095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介護保険特別会計</v>
      </c>
      <c r="X34" s="372"/>
      <c r="Y34" s="372"/>
      <c r="Z34" s="372"/>
      <c r="AA34" s="372"/>
      <c r="AB34" s="372"/>
      <c r="AC34" s="372"/>
      <c r="AD34" s="372"/>
      <c r="AE34" s="372"/>
      <c r="AF34" s="372"/>
      <c r="AG34" s="372"/>
      <c r="AH34" s="372"/>
      <c r="AI34" s="372"/>
      <c r="AJ34" s="372"/>
      <c r="AK34" s="372"/>
      <c r="AL34" s="165"/>
      <c r="AM34" s="373">
        <f>IF(AO34="","",MAX(C34:D43,U34:V43)+1)</f>
        <v>12</v>
      </c>
      <c r="AN34" s="373"/>
      <c r="AO34" s="372" t="str">
        <f>IF('各会計、関係団体の財政状況及び健全化判断比率'!B35="","",'各会計、関係団体の財政状況及び健全化判断比率'!B35)</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益田地区広域市町村圏事務組合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益田市総合サービス</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施設貸付事業特別会計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国民健康保険事業特別会計（事業勘定）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IF('各会計、関係団体の財政状況及び健全化判断比率'!B37="","",'各会計、関係団体の財政状況及び健全化判断比率'!B37)</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島根県市町村総合事務組合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きのこハウス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市有林事業特別会計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国民健康保険事業特別会計（美都診療施設勘定）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IF('各会計、関係団体の財政状況及び健全化判断比率'!B38="","",'各会計、関係団体の財政状況及び健全化判断比率'!B38)</f>
        <v>公共下水道事業特別会計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島根県後期高齢者医療連合会（普）</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ひきみ</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造林受託事業特別会計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国民健康保険事業特別会計（匹見澄川診療施設勘定）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16</v>
      </c>
      <c r="BF37" s="373"/>
      <c r="BG37" s="372" t="str">
        <f>IF('各会計、関係団体の財政状況及び健全化判断比率'!B39="","",'各会計、関係団体の財政状況及び健全化判断比率'!B39)</f>
        <v>益田駅前地区市街地再開発事業特別会計</v>
      </c>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島根県後期高齢者医療連合会（後期高齢）</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エイト</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国民健康保険事業特別会計（匹見道川診療施設勘定）</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17</v>
      </c>
      <c r="BF38" s="373"/>
      <c r="BG38" s="372" t="str">
        <f>IF('各会計、関係団体の財政状況及び健全化判断比率'!B40="","",'各会計、関係団体の財政状況及び健全化判断比率'!B40)</f>
        <v>土地区画整理事業特別会計</v>
      </c>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10</v>
      </c>
      <c r="V39" s="373"/>
      <c r="W39" s="372" t="str">
        <f>IF('各会計、関係団体の財政状況及び健全化判断比率'!B33="","",'各会計、関係団体の財政状況及び健全化判断比率'!B33)</f>
        <v>後期高齢者医療特別会計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f t="shared" si="4"/>
        <v>11</v>
      </c>
      <c r="V40" s="373"/>
      <c r="W40" s="372" t="str">
        <f>IF('各会計、関係団体の財政状況及び健全化判断比率'!B34="","",'各会計、関係団体の財政状況及び健全化判断比率'!B34)</f>
        <v>駐車場事業特別会計</v>
      </c>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534</v>
      </c>
      <c r="D34" s="1181"/>
      <c r="E34" s="1182"/>
      <c r="F34" s="32">
        <v>10.66</v>
      </c>
      <c r="G34" s="33">
        <v>9.44</v>
      </c>
      <c r="H34" s="33">
        <v>8.94</v>
      </c>
      <c r="I34" s="33">
        <v>9.32</v>
      </c>
      <c r="J34" s="34">
        <v>9.5399999999999991</v>
      </c>
      <c r="K34" s="22"/>
      <c r="L34" s="22"/>
      <c r="M34" s="22"/>
      <c r="N34" s="22"/>
      <c r="O34" s="22"/>
      <c r="P34" s="22"/>
    </row>
    <row r="35" spans="1:16" ht="39" customHeight="1" x14ac:dyDescent="0.15">
      <c r="A35" s="22"/>
      <c r="B35" s="35"/>
      <c r="C35" s="1175" t="s">
        <v>535</v>
      </c>
      <c r="D35" s="1176"/>
      <c r="E35" s="1177"/>
      <c r="F35" s="36">
        <v>4.6399999999999997</v>
      </c>
      <c r="G35" s="37">
        <v>4.9800000000000004</v>
      </c>
      <c r="H35" s="37">
        <v>4.59</v>
      </c>
      <c r="I35" s="37">
        <v>3.86</v>
      </c>
      <c r="J35" s="38">
        <v>4.6100000000000003</v>
      </c>
      <c r="K35" s="22"/>
      <c r="L35" s="22"/>
      <c r="M35" s="22"/>
      <c r="N35" s="22"/>
      <c r="O35" s="22"/>
      <c r="P35" s="22"/>
    </row>
    <row r="36" spans="1:16" ht="39" customHeight="1" x14ac:dyDescent="0.15">
      <c r="A36" s="22"/>
      <c r="B36" s="35"/>
      <c r="C36" s="1175" t="s">
        <v>536</v>
      </c>
      <c r="D36" s="1176"/>
      <c r="E36" s="1177"/>
      <c r="F36" s="36">
        <v>3.72</v>
      </c>
      <c r="G36" s="37">
        <v>1.84</v>
      </c>
      <c r="H36" s="37">
        <v>1.57</v>
      </c>
      <c r="I36" s="37">
        <v>1.52</v>
      </c>
      <c r="J36" s="38">
        <v>1.88</v>
      </c>
      <c r="K36" s="22"/>
      <c r="L36" s="22"/>
      <c r="M36" s="22"/>
      <c r="N36" s="22"/>
      <c r="O36" s="22"/>
      <c r="P36" s="22"/>
    </row>
    <row r="37" spans="1:16" ht="39" customHeight="1" x14ac:dyDescent="0.15">
      <c r="A37" s="22"/>
      <c r="B37" s="35"/>
      <c r="C37" s="1175" t="s">
        <v>537</v>
      </c>
      <c r="D37" s="1176"/>
      <c r="E37" s="1177"/>
      <c r="F37" s="36">
        <v>1.1000000000000001</v>
      </c>
      <c r="G37" s="37">
        <v>0.04</v>
      </c>
      <c r="H37" s="37">
        <v>0.05</v>
      </c>
      <c r="I37" s="37">
        <v>0.03</v>
      </c>
      <c r="J37" s="38">
        <v>0.54</v>
      </c>
      <c r="K37" s="22"/>
      <c r="L37" s="22"/>
      <c r="M37" s="22"/>
      <c r="N37" s="22"/>
      <c r="O37" s="22"/>
      <c r="P37" s="22"/>
    </row>
    <row r="38" spans="1:16" ht="39" customHeight="1" x14ac:dyDescent="0.15">
      <c r="A38" s="22"/>
      <c r="B38" s="35"/>
      <c r="C38" s="1175" t="s">
        <v>538</v>
      </c>
      <c r="D38" s="1176"/>
      <c r="E38" s="1177"/>
      <c r="F38" s="36">
        <v>0.69</v>
      </c>
      <c r="G38" s="37">
        <v>0.48</v>
      </c>
      <c r="H38" s="37">
        <v>1.17</v>
      </c>
      <c r="I38" s="37">
        <v>2.0699999999999998</v>
      </c>
      <c r="J38" s="38">
        <v>0.53</v>
      </c>
      <c r="K38" s="22"/>
      <c r="L38" s="22"/>
      <c r="M38" s="22"/>
      <c r="N38" s="22"/>
      <c r="O38" s="22"/>
      <c r="P38" s="22"/>
    </row>
    <row r="39" spans="1:16" ht="39" customHeight="1" x14ac:dyDescent="0.15">
      <c r="A39" s="22"/>
      <c r="B39" s="35"/>
      <c r="C39" s="1175" t="s">
        <v>539</v>
      </c>
      <c r="D39" s="1176"/>
      <c r="E39" s="1177"/>
      <c r="F39" s="36">
        <v>0</v>
      </c>
      <c r="G39" s="37">
        <v>0.06</v>
      </c>
      <c r="H39" s="37">
        <v>0.06</v>
      </c>
      <c r="I39" s="37">
        <v>0.06</v>
      </c>
      <c r="J39" s="38">
        <v>0.06</v>
      </c>
      <c r="K39" s="22"/>
      <c r="L39" s="22"/>
      <c r="M39" s="22"/>
      <c r="N39" s="22"/>
      <c r="O39" s="22"/>
      <c r="P39" s="22"/>
    </row>
    <row r="40" spans="1:16" ht="39" customHeight="1" x14ac:dyDescent="0.15">
      <c r="A40" s="22"/>
      <c r="B40" s="35"/>
      <c r="C40" s="1175" t="s">
        <v>540</v>
      </c>
      <c r="D40" s="1176"/>
      <c r="E40" s="1177"/>
      <c r="F40" s="36">
        <v>0.42</v>
      </c>
      <c r="G40" s="37">
        <v>0.84</v>
      </c>
      <c r="H40" s="37">
        <v>0</v>
      </c>
      <c r="I40" s="37">
        <v>0</v>
      </c>
      <c r="J40" s="38">
        <v>0.03</v>
      </c>
      <c r="K40" s="22"/>
      <c r="L40" s="22"/>
      <c r="M40" s="22"/>
      <c r="N40" s="22"/>
      <c r="O40" s="22"/>
      <c r="P40" s="22"/>
    </row>
    <row r="41" spans="1:16" ht="39" customHeight="1" x14ac:dyDescent="0.15">
      <c r="A41" s="22"/>
      <c r="B41" s="35"/>
      <c r="C41" s="1175" t="s">
        <v>541</v>
      </c>
      <c r="D41" s="1176"/>
      <c r="E41" s="1177"/>
      <c r="F41" s="36">
        <v>0.04</v>
      </c>
      <c r="G41" s="37">
        <v>0.03</v>
      </c>
      <c r="H41" s="37">
        <v>0.04</v>
      </c>
      <c r="I41" s="37">
        <v>0.04</v>
      </c>
      <c r="J41" s="38">
        <v>0.03</v>
      </c>
      <c r="K41" s="22"/>
      <c r="L41" s="22"/>
      <c r="M41" s="22"/>
      <c r="N41" s="22"/>
      <c r="O41" s="22"/>
      <c r="P41" s="22"/>
    </row>
    <row r="42" spans="1:16" ht="39" customHeight="1" x14ac:dyDescent="0.15">
      <c r="A42" s="22"/>
      <c r="B42" s="39"/>
      <c r="C42" s="1175" t="s">
        <v>542</v>
      </c>
      <c r="D42" s="1176"/>
      <c r="E42" s="1177"/>
      <c r="F42" s="36" t="s">
        <v>543</v>
      </c>
      <c r="G42" s="37" t="s">
        <v>544</v>
      </c>
      <c r="H42" s="37" t="s">
        <v>488</v>
      </c>
      <c r="I42" s="37" t="s">
        <v>488</v>
      </c>
      <c r="J42" s="38" t="s">
        <v>488</v>
      </c>
      <c r="K42" s="22"/>
      <c r="L42" s="22"/>
      <c r="M42" s="22"/>
      <c r="N42" s="22"/>
      <c r="O42" s="22"/>
      <c r="P42" s="22"/>
    </row>
    <row r="43" spans="1:16" ht="39" customHeight="1" thickBot="1" x14ac:dyDescent="0.2">
      <c r="A43" s="22"/>
      <c r="B43" s="40"/>
      <c r="C43" s="1178" t="s">
        <v>545</v>
      </c>
      <c r="D43" s="1179"/>
      <c r="E43" s="1180"/>
      <c r="F43" s="41">
        <v>0.08</v>
      </c>
      <c r="G43" s="42">
        <v>0.04</v>
      </c>
      <c r="H43" s="42">
        <v>0.04</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4101</v>
      </c>
      <c r="L45" s="60">
        <v>4003</v>
      </c>
      <c r="M45" s="60">
        <v>3955</v>
      </c>
      <c r="N45" s="60">
        <v>4215</v>
      </c>
      <c r="O45" s="61">
        <v>4271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367</v>
      </c>
      <c r="L48" s="64">
        <v>385</v>
      </c>
      <c r="M48" s="64">
        <v>392</v>
      </c>
      <c r="N48" s="64">
        <v>421</v>
      </c>
      <c r="O48" s="65">
        <v>383</v>
      </c>
      <c r="P48" s="48"/>
      <c r="Q48" s="48"/>
      <c r="R48" s="48"/>
      <c r="S48" s="48"/>
      <c r="T48" s="48"/>
      <c r="U48" s="48"/>
    </row>
    <row r="49" spans="1:21" ht="30.75" customHeight="1" x14ac:dyDescent="0.15">
      <c r="A49" s="48"/>
      <c r="B49" s="1193"/>
      <c r="C49" s="1194"/>
      <c r="D49" s="62"/>
      <c r="E49" s="1185" t="s">
        <v>16</v>
      </c>
      <c r="F49" s="1185"/>
      <c r="G49" s="1185"/>
      <c r="H49" s="1185"/>
      <c r="I49" s="1185"/>
      <c r="J49" s="1186"/>
      <c r="K49" s="63">
        <v>82</v>
      </c>
      <c r="L49" s="64">
        <v>52</v>
      </c>
      <c r="M49" s="64">
        <v>52</v>
      </c>
      <c r="N49" s="64">
        <v>45</v>
      </c>
      <c r="O49" s="65">
        <v>47</v>
      </c>
      <c r="P49" s="48"/>
      <c r="Q49" s="48"/>
      <c r="R49" s="48"/>
      <c r="S49" s="48"/>
      <c r="T49" s="48"/>
      <c r="U49" s="48"/>
    </row>
    <row r="50" spans="1:21" ht="30.75" customHeight="1" x14ac:dyDescent="0.15">
      <c r="A50" s="48"/>
      <c r="B50" s="1193"/>
      <c r="C50" s="1194"/>
      <c r="D50" s="62"/>
      <c r="E50" s="1185" t="s">
        <v>17</v>
      </c>
      <c r="F50" s="1185"/>
      <c r="G50" s="1185"/>
      <c r="H50" s="1185"/>
      <c r="I50" s="1185"/>
      <c r="J50" s="1186"/>
      <c r="K50" s="63">
        <v>95</v>
      </c>
      <c r="L50" s="64">
        <v>73</v>
      </c>
      <c r="M50" s="64">
        <v>111</v>
      </c>
      <c r="N50" s="64">
        <v>99</v>
      </c>
      <c r="O50" s="65">
        <v>108</v>
      </c>
      <c r="P50" s="48"/>
      <c r="Q50" s="48"/>
      <c r="R50" s="48"/>
      <c r="S50" s="48"/>
      <c r="T50" s="48"/>
      <c r="U50" s="48"/>
    </row>
    <row r="51" spans="1:21" ht="30.75" customHeight="1" x14ac:dyDescent="0.15">
      <c r="A51" s="48"/>
      <c r="B51" s="1195"/>
      <c r="C51" s="1196"/>
      <c r="D51" s="66"/>
      <c r="E51" s="1185" t="s">
        <v>18</v>
      </c>
      <c r="F51" s="1185"/>
      <c r="G51" s="1185"/>
      <c r="H51" s="1185"/>
      <c r="I51" s="1185"/>
      <c r="J51" s="1186"/>
      <c r="K51" s="63">
        <v>2</v>
      </c>
      <c r="L51" s="64">
        <v>2</v>
      </c>
      <c r="M51" s="64">
        <v>3</v>
      </c>
      <c r="N51" s="64">
        <v>2</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2567</v>
      </c>
      <c r="L52" s="64">
        <v>2567</v>
      </c>
      <c r="M52" s="64">
        <v>2633</v>
      </c>
      <c r="N52" s="64">
        <v>2875</v>
      </c>
      <c r="O52" s="65">
        <v>2886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2080</v>
      </c>
      <c r="L53" s="69">
        <v>1948</v>
      </c>
      <c r="M53" s="69">
        <v>1880</v>
      </c>
      <c r="N53" s="69">
        <v>1907</v>
      </c>
      <c r="O53" s="70">
        <v>1924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1" t="s">
        <v>24</v>
      </c>
      <c r="C41" s="1212"/>
      <c r="D41" s="81"/>
      <c r="E41" s="1213" t="s">
        <v>25</v>
      </c>
      <c r="F41" s="1213"/>
      <c r="G41" s="1213"/>
      <c r="H41" s="1214"/>
      <c r="I41" s="82">
        <v>36236</v>
      </c>
      <c r="J41" s="83">
        <v>35298</v>
      </c>
      <c r="K41" s="83">
        <v>36716</v>
      </c>
      <c r="L41" s="83">
        <v>38718</v>
      </c>
      <c r="M41" s="84">
        <v>39506</v>
      </c>
    </row>
    <row r="42" spans="2:13" ht="27.75" customHeight="1" x14ac:dyDescent="0.15">
      <c r="B42" s="1201"/>
      <c r="C42" s="1202"/>
      <c r="D42" s="85"/>
      <c r="E42" s="1205" t="s">
        <v>26</v>
      </c>
      <c r="F42" s="1205"/>
      <c r="G42" s="1205"/>
      <c r="H42" s="1206"/>
      <c r="I42" s="86">
        <v>706</v>
      </c>
      <c r="J42" s="87">
        <v>642</v>
      </c>
      <c r="K42" s="87">
        <v>308</v>
      </c>
      <c r="L42" s="87">
        <v>209</v>
      </c>
      <c r="M42" s="88">
        <v>124</v>
      </c>
    </row>
    <row r="43" spans="2:13" ht="27.75" customHeight="1" x14ac:dyDescent="0.15">
      <c r="B43" s="1201"/>
      <c r="C43" s="1202"/>
      <c r="D43" s="85"/>
      <c r="E43" s="1205" t="s">
        <v>27</v>
      </c>
      <c r="F43" s="1205"/>
      <c r="G43" s="1205"/>
      <c r="H43" s="1206"/>
      <c r="I43" s="86">
        <v>5668</v>
      </c>
      <c r="J43" s="87">
        <v>5509</v>
      </c>
      <c r="K43" s="87">
        <v>5664</v>
      </c>
      <c r="L43" s="87">
        <v>5941</v>
      </c>
      <c r="M43" s="88">
        <v>5759</v>
      </c>
    </row>
    <row r="44" spans="2:13" ht="27.75" customHeight="1" x14ac:dyDescent="0.15">
      <c r="B44" s="1201"/>
      <c r="C44" s="1202"/>
      <c r="D44" s="85"/>
      <c r="E44" s="1205" t="s">
        <v>28</v>
      </c>
      <c r="F44" s="1205"/>
      <c r="G44" s="1205"/>
      <c r="H44" s="1206"/>
      <c r="I44" s="86">
        <v>323</v>
      </c>
      <c r="J44" s="87">
        <v>297</v>
      </c>
      <c r="K44" s="87">
        <v>271</v>
      </c>
      <c r="L44" s="87">
        <v>256</v>
      </c>
      <c r="M44" s="88">
        <v>222</v>
      </c>
    </row>
    <row r="45" spans="2:13" ht="27.75" customHeight="1" x14ac:dyDescent="0.15">
      <c r="B45" s="1201"/>
      <c r="C45" s="1202"/>
      <c r="D45" s="85"/>
      <c r="E45" s="1205" t="s">
        <v>29</v>
      </c>
      <c r="F45" s="1205"/>
      <c r="G45" s="1205"/>
      <c r="H45" s="1206"/>
      <c r="I45" s="86">
        <v>5756</v>
      </c>
      <c r="J45" s="87">
        <v>5774</v>
      </c>
      <c r="K45" s="87">
        <v>5573</v>
      </c>
      <c r="L45" s="87">
        <v>5271</v>
      </c>
      <c r="M45" s="88">
        <v>5085</v>
      </c>
    </row>
    <row r="46" spans="2:13" ht="27.75" customHeight="1" x14ac:dyDescent="0.15">
      <c r="B46" s="1201"/>
      <c r="C46" s="1202"/>
      <c r="D46" s="85"/>
      <c r="E46" s="1205" t="s">
        <v>30</v>
      </c>
      <c r="F46" s="1205"/>
      <c r="G46" s="1205"/>
      <c r="H46" s="1206"/>
      <c r="I46" s="86">
        <v>157</v>
      </c>
      <c r="J46" s="87">
        <v>133</v>
      </c>
      <c r="K46" s="87">
        <v>8</v>
      </c>
      <c r="L46" s="87">
        <v>6</v>
      </c>
      <c r="M46" s="88">
        <v>4</v>
      </c>
    </row>
    <row r="47" spans="2:13" ht="27.75" customHeight="1" x14ac:dyDescent="0.15">
      <c r="B47" s="1201"/>
      <c r="C47" s="1202"/>
      <c r="D47" s="85"/>
      <c r="E47" s="1205" t="s">
        <v>31</v>
      </c>
      <c r="F47" s="1205"/>
      <c r="G47" s="1205"/>
      <c r="H47" s="1206"/>
      <c r="I47" s="86" t="s">
        <v>488</v>
      </c>
      <c r="J47" s="87" t="s">
        <v>488</v>
      </c>
      <c r="K47" s="87" t="s">
        <v>488</v>
      </c>
      <c r="L47" s="87" t="s">
        <v>488</v>
      </c>
      <c r="M47" s="88" t="s">
        <v>488</v>
      </c>
    </row>
    <row r="48" spans="2:13" ht="27.75" customHeight="1" x14ac:dyDescent="0.15">
      <c r="B48" s="1203"/>
      <c r="C48" s="1204"/>
      <c r="D48" s="85"/>
      <c r="E48" s="1205" t="s">
        <v>32</v>
      </c>
      <c r="F48" s="1205"/>
      <c r="G48" s="1205"/>
      <c r="H48" s="1206"/>
      <c r="I48" s="86" t="s">
        <v>488</v>
      </c>
      <c r="J48" s="87" t="s">
        <v>488</v>
      </c>
      <c r="K48" s="87" t="s">
        <v>488</v>
      </c>
      <c r="L48" s="87" t="s">
        <v>488</v>
      </c>
      <c r="M48" s="88" t="s">
        <v>488</v>
      </c>
    </row>
    <row r="49" spans="2:13" ht="27.75" customHeight="1" x14ac:dyDescent="0.15">
      <c r="B49" s="1199" t="s">
        <v>33</v>
      </c>
      <c r="C49" s="1200"/>
      <c r="D49" s="89"/>
      <c r="E49" s="1205" t="s">
        <v>34</v>
      </c>
      <c r="F49" s="1205"/>
      <c r="G49" s="1205"/>
      <c r="H49" s="1206"/>
      <c r="I49" s="86">
        <v>2438</v>
      </c>
      <c r="J49" s="87">
        <v>2490</v>
      </c>
      <c r="K49" s="87">
        <v>2755</v>
      </c>
      <c r="L49" s="87">
        <v>2871</v>
      </c>
      <c r="M49" s="88">
        <v>2910</v>
      </c>
    </row>
    <row r="50" spans="2:13" ht="27.75" customHeight="1" x14ac:dyDescent="0.15">
      <c r="B50" s="1201"/>
      <c r="C50" s="1202"/>
      <c r="D50" s="85"/>
      <c r="E50" s="1205" t="s">
        <v>35</v>
      </c>
      <c r="F50" s="1205"/>
      <c r="G50" s="1205"/>
      <c r="H50" s="1206"/>
      <c r="I50" s="86">
        <v>1495</v>
      </c>
      <c r="J50" s="87">
        <v>1217</v>
      </c>
      <c r="K50" s="87">
        <v>1051</v>
      </c>
      <c r="L50" s="87">
        <v>1398</v>
      </c>
      <c r="M50" s="88">
        <v>1388</v>
      </c>
    </row>
    <row r="51" spans="2:13" ht="27.75" customHeight="1" x14ac:dyDescent="0.15">
      <c r="B51" s="1203"/>
      <c r="C51" s="1204"/>
      <c r="D51" s="85"/>
      <c r="E51" s="1205" t="s">
        <v>36</v>
      </c>
      <c r="F51" s="1205"/>
      <c r="G51" s="1205"/>
      <c r="H51" s="1206"/>
      <c r="I51" s="86">
        <v>23991</v>
      </c>
      <c r="J51" s="87">
        <v>24562</v>
      </c>
      <c r="K51" s="87">
        <v>24181</v>
      </c>
      <c r="L51" s="87">
        <v>27422</v>
      </c>
      <c r="M51" s="88">
        <v>28770</v>
      </c>
    </row>
    <row r="52" spans="2:13" ht="27.75" customHeight="1" thickBot="1" x14ac:dyDescent="0.2">
      <c r="B52" s="1207" t="s">
        <v>37</v>
      </c>
      <c r="C52" s="1208"/>
      <c r="D52" s="90"/>
      <c r="E52" s="1209" t="s">
        <v>38</v>
      </c>
      <c r="F52" s="1209"/>
      <c r="G52" s="1209"/>
      <c r="H52" s="1210"/>
      <c r="I52" s="91">
        <v>20922</v>
      </c>
      <c r="J52" s="92">
        <v>19384</v>
      </c>
      <c r="K52" s="92">
        <v>20554</v>
      </c>
      <c r="L52" s="92">
        <v>18708</v>
      </c>
      <c r="M52" s="93">
        <v>17632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6"/>
      <c r="H50" s="1237"/>
      <c r="I50" s="1237"/>
      <c r="J50" s="1238"/>
      <c r="K50" s="354" t="s">
        <v>528</v>
      </c>
      <c r="L50" s="354" t="s">
        <v>529</v>
      </c>
      <c r="M50" s="354" t="s">
        <v>530</v>
      </c>
      <c r="N50" s="354" t="s">
        <v>531</v>
      </c>
      <c r="O50" s="354" t="s">
        <v>532</v>
      </c>
    </row>
    <row r="51" spans="1:17" x14ac:dyDescent="0.15">
      <c r="B51" s="248"/>
      <c r="C51" s="244"/>
      <c r="D51" s="244"/>
      <c r="E51" s="244"/>
      <c r="F51" s="244"/>
      <c r="G51" s="1239" t="s">
        <v>563</v>
      </c>
      <c r="H51" s="1240"/>
      <c r="I51" s="1245" t="s">
        <v>564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566</v>
      </c>
      <c r="H55" s="1220"/>
      <c r="I55" s="1225" t="s">
        <v>564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27" t="s">
        <v>570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6"/>
      <c r="H72" s="1237"/>
      <c r="I72" s="1237"/>
      <c r="J72" s="1238"/>
      <c r="K72" s="354" t="s">
        <v>528</v>
      </c>
      <c r="L72" s="354" t="s">
        <v>529</v>
      </c>
      <c r="M72" s="354" t="s">
        <v>530</v>
      </c>
      <c r="N72" s="354" t="s">
        <v>531</v>
      </c>
      <c r="O72" s="354" t="s">
        <v>532</v>
      </c>
    </row>
    <row r="73" spans="2:30" x14ac:dyDescent="0.15">
      <c r="B73" s="248"/>
      <c r="C73" s="244"/>
      <c r="D73" s="244"/>
      <c r="E73" s="244"/>
      <c r="F73" s="244"/>
      <c r="G73" s="1239" t="s">
        <v>563</v>
      </c>
      <c r="H73" s="1240"/>
      <c r="I73" s="1245" t="s">
        <v>564</v>
      </c>
      <c r="J73" s="1245"/>
      <c r="K73" s="1226">
        <v>167</v>
      </c>
      <c r="L73" s="1226">
        <v>153.1</v>
      </c>
      <c r="M73" s="1215">
        <v>163.6</v>
      </c>
      <c r="N73" s="1215">
        <v>152.30000000000001</v>
      </c>
      <c r="O73" s="1215">
        <v>142</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569</v>
      </c>
      <c r="J75" s="1225"/>
      <c r="K75" s="1247">
        <v>16.899999999999999</v>
      </c>
      <c r="L75" s="1247">
        <v>16.100000000000001</v>
      </c>
      <c r="M75" s="1247">
        <v>15.6</v>
      </c>
      <c r="N75" s="1247">
        <v>15.2</v>
      </c>
      <c r="O75" s="1247">
        <v>15.3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566</v>
      </c>
      <c r="H77" s="1220"/>
      <c r="I77" s="1225" t="s">
        <v>564</v>
      </c>
      <c r="J77" s="1225"/>
      <c r="K77" s="1226">
        <v>69.2</v>
      </c>
      <c r="L77" s="1226">
        <v>58.2</v>
      </c>
      <c r="M77" s="1215">
        <v>50.3</v>
      </c>
      <c r="N77" s="1215">
        <v>45.9</v>
      </c>
      <c r="O77" s="1215">
        <v>58.5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569</v>
      </c>
      <c r="J79" s="1217"/>
      <c r="K79" s="1218">
        <v>11.1</v>
      </c>
      <c r="L79" s="1218">
        <v>10.3</v>
      </c>
      <c r="M79" s="1218">
        <v>9.6</v>
      </c>
      <c r="N79" s="1218">
        <v>8.8000000000000007</v>
      </c>
      <c r="O79" s="1218">
        <v>10.7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81364</v>
      </c>
      <c r="E3" s="116"/>
      <c r="F3" s="117">
        <v>47569</v>
      </c>
      <c r="G3" s="118"/>
      <c r="H3" s="119"/>
    </row>
    <row r="4" spans="1:8" x14ac:dyDescent="0.15">
      <c r="A4" s="120"/>
      <c r="B4" s="121"/>
      <c r="C4" s="122"/>
      <c r="D4" s="123">
        <v>49784</v>
      </c>
      <c r="E4" s="124"/>
      <c r="F4" s="125">
        <v>26255</v>
      </c>
      <c r="G4" s="126"/>
      <c r="H4" s="127"/>
    </row>
    <row r="5" spans="1:8" x14ac:dyDescent="0.15">
      <c r="A5" s="108" t="s">
        <v>522</v>
      </c>
      <c r="B5" s="113"/>
      <c r="C5" s="114"/>
      <c r="D5" s="115">
        <v>45552</v>
      </c>
      <c r="E5" s="116"/>
      <c r="F5" s="117">
        <v>50880</v>
      </c>
      <c r="G5" s="118"/>
      <c r="H5" s="119"/>
    </row>
    <row r="6" spans="1:8" x14ac:dyDescent="0.15">
      <c r="A6" s="120"/>
      <c r="B6" s="121"/>
      <c r="C6" s="122"/>
      <c r="D6" s="123">
        <v>24045</v>
      </c>
      <c r="E6" s="124"/>
      <c r="F6" s="125">
        <v>26879</v>
      </c>
      <c r="G6" s="126"/>
      <c r="H6" s="127"/>
    </row>
    <row r="7" spans="1:8" x14ac:dyDescent="0.15">
      <c r="A7" s="108" t="s">
        <v>523</v>
      </c>
      <c r="B7" s="113"/>
      <c r="C7" s="114"/>
      <c r="D7" s="115">
        <v>67395</v>
      </c>
      <c r="E7" s="116"/>
      <c r="F7" s="117">
        <v>63956</v>
      </c>
      <c r="G7" s="118"/>
      <c r="H7" s="119"/>
    </row>
    <row r="8" spans="1:8" x14ac:dyDescent="0.15">
      <c r="A8" s="120"/>
      <c r="B8" s="121"/>
      <c r="C8" s="122"/>
      <c r="D8" s="123">
        <v>35270</v>
      </c>
      <c r="E8" s="124"/>
      <c r="F8" s="125">
        <v>29239</v>
      </c>
      <c r="G8" s="126"/>
      <c r="H8" s="127"/>
    </row>
    <row r="9" spans="1:8" x14ac:dyDescent="0.15">
      <c r="A9" s="108" t="s">
        <v>524</v>
      </c>
      <c r="B9" s="113"/>
      <c r="C9" s="114"/>
      <c r="D9" s="115">
        <v>120165</v>
      </c>
      <c r="E9" s="116"/>
      <c r="F9" s="117">
        <v>66255</v>
      </c>
      <c r="G9" s="118"/>
      <c r="H9" s="119"/>
    </row>
    <row r="10" spans="1:8" x14ac:dyDescent="0.15">
      <c r="A10" s="120"/>
      <c r="B10" s="121"/>
      <c r="C10" s="122"/>
      <c r="D10" s="123">
        <v>77353</v>
      </c>
      <c r="E10" s="124"/>
      <c r="F10" s="125">
        <v>31822</v>
      </c>
      <c r="G10" s="126"/>
      <c r="H10" s="127"/>
    </row>
    <row r="11" spans="1:8" x14ac:dyDescent="0.15">
      <c r="A11" s="108" t="s">
        <v>525</v>
      </c>
      <c r="B11" s="113"/>
      <c r="C11" s="114"/>
      <c r="D11" s="115">
        <v>116876</v>
      </c>
      <c r="E11" s="116"/>
      <c r="F11" s="117">
        <v>85459</v>
      </c>
      <c r="G11" s="118"/>
      <c r="H11" s="119"/>
    </row>
    <row r="12" spans="1:8" x14ac:dyDescent="0.15">
      <c r="A12" s="120"/>
      <c r="B12" s="121"/>
      <c r="C12" s="128"/>
      <c r="D12" s="123">
        <v>53382</v>
      </c>
      <c r="E12" s="124"/>
      <c r="F12" s="125">
        <v>44378</v>
      </c>
      <c r="G12" s="126"/>
      <c r="H12" s="127"/>
    </row>
    <row r="13" spans="1:8" x14ac:dyDescent="0.15">
      <c r="A13" s="108"/>
      <c r="B13" s="113"/>
      <c r="C13" s="129"/>
      <c r="D13" s="130">
        <v>86270</v>
      </c>
      <c r="E13" s="131"/>
      <c r="F13" s="132">
        <v>62824</v>
      </c>
      <c r="G13" s="133"/>
      <c r="H13" s="119"/>
    </row>
    <row r="14" spans="1:8" x14ac:dyDescent="0.15">
      <c r="A14" s="120"/>
      <c r="B14" s="121"/>
      <c r="C14" s="122"/>
      <c r="D14" s="123">
        <v>47967</v>
      </c>
      <c r="E14" s="124"/>
      <c r="F14" s="125">
        <v>31715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3.46</v>
      </c>
      <c r="C19" s="134">
        <f>ROUND(VALUE(SUBSTITUTE(実質収支比率等に係る経年分析!G$48,"▲","-")),2)</f>
        <v>3.64</v>
      </c>
      <c r="D19" s="134">
        <f>ROUND(VALUE(SUBSTITUTE(実質収支比率等に係る経年分析!H$48,"▲","-")),2)</f>
        <v>4.6399999999999997</v>
      </c>
      <c r="E19" s="134">
        <f>ROUND(VALUE(SUBSTITUTE(実質収支比率等に係る経年分析!I$48,"▲","-")),2)</f>
        <v>3.9</v>
      </c>
      <c r="F19" s="134">
        <f>ROUND(VALUE(SUBSTITUTE(実質収支比率等に係る経年分析!J$48,"▲","-")),2)</f>
        <v>4.6500000000000004</v>
      </c>
    </row>
    <row r="20" spans="1:11" x14ac:dyDescent="0.15">
      <c r="A20" s="134" t="s">
        <v>43</v>
      </c>
      <c r="B20" s="134">
        <f>ROUND(VALUE(SUBSTITUTE(実質収支比率等に係る経年分析!F$47,"▲","-")),2)</f>
        <v>2.65</v>
      </c>
      <c r="C20" s="134">
        <f>ROUND(VALUE(SUBSTITUTE(実質収支比率等に係る経年分析!G$47,"▲","-")),2)</f>
        <v>5.29</v>
      </c>
      <c r="D20" s="134">
        <f>ROUND(VALUE(SUBSTITUTE(実質収支比率等に係る経年分析!H$47,"▲","-")),2)</f>
        <v>7</v>
      </c>
      <c r="E20" s="134">
        <f>ROUND(VALUE(SUBSTITUTE(実質収支比率等に係る経年分析!I$47,"▲","-")),2)</f>
        <v>7.01</v>
      </c>
      <c r="F20" s="134">
        <f>ROUND(VALUE(SUBSTITUTE(実質収支比率等に係る経年分析!J$47,"▲","-")),2)</f>
        <v>6.94</v>
      </c>
    </row>
    <row r="21" spans="1:11" x14ac:dyDescent="0.15">
      <c r="A21" s="134" t="s">
        <v>44</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4.1100000000000003</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-0.73</v>
      </c>
      <c r="F21" s="134">
        <f>IF(ISNUMBER(VALUE(SUBSTITUTE(実質収支比率等に係る経年分析!J$49,"▲","-"))),ROUND(VALUE(SUBSTITUTE(実質収支比率等に係る経年分析!J$49,"▲","-")),2),NA())</f>
        <v>1.41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1.26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1.38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益田駅前地区市街地再開発事業特別会計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2.0699999999999998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x14ac:dyDescent="0.15">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x14ac:dyDescent="0.15">
      <c r="A34" s="135" t="str">
        <f>IF(連結実質赤字比率に係る赤字・黒字の構成分析!C$36="",NA(),連結実質赤字比率に係る赤字・黒字の構成分析!C$36)</f>
        <v>土地区画整理事業特別会計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9.5399999999999991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2567</v>
      </c>
      <c r="E42" s="136"/>
      <c r="F42" s="136"/>
      <c r="G42" s="136">
        <f>'実質公債費比率（分子）の構造'!L$52</f>
        <v>2567</v>
      </c>
      <c r="H42" s="136"/>
      <c r="I42" s="136"/>
      <c r="J42" s="136">
        <f>'実質公債費比率（分子）の構造'!M$52</f>
        <v>2633</v>
      </c>
      <c r="K42" s="136"/>
      <c r="L42" s="136"/>
      <c r="M42" s="136">
        <f>'実質公債費比率（分子）の構造'!N$52</f>
        <v>2875</v>
      </c>
      <c r="N42" s="136"/>
      <c r="O42" s="136"/>
      <c r="P42" s="136">
        <f>'実質公債費比率（分子）の構造'!O$52</f>
        <v>2886</v>
      </c>
    </row>
    <row r="43" spans="1:16" x14ac:dyDescent="0.15">
      <c r="A43" s="136" t="s">
        <v>52</v>
      </c>
      <c r="B43" s="136">
        <f>'実質公債費比率（分子）の構造'!K$51</f>
        <v>2</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1</v>
      </c>
      <c r="O43" s="136"/>
      <c r="P43" s="136"/>
    </row>
    <row r="44" spans="1:16" x14ac:dyDescent="0.15">
      <c r="A44" s="136" t="s">
        <v>53</v>
      </c>
      <c r="B44" s="136">
        <f>'実質公債費比率（分子）の構造'!K$50</f>
        <v>95</v>
      </c>
      <c r="C44" s="136"/>
      <c r="D44" s="136"/>
      <c r="E44" s="136">
        <f>'実質公債費比率（分子）の構造'!L$50</f>
        <v>73</v>
      </c>
      <c r="F44" s="136"/>
      <c r="G44" s="136"/>
      <c r="H44" s="136">
        <f>'実質公債費比率（分子）の構造'!M$50</f>
        <v>111</v>
      </c>
      <c r="I44" s="136"/>
      <c r="J44" s="136"/>
      <c r="K44" s="136">
        <f>'実質公債費比率（分子）の構造'!N$50</f>
        <v>99</v>
      </c>
      <c r="L44" s="136"/>
      <c r="M44" s="136"/>
      <c r="N44" s="136">
        <f>'実質公債費比率（分子）の構造'!O$50</f>
        <v>108</v>
      </c>
      <c r="O44" s="136"/>
      <c r="P44" s="136"/>
    </row>
    <row r="45" spans="1:16" x14ac:dyDescent="0.15">
      <c r="A45" s="136" t="s">
        <v>54</v>
      </c>
      <c r="B45" s="136">
        <f>'実質公債費比率（分子）の構造'!K$49</f>
        <v>82</v>
      </c>
      <c r="C45" s="136"/>
      <c r="D45" s="136"/>
      <c r="E45" s="136">
        <f>'実質公債費比率（分子）の構造'!L$49</f>
        <v>52</v>
      </c>
      <c r="F45" s="136"/>
      <c r="G45" s="136"/>
      <c r="H45" s="136">
        <f>'実質公債費比率（分子）の構造'!M$49</f>
        <v>52</v>
      </c>
      <c r="I45" s="136"/>
      <c r="J45" s="136"/>
      <c r="K45" s="136">
        <f>'実質公債費比率（分子）の構造'!N$49</f>
        <v>45</v>
      </c>
      <c r="L45" s="136"/>
      <c r="M45" s="136"/>
      <c r="N45" s="136">
        <f>'実質公債費比率（分子）の構造'!O$49</f>
        <v>47</v>
      </c>
      <c r="O45" s="136"/>
      <c r="P45" s="136"/>
    </row>
    <row r="46" spans="1:16" x14ac:dyDescent="0.15">
      <c r="A46" s="136" t="s">
        <v>55</v>
      </c>
      <c r="B46" s="136">
        <f>'実質公債費比率（分子）の構造'!K$48</f>
        <v>367</v>
      </c>
      <c r="C46" s="136"/>
      <c r="D46" s="136"/>
      <c r="E46" s="136">
        <f>'実質公債費比率（分子）の構造'!L$48</f>
        <v>385</v>
      </c>
      <c r="F46" s="136"/>
      <c r="G46" s="136"/>
      <c r="H46" s="136">
        <f>'実質公債費比率（分子）の構造'!M$48</f>
        <v>392</v>
      </c>
      <c r="I46" s="136"/>
      <c r="J46" s="136"/>
      <c r="K46" s="136">
        <f>'実質公債費比率（分子）の構造'!N$48</f>
        <v>421</v>
      </c>
      <c r="L46" s="136"/>
      <c r="M46" s="136"/>
      <c r="N46" s="136">
        <f>'実質公債費比率（分子）の構造'!O$48</f>
        <v>383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4101</v>
      </c>
      <c r="C49" s="136"/>
      <c r="D49" s="136"/>
      <c r="E49" s="136">
        <f>'実質公債費比率（分子）の構造'!L$45</f>
        <v>4003</v>
      </c>
      <c r="F49" s="136"/>
      <c r="G49" s="136"/>
      <c r="H49" s="136">
        <f>'実質公債費比率（分子）の構造'!M$45</f>
        <v>3955</v>
      </c>
      <c r="I49" s="136"/>
      <c r="J49" s="136"/>
      <c r="K49" s="136">
        <f>'実質公債費比率（分子）の構造'!N$45</f>
        <v>4215</v>
      </c>
      <c r="L49" s="136"/>
      <c r="M49" s="136"/>
      <c r="N49" s="136">
        <f>'実質公債費比率（分子）の構造'!O$45</f>
        <v>4271</v>
      </c>
      <c r="O49" s="136"/>
      <c r="P49" s="136"/>
    </row>
    <row r="50" spans="1:16" x14ac:dyDescent="0.15">
      <c r="A50" s="136" t="s">
        <v>58</v>
      </c>
      <c r="B50" s="136" t="e">
        <f>NA()</f>
        <v>#N/A</v>
      </c>
      <c r="C50" s="136">
        <f>IF(ISNUMBER('実質公債費比率（分子）の構造'!K$53),'実質公債費比率（分子）の構造'!K$53,NA())</f>
        <v>2080</v>
      </c>
      <c r="D50" s="136" t="e">
        <f>NA()</f>
        <v>#N/A</v>
      </c>
      <c r="E50" s="136" t="e">
        <f>NA()</f>
        <v>#N/A</v>
      </c>
      <c r="F50" s="136">
        <f>IF(ISNUMBER('実質公債費比率（分子）の構造'!L$53),'実質公債費比率（分子）の構造'!L$53,NA())</f>
        <v>1948</v>
      </c>
      <c r="G50" s="136" t="e">
        <f>NA()</f>
        <v>#N/A</v>
      </c>
      <c r="H50" s="136" t="e">
        <f>NA()</f>
        <v>#N/A</v>
      </c>
      <c r="I50" s="136">
        <f>IF(ISNUMBER('実質公債費比率（分子）の構造'!M$53),'実質公債費比率（分子）の構造'!M$53,NA())</f>
        <v>1880</v>
      </c>
      <c r="J50" s="136" t="e">
        <f>NA()</f>
        <v>#N/A</v>
      </c>
      <c r="K50" s="136" t="e">
        <f>NA()</f>
        <v>#N/A</v>
      </c>
      <c r="L50" s="136">
        <f>IF(ISNUMBER('実質公債費比率（分子）の構造'!N$53),'実質公債費比率（分子）の構造'!N$53,NA())</f>
        <v>1907</v>
      </c>
      <c r="M50" s="136" t="e">
        <f>NA()</f>
        <v>#N/A</v>
      </c>
      <c r="N50" s="136" t="e">
        <f>NA()</f>
        <v>#N/A</v>
      </c>
      <c r="O50" s="136">
        <f>IF(ISNUMBER('実質公債費比率（分子）の構造'!O$53),'実質公債費比率（分子）の構造'!O$53,NA())</f>
        <v>1924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23991</v>
      </c>
      <c r="E56" s="135"/>
      <c r="F56" s="135"/>
      <c r="G56" s="135">
        <f>'将来負担比率（分子）の構造'!J$51</f>
        <v>24562</v>
      </c>
      <c r="H56" s="135"/>
      <c r="I56" s="135"/>
      <c r="J56" s="135">
        <f>'将来負担比率（分子）の構造'!K$51</f>
        <v>24181</v>
      </c>
      <c r="K56" s="135"/>
      <c r="L56" s="135"/>
      <c r="M56" s="135">
        <f>'将来負担比率（分子）の構造'!L$51</f>
        <v>27422</v>
      </c>
      <c r="N56" s="135"/>
      <c r="O56" s="135"/>
      <c r="P56" s="135">
        <f>'将来負担比率（分子）の構造'!M$51</f>
        <v>28770</v>
      </c>
    </row>
    <row r="57" spans="1:16" x14ac:dyDescent="0.15">
      <c r="A57" s="135" t="s">
        <v>35</v>
      </c>
      <c r="B57" s="135"/>
      <c r="C57" s="135"/>
      <c r="D57" s="135">
        <f>'将来負担比率（分子）の構造'!I$50</f>
        <v>1495</v>
      </c>
      <c r="E57" s="135"/>
      <c r="F57" s="135"/>
      <c r="G57" s="135">
        <f>'将来負担比率（分子）の構造'!J$50</f>
        <v>1217</v>
      </c>
      <c r="H57" s="135"/>
      <c r="I57" s="135"/>
      <c r="J57" s="135">
        <f>'将来負担比率（分子）の構造'!K$50</f>
        <v>1051</v>
      </c>
      <c r="K57" s="135"/>
      <c r="L57" s="135"/>
      <c r="M57" s="135">
        <f>'将来負担比率（分子）の構造'!L$50</f>
        <v>1398</v>
      </c>
      <c r="N57" s="135"/>
      <c r="O57" s="135"/>
      <c r="P57" s="135">
        <f>'将来負担比率（分子）の構造'!M$50</f>
        <v>1388</v>
      </c>
    </row>
    <row r="58" spans="1:16" x14ac:dyDescent="0.15">
      <c r="A58" s="135" t="s">
        <v>34</v>
      </c>
      <c r="B58" s="135"/>
      <c r="C58" s="135"/>
      <c r="D58" s="135">
        <f>'将来負担比率（分子）の構造'!I$49</f>
        <v>2438</v>
      </c>
      <c r="E58" s="135"/>
      <c r="F58" s="135"/>
      <c r="G58" s="135">
        <f>'将来負担比率（分子）の構造'!J$49</f>
        <v>2490</v>
      </c>
      <c r="H58" s="135"/>
      <c r="I58" s="135"/>
      <c r="J58" s="135">
        <f>'将来負担比率（分子）の構造'!K$49</f>
        <v>2755</v>
      </c>
      <c r="K58" s="135"/>
      <c r="L58" s="135"/>
      <c r="M58" s="135">
        <f>'将来負担比率（分子）の構造'!L$49</f>
        <v>2871</v>
      </c>
      <c r="N58" s="135"/>
      <c r="O58" s="135"/>
      <c r="P58" s="135">
        <f>'将来負担比率（分子）の構造'!M$49</f>
        <v>2910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157</v>
      </c>
      <c r="C61" s="135"/>
      <c r="D61" s="135"/>
      <c r="E61" s="135">
        <f>'将来負担比率（分子）の構造'!J$46</f>
        <v>133</v>
      </c>
      <c r="F61" s="135"/>
      <c r="G61" s="135"/>
      <c r="H61" s="135">
        <f>'将来負担比率（分子）の構造'!K$46</f>
        <v>8</v>
      </c>
      <c r="I61" s="135"/>
      <c r="J61" s="135"/>
      <c r="K61" s="135">
        <f>'将来負担比率（分子）の構造'!L$46</f>
        <v>6</v>
      </c>
      <c r="L61" s="135"/>
      <c r="M61" s="135"/>
      <c r="N61" s="135">
        <f>'将来負担比率（分子）の構造'!M$46</f>
        <v>4</v>
      </c>
      <c r="O61" s="135"/>
      <c r="P61" s="135"/>
    </row>
    <row r="62" spans="1:16" x14ac:dyDescent="0.15">
      <c r="A62" s="135" t="s">
        <v>29</v>
      </c>
      <c r="B62" s="135">
        <f>'将来負担比率（分子）の構造'!I$45</f>
        <v>5756</v>
      </c>
      <c r="C62" s="135"/>
      <c r="D62" s="135"/>
      <c r="E62" s="135">
        <f>'将来負担比率（分子）の構造'!J$45</f>
        <v>5774</v>
      </c>
      <c r="F62" s="135"/>
      <c r="G62" s="135"/>
      <c r="H62" s="135">
        <f>'将来負担比率（分子）の構造'!K$45</f>
        <v>5573</v>
      </c>
      <c r="I62" s="135"/>
      <c r="J62" s="135"/>
      <c r="K62" s="135">
        <f>'将来負担比率（分子）の構造'!L$45</f>
        <v>5271</v>
      </c>
      <c r="L62" s="135"/>
      <c r="M62" s="135"/>
      <c r="N62" s="135">
        <f>'将来負担比率（分子）の構造'!M$45</f>
        <v>5085</v>
      </c>
      <c r="O62" s="135"/>
      <c r="P62" s="135"/>
    </row>
    <row r="63" spans="1:16" x14ac:dyDescent="0.15">
      <c r="A63" s="135" t="s">
        <v>28</v>
      </c>
      <c r="B63" s="135">
        <f>'将来負担比率（分子）の構造'!I$44</f>
        <v>323</v>
      </c>
      <c r="C63" s="135"/>
      <c r="D63" s="135"/>
      <c r="E63" s="135">
        <f>'将来負担比率（分子）の構造'!J$44</f>
        <v>297</v>
      </c>
      <c r="F63" s="135"/>
      <c r="G63" s="135"/>
      <c r="H63" s="135">
        <f>'将来負担比率（分子）の構造'!K$44</f>
        <v>271</v>
      </c>
      <c r="I63" s="135"/>
      <c r="J63" s="135"/>
      <c r="K63" s="135">
        <f>'将来負担比率（分子）の構造'!L$44</f>
        <v>256</v>
      </c>
      <c r="L63" s="135"/>
      <c r="M63" s="135"/>
      <c r="N63" s="135">
        <f>'将来負担比率（分子）の構造'!M$44</f>
        <v>222</v>
      </c>
      <c r="O63" s="135"/>
      <c r="P63" s="135"/>
    </row>
    <row r="64" spans="1:16" x14ac:dyDescent="0.15">
      <c r="A64" s="135" t="s">
        <v>27</v>
      </c>
      <c r="B64" s="135">
        <f>'将来負担比率（分子）の構造'!I$43</f>
        <v>5668</v>
      </c>
      <c r="C64" s="135"/>
      <c r="D64" s="135"/>
      <c r="E64" s="135">
        <f>'将来負担比率（分子）の構造'!J$43</f>
        <v>5509</v>
      </c>
      <c r="F64" s="135"/>
      <c r="G64" s="135"/>
      <c r="H64" s="135">
        <f>'将来負担比率（分子）の構造'!K$43</f>
        <v>5664</v>
      </c>
      <c r="I64" s="135"/>
      <c r="J64" s="135"/>
      <c r="K64" s="135">
        <f>'将来負担比率（分子）の構造'!L$43</f>
        <v>5941</v>
      </c>
      <c r="L64" s="135"/>
      <c r="M64" s="135"/>
      <c r="N64" s="135">
        <f>'将来負担比率（分子）の構造'!M$43</f>
        <v>5759</v>
      </c>
      <c r="O64" s="135"/>
      <c r="P64" s="135"/>
    </row>
    <row r="65" spans="1:16" x14ac:dyDescent="0.15">
      <c r="A65" s="135" t="s">
        <v>26</v>
      </c>
      <c r="B65" s="135">
        <f>'将来負担比率（分子）の構造'!I$42</f>
        <v>706</v>
      </c>
      <c r="C65" s="135"/>
      <c r="D65" s="135"/>
      <c r="E65" s="135">
        <f>'将来負担比率（分子）の構造'!J$42</f>
        <v>642</v>
      </c>
      <c r="F65" s="135"/>
      <c r="G65" s="135"/>
      <c r="H65" s="135">
        <f>'将来負担比率（分子）の構造'!K$42</f>
        <v>308</v>
      </c>
      <c r="I65" s="135"/>
      <c r="J65" s="135"/>
      <c r="K65" s="135">
        <f>'将来負担比率（分子）の構造'!L$42</f>
        <v>209</v>
      </c>
      <c r="L65" s="135"/>
      <c r="M65" s="135"/>
      <c r="N65" s="135">
        <f>'将来負担比率（分子）の構造'!M$42</f>
        <v>124</v>
      </c>
      <c r="O65" s="135"/>
      <c r="P65" s="135"/>
    </row>
    <row r="66" spans="1:16" x14ac:dyDescent="0.15">
      <c r="A66" s="135" t="s">
        <v>25</v>
      </c>
      <c r="B66" s="135">
        <f>'将来負担比率（分子）の構造'!I$41</f>
        <v>36236</v>
      </c>
      <c r="C66" s="135"/>
      <c r="D66" s="135"/>
      <c r="E66" s="135">
        <f>'将来負担比率（分子）の構造'!J$41</f>
        <v>35298</v>
      </c>
      <c r="F66" s="135"/>
      <c r="G66" s="135"/>
      <c r="H66" s="135">
        <f>'将来負担比率（分子）の構造'!K$41</f>
        <v>36716</v>
      </c>
      <c r="I66" s="135"/>
      <c r="J66" s="135"/>
      <c r="K66" s="135">
        <f>'将来負担比率（分子）の構造'!L$41</f>
        <v>38718</v>
      </c>
      <c r="L66" s="135"/>
      <c r="M66" s="135"/>
      <c r="N66" s="135">
        <f>'将来負担比率（分子）の構造'!M$41</f>
        <v>39506</v>
      </c>
      <c r="O66" s="135"/>
      <c r="P66" s="135"/>
    </row>
    <row r="67" spans="1:16" x14ac:dyDescent="0.15">
      <c r="A67" s="135" t="s">
        <v>62</v>
      </c>
      <c r="B67" s="135" t="e">
        <f>NA()</f>
        <v>#N/A</v>
      </c>
      <c r="C67" s="135">
        <f>IF(ISNUMBER('将来負担比率（分子）の構造'!I$52), IF('将来負担比率（分子）の構造'!I$52 &lt; 0, 0, '将来負担比率（分子）の構造'!I$52), NA())</f>
        <v>20922</v>
      </c>
      <c r="D67" s="135" t="e">
        <f>NA()</f>
        <v>#N/A</v>
      </c>
      <c r="E67" s="135" t="e">
        <f>NA()</f>
        <v>#N/A</v>
      </c>
      <c r="F67" s="135">
        <f>IF(ISNUMBER('将来負担比率（分子）の構造'!J$52), IF('将来負担比率（分子）の構造'!J$52 &lt; 0, 0, '将来負担比率（分子）の構造'!J$52), NA())</f>
        <v>19384</v>
      </c>
      <c r="G67" s="135" t="e">
        <f>NA()</f>
        <v>#N/A</v>
      </c>
      <c r="H67" s="135" t="e">
        <f>NA()</f>
        <v>#N/A</v>
      </c>
      <c r="I67" s="135">
        <f>IF(ISNUMBER('将来負担比率（分子）の構造'!K$52), IF('将来負担比率（分子）の構造'!K$52 &lt; 0, 0, '将来負担比率（分子）の構造'!K$52), NA())</f>
        <v>20554</v>
      </c>
      <c r="J67" s="135" t="e">
        <f>NA()</f>
        <v>#N/A</v>
      </c>
      <c r="K67" s="135" t="e">
        <f>NA()</f>
        <v>#N/A</v>
      </c>
      <c r="L67" s="135">
        <f>IF(ISNUMBER('将来負担比率（分子）の構造'!L$52), IF('将来負担比率（分子）の構造'!L$52 &lt; 0, 0, '将来負担比率（分子）の構造'!L$52), NA())</f>
        <v>18708</v>
      </c>
      <c r="M67" s="135" t="e">
        <f>NA()</f>
        <v>#N/A</v>
      </c>
      <c r="N67" s="135" t="e">
        <f>NA()</f>
        <v>#N/A</v>
      </c>
      <c r="O67" s="135">
        <f>IF(ISNUMBER('将来負担比率（分子）の構造'!M$52), IF('将来負担比率（分子）の構造'!M$52 &lt; 0, 0, '将来負担比率（分子）の構造'!M$52), NA())</f>
        <v>17632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5457264</v>
      </c>
      <c r="S5" s="669"/>
      <c r="T5" s="669"/>
      <c r="U5" s="669"/>
      <c r="V5" s="669"/>
      <c r="W5" s="669"/>
      <c r="X5" s="669"/>
      <c r="Y5" s="716"/>
      <c r="Z5" s="729">
        <v>18.5</v>
      </c>
      <c r="AA5" s="729"/>
      <c r="AB5" s="729"/>
      <c r="AC5" s="729"/>
      <c r="AD5" s="730">
        <v>5457264</v>
      </c>
      <c r="AE5" s="730"/>
      <c r="AF5" s="730"/>
      <c r="AG5" s="730"/>
      <c r="AH5" s="730"/>
      <c r="AI5" s="730"/>
      <c r="AJ5" s="730"/>
      <c r="AK5" s="730"/>
      <c r="AL5" s="717">
        <v>36.799999999999997</v>
      </c>
      <c r="AM5" s="686"/>
      <c r="AN5" s="686"/>
      <c r="AO5" s="718"/>
      <c r="AP5" s="705" t="s">
        <v>204</v>
      </c>
      <c r="AQ5" s="706"/>
      <c r="AR5" s="706"/>
      <c r="AS5" s="706"/>
      <c r="AT5" s="706"/>
      <c r="AU5" s="706"/>
      <c r="AV5" s="706"/>
      <c r="AW5" s="706"/>
      <c r="AX5" s="706"/>
      <c r="AY5" s="706"/>
      <c r="AZ5" s="706"/>
      <c r="BA5" s="706"/>
      <c r="BB5" s="706"/>
      <c r="BC5" s="706"/>
      <c r="BD5" s="706"/>
      <c r="BE5" s="706"/>
      <c r="BF5" s="707"/>
      <c r="BG5" s="618">
        <v>5454748</v>
      </c>
      <c r="BH5" s="619"/>
      <c r="BI5" s="619"/>
      <c r="BJ5" s="619"/>
      <c r="BK5" s="619"/>
      <c r="BL5" s="619"/>
      <c r="BM5" s="619"/>
      <c r="BN5" s="620"/>
      <c r="BO5" s="671">
        <v>100</v>
      </c>
      <c r="BP5" s="671"/>
      <c r="BQ5" s="671"/>
      <c r="BR5" s="671"/>
      <c r="BS5" s="672">
        <v>287438</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282811</v>
      </c>
      <c r="S6" s="619"/>
      <c r="T6" s="619"/>
      <c r="U6" s="619"/>
      <c r="V6" s="619"/>
      <c r="W6" s="619"/>
      <c r="X6" s="619"/>
      <c r="Y6" s="620"/>
      <c r="Z6" s="671">
        <v>1</v>
      </c>
      <c r="AA6" s="671"/>
      <c r="AB6" s="671"/>
      <c r="AC6" s="671"/>
      <c r="AD6" s="672">
        <v>282811</v>
      </c>
      <c r="AE6" s="672"/>
      <c r="AF6" s="672"/>
      <c r="AG6" s="672"/>
      <c r="AH6" s="672"/>
      <c r="AI6" s="672"/>
      <c r="AJ6" s="672"/>
      <c r="AK6" s="672"/>
      <c r="AL6" s="641">
        <v>1.9</v>
      </c>
      <c r="AM6" s="673"/>
      <c r="AN6" s="673"/>
      <c r="AO6" s="674"/>
      <c r="AP6" s="615" t="s">
        <v>209</v>
      </c>
      <c r="AQ6" s="616"/>
      <c r="AR6" s="616"/>
      <c r="AS6" s="616"/>
      <c r="AT6" s="616"/>
      <c r="AU6" s="616"/>
      <c r="AV6" s="616"/>
      <c r="AW6" s="616"/>
      <c r="AX6" s="616"/>
      <c r="AY6" s="616"/>
      <c r="AZ6" s="616"/>
      <c r="BA6" s="616"/>
      <c r="BB6" s="616"/>
      <c r="BC6" s="616"/>
      <c r="BD6" s="616"/>
      <c r="BE6" s="616"/>
      <c r="BF6" s="617"/>
      <c r="BG6" s="618">
        <v>5454748</v>
      </c>
      <c r="BH6" s="619"/>
      <c r="BI6" s="619"/>
      <c r="BJ6" s="619"/>
      <c r="BK6" s="619"/>
      <c r="BL6" s="619"/>
      <c r="BM6" s="619"/>
      <c r="BN6" s="620"/>
      <c r="BO6" s="671">
        <v>100</v>
      </c>
      <c r="BP6" s="671"/>
      <c r="BQ6" s="671"/>
      <c r="BR6" s="671"/>
      <c r="BS6" s="672">
        <v>287438</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210627</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210627</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12760</v>
      </c>
      <c r="S7" s="619"/>
      <c r="T7" s="619"/>
      <c r="U7" s="619"/>
      <c r="V7" s="619"/>
      <c r="W7" s="619"/>
      <c r="X7" s="619"/>
      <c r="Y7" s="620"/>
      <c r="Z7" s="671">
        <v>0</v>
      </c>
      <c r="AA7" s="671"/>
      <c r="AB7" s="671"/>
      <c r="AC7" s="671"/>
      <c r="AD7" s="672">
        <v>12760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2259052</v>
      </c>
      <c r="BH7" s="619"/>
      <c r="BI7" s="619"/>
      <c r="BJ7" s="619"/>
      <c r="BK7" s="619"/>
      <c r="BL7" s="619"/>
      <c r="BM7" s="619"/>
      <c r="BN7" s="620"/>
      <c r="BO7" s="671">
        <v>41.4</v>
      </c>
      <c r="BP7" s="671"/>
      <c r="BQ7" s="671"/>
      <c r="BR7" s="671"/>
      <c r="BS7" s="672">
        <v>80312</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3276161</v>
      </c>
      <c r="CS7" s="619"/>
      <c r="CT7" s="619"/>
      <c r="CU7" s="619"/>
      <c r="CV7" s="619"/>
      <c r="CW7" s="619"/>
      <c r="CX7" s="619"/>
      <c r="CY7" s="620"/>
      <c r="CZ7" s="671">
        <v>11.4</v>
      </c>
      <c r="DA7" s="671"/>
      <c r="DB7" s="671"/>
      <c r="DC7" s="671"/>
      <c r="DD7" s="624">
        <v>576368</v>
      </c>
      <c r="DE7" s="619"/>
      <c r="DF7" s="619"/>
      <c r="DG7" s="619"/>
      <c r="DH7" s="619"/>
      <c r="DI7" s="619"/>
      <c r="DJ7" s="619"/>
      <c r="DK7" s="619"/>
      <c r="DL7" s="619"/>
      <c r="DM7" s="619"/>
      <c r="DN7" s="619"/>
      <c r="DO7" s="619"/>
      <c r="DP7" s="620"/>
      <c r="DQ7" s="624">
        <v>2157488</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19664</v>
      </c>
      <c r="S8" s="619"/>
      <c r="T8" s="619"/>
      <c r="U8" s="619"/>
      <c r="V8" s="619"/>
      <c r="W8" s="619"/>
      <c r="X8" s="619"/>
      <c r="Y8" s="620"/>
      <c r="Z8" s="671">
        <v>0.1</v>
      </c>
      <c r="AA8" s="671"/>
      <c r="AB8" s="671"/>
      <c r="AC8" s="671"/>
      <c r="AD8" s="672">
        <v>19664</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78720</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9111237</v>
      </c>
      <c r="CS8" s="619"/>
      <c r="CT8" s="619"/>
      <c r="CU8" s="619"/>
      <c r="CV8" s="619"/>
      <c r="CW8" s="619"/>
      <c r="CX8" s="619"/>
      <c r="CY8" s="620"/>
      <c r="CZ8" s="671">
        <v>31.6</v>
      </c>
      <c r="DA8" s="671"/>
      <c r="DB8" s="671"/>
      <c r="DC8" s="671"/>
      <c r="DD8" s="624">
        <v>301811</v>
      </c>
      <c r="DE8" s="619"/>
      <c r="DF8" s="619"/>
      <c r="DG8" s="619"/>
      <c r="DH8" s="619"/>
      <c r="DI8" s="619"/>
      <c r="DJ8" s="619"/>
      <c r="DK8" s="619"/>
      <c r="DL8" s="619"/>
      <c r="DM8" s="619"/>
      <c r="DN8" s="619"/>
      <c r="DO8" s="619"/>
      <c r="DP8" s="620"/>
      <c r="DQ8" s="624">
        <v>4482124</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18460</v>
      </c>
      <c r="S9" s="619"/>
      <c r="T9" s="619"/>
      <c r="U9" s="619"/>
      <c r="V9" s="619"/>
      <c r="W9" s="619"/>
      <c r="X9" s="619"/>
      <c r="Y9" s="620"/>
      <c r="Z9" s="671">
        <v>0.1</v>
      </c>
      <c r="AA9" s="671"/>
      <c r="AB9" s="671"/>
      <c r="AC9" s="671"/>
      <c r="AD9" s="672">
        <v>18460</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1751865</v>
      </c>
      <c r="BH9" s="619"/>
      <c r="BI9" s="619"/>
      <c r="BJ9" s="619"/>
      <c r="BK9" s="619"/>
      <c r="BL9" s="619"/>
      <c r="BM9" s="619"/>
      <c r="BN9" s="620"/>
      <c r="BO9" s="671">
        <v>32.1</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2503429</v>
      </c>
      <c r="CS9" s="619"/>
      <c r="CT9" s="619"/>
      <c r="CU9" s="619"/>
      <c r="CV9" s="619"/>
      <c r="CW9" s="619"/>
      <c r="CX9" s="619"/>
      <c r="CY9" s="620"/>
      <c r="CZ9" s="671">
        <v>8.6999999999999993</v>
      </c>
      <c r="DA9" s="671"/>
      <c r="DB9" s="671"/>
      <c r="DC9" s="671"/>
      <c r="DD9" s="624">
        <v>520930</v>
      </c>
      <c r="DE9" s="619"/>
      <c r="DF9" s="619"/>
      <c r="DG9" s="619"/>
      <c r="DH9" s="619"/>
      <c r="DI9" s="619"/>
      <c r="DJ9" s="619"/>
      <c r="DK9" s="619"/>
      <c r="DL9" s="619"/>
      <c r="DM9" s="619"/>
      <c r="DN9" s="619"/>
      <c r="DO9" s="619"/>
      <c r="DP9" s="620"/>
      <c r="DQ9" s="624">
        <v>1829249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912316</v>
      </c>
      <c r="S10" s="619"/>
      <c r="T10" s="619"/>
      <c r="U10" s="619"/>
      <c r="V10" s="619"/>
      <c r="W10" s="619"/>
      <c r="X10" s="619"/>
      <c r="Y10" s="620"/>
      <c r="Z10" s="671">
        <v>3.1</v>
      </c>
      <c r="AA10" s="671"/>
      <c r="AB10" s="671"/>
      <c r="AC10" s="671"/>
      <c r="AD10" s="672">
        <v>912316</v>
      </c>
      <c r="AE10" s="672"/>
      <c r="AF10" s="672"/>
      <c r="AG10" s="672"/>
      <c r="AH10" s="672"/>
      <c r="AI10" s="672"/>
      <c r="AJ10" s="672"/>
      <c r="AK10" s="672"/>
      <c r="AL10" s="641">
        <v>6.2</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166160</v>
      </c>
      <c r="BH10" s="619"/>
      <c r="BI10" s="619"/>
      <c r="BJ10" s="619"/>
      <c r="BK10" s="619"/>
      <c r="BL10" s="619"/>
      <c r="BM10" s="619"/>
      <c r="BN10" s="620"/>
      <c r="BO10" s="671">
        <v>3</v>
      </c>
      <c r="BP10" s="671"/>
      <c r="BQ10" s="671"/>
      <c r="BR10" s="671"/>
      <c r="BS10" s="624">
        <v>28239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3240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3240</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262307</v>
      </c>
      <c r="BH11" s="619"/>
      <c r="BI11" s="619"/>
      <c r="BJ11" s="619"/>
      <c r="BK11" s="619"/>
      <c r="BL11" s="619"/>
      <c r="BM11" s="619"/>
      <c r="BN11" s="620"/>
      <c r="BO11" s="671">
        <v>4.8</v>
      </c>
      <c r="BP11" s="671"/>
      <c r="BQ11" s="671"/>
      <c r="BR11" s="671"/>
      <c r="BS11" s="624">
        <v>52073</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1201378</v>
      </c>
      <c r="CS11" s="619"/>
      <c r="CT11" s="619"/>
      <c r="CU11" s="619"/>
      <c r="CV11" s="619"/>
      <c r="CW11" s="619"/>
      <c r="CX11" s="619"/>
      <c r="CY11" s="620"/>
      <c r="CZ11" s="671">
        <v>4.2</v>
      </c>
      <c r="DA11" s="671"/>
      <c r="DB11" s="671"/>
      <c r="DC11" s="671"/>
      <c r="DD11" s="624">
        <v>454760</v>
      </c>
      <c r="DE11" s="619"/>
      <c r="DF11" s="619"/>
      <c r="DG11" s="619"/>
      <c r="DH11" s="619"/>
      <c r="DI11" s="619"/>
      <c r="DJ11" s="619"/>
      <c r="DK11" s="619"/>
      <c r="DL11" s="619"/>
      <c r="DM11" s="619"/>
      <c r="DN11" s="619"/>
      <c r="DO11" s="619"/>
      <c r="DP11" s="620"/>
      <c r="DQ11" s="624">
        <v>597100</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2734735</v>
      </c>
      <c r="BH12" s="619"/>
      <c r="BI12" s="619"/>
      <c r="BJ12" s="619"/>
      <c r="BK12" s="619"/>
      <c r="BL12" s="619"/>
      <c r="BM12" s="619"/>
      <c r="BN12" s="620"/>
      <c r="BO12" s="671">
        <v>50.1</v>
      </c>
      <c r="BP12" s="671"/>
      <c r="BQ12" s="671"/>
      <c r="BR12" s="671"/>
      <c r="BS12" s="624">
        <v>183568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853233</v>
      </c>
      <c r="CS12" s="619"/>
      <c r="CT12" s="619"/>
      <c r="CU12" s="619"/>
      <c r="CV12" s="619"/>
      <c r="CW12" s="619"/>
      <c r="CX12" s="619"/>
      <c r="CY12" s="620"/>
      <c r="CZ12" s="671">
        <v>3</v>
      </c>
      <c r="DA12" s="671"/>
      <c r="DB12" s="671"/>
      <c r="DC12" s="671"/>
      <c r="DD12" s="624">
        <v>78587</v>
      </c>
      <c r="DE12" s="619"/>
      <c r="DF12" s="619"/>
      <c r="DG12" s="619"/>
      <c r="DH12" s="619"/>
      <c r="DI12" s="619"/>
      <c r="DJ12" s="619"/>
      <c r="DK12" s="619"/>
      <c r="DL12" s="619"/>
      <c r="DM12" s="619"/>
      <c r="DN12" s="619"/>
      <c r="DO12" s="619"/>
      <c r="DP12" s="620"/>
      <c r="DQ12" s="624">
        <v>521581</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30643</v>
      </c>
      <c r="S13" s="619"/>
      <c r="T13" s="619"/>
      <c r="U13" s="619"/>
      <c r="V13" s="619"/>
      <c r="W13" s="619"/>
      <c r="X13" s="619"/>
      <c r="Y13" s="620"/>
      <c r="Z13" s="671">
        <v>0.1</v>
      </c>
      <c r="AA13" s="671"/>
      <c r="AB13" s="671"/>
      <c r="AC13" s="671"/>
      <c r="AD13" s="672">
        <v>30643</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2673123</v>
      </c>
      <c r="BH13" s="619"/>
      <c r="BI13" s="619"/>
      <c r="BJ13" s="619"/>
      <c r="BK13" s="619"/>
      <c r="BL13" s="619"/>
      <c r="BM13" s="619"/>
      <c r="BN13" s="620"/>
      <c r="BO13" s="671">
        <v>49</v>
      </c>
      <c r="BP13" s="671"/>
      <c r="BQ13" s="671"/>
      <c r="BR13" s="671"/>
      <c r="BS13" s="624">
        <v>183568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2249628</v>
      </c>
      <c r="CS13" s="619"/>
      <c r="CT13" s="619"/>
      <c r="CU13" s="619"/>
      <c r="CV13" s="619"/>
      <c r="CW13" s="619"/>
      <c r="CX13" s="619"/>
      <c r="CY13" s="620"/>
      <c r="CZ13" s="671">
        <v>7.8</v>
      </c>
      <c r="DA13" s="671"/>
      <c r="DB13" s="671"/>
      <c r="DC13" s="671"/>
      <c r="DD13" s="624">
        <v>1389811</v>
      </c>
      <c r="DE13" s="619"/>
      <c r="DF13" s="619"/>
      <c r="DG13" s="619"/>
      <c r="DH13" s="619"/>
      <c r="DI13" s="619"/>
      <c r="DJ13" s="619"/>
      <c r="DK13" s="619"/>
      <c r="DL13" s="619"/>
      <c r="DM13" s="619"/>
      <c r="DN13" s="619"/>
      <c r="DO13" s="619"/>
      <c r="DP13" s="620"/>
      <c r="DQ13" s="624">
        <v>894308</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140255</v>
      </c>
      <c r="BH14" s="619"/>
      <c r="BI14" s="619"/>
      <c r="BJ14" s="619"/>
      <c r="BK14" s="619"/>
      <c r="BL14" s="619"/>
      <c r="BM14" s="619"/>
      <c r="BN14" s="620"/>
      <c r="BO14" s="671">
        <v>2.6</v>
      </c>
      <c r="BP14" s="671"/>
      <c r="BQ14" s="671"/>
      <c r="BR14" s="671"/>
      <c r="BS14" s="624">
        <v>23558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1028997</v>
      </c>
      <c r="CS14" s="619"/>
      <c r="CT14" s="619"/>
      <c r="CU14" s="619"/>
      <c r="CV14" s="619"/>
      <c r="CW14" s="619"/>
      <c r="CX14" s="619"/>
      <c r="CY14" s="620"/>
      <c r="CZ14" s="671">
        <v>3.6</v>
      </c>
      <c r="DA14" s="671"/>
      <c r="DB14" s="671"/>
      <c r="DC14" s="671"/>
      <c r="DD14" s="624">
        <v>19899</v>
      </c>
      <c r="DE14" s="619"/>
      <c r="DF14" s="619"/>
      <c r="DG14" s="619"/>
      <c r="DH14" s="619"/>
      <c r="DI14" s="619"/>
      <c r="DJ14" s="619"/>
      <c r="DK14" s="619"/>
      <c r="DL14" s="619"/>
      <c r="DM14" s="619"/>
      <c r="DN14" s="619"/>
      <c r="DO14" s="619"/>
      <c r="DP14" s="620"/>
      <c r="DQ14" s="624">
        <v>745653</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15753</v>
      </c>
      <c r="S15" s="619"/>
      <c r="T15" s="619"/>
      <c r="U15" s="619"/>
      <c r="V15" s="619"/>
      <c r="W15" s="619"/>
      <c r="X15" s="619"/>
      <c r="Y15" s="620"/>
      <c r="Z15" s="671">
        <v>0.1</v>
      </c>
      <c r="AA15" s="671"/>
      <c r="AB15" s="671"/>
      <c r="AC15" s="671"/>
      <c r="AD15" s="672">
        <v>15753</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320620</v>
      </c>
      <c r="BH15" s="619"/>
      <c r="BI15" s="619"/>
      <c r="BJ15" s="619"/>
      <c r="BK15" s="619"/>
      <c r="BL15" s="619"/>
      <c r="BM15" s="619"/>
      <c r="BN15" s="620"/>
      <c r="BO15" s="671">
        <v>5.9</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3914081</v>
      </c>
      <c r="CS15" s="619"/>
      <c r="CT15" s="619"/>
      <c r="CU15" s="619"/>
      <c r="CV15" s="619"/>
      <c r="CW15" s="619"/>
      <c r="CX15" s="619"/>
      <c r="CY15" s="620"/>
      <c r="CZ15" s="671">
        <v>13.6</v>
      </c>
      <c r="DA15" s="671"/>
      <c r="DB15" s="671"/>
      <c r="DC15" s="671"/>
      <c r="DD15" s="624">
        <v>2338843</v>
      </c>
      <c r="DE15" s="619"/>
      <c r="DF15" s="619"/>
      <c r="DG15" s="619"/>
      <c r="DH15" s="619"/>
      <c r="DI15" s="619"/>
      <c r="DJ15" s="619"/>
      <c r="DK15" s="619"/>
      <c r="DL15" s="619"/>
      <c r="DM15" s="619"/>
      <c r="DN15" s="619"/>
      <c r="DO15" s="619"/>
      <c r="DP15" s="620"/>
      <c r="DQ15" s="624">
        <v>1643739</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9209346</v>
      </c>
      <c r="S16" s="619"/>
      <c r="T16" s="619"/>
      <c r="U16" s="619"/>
      <c r="V16" s="619"/>
      <c r="W16" s="619"/>
      <c r="X16" s="619"/>
      <c r="Y16" s="620"/>
      <c r="Z16" s="671">
        <v>31.2</v>
      </c>
      <c r="AA16" s="671"/>
      <c r="AB16" s="671"/>
      <c r="AC16" s="671"/>
      <c r="AD16" s="672">
        <v>8023361</v>
      </c>
      <c r="AE16" s="672"/>
      <c r="AF16" s="672"/>
      <c r="AG16" s="672"/>
      <c r="AH16" s="672"/>
      <c r="AI16" s="672"/>
      <c r="AJ16" s="672"/>
      <c r="AK16" s="672"/>
      <c r="AL16" s="641">
        <v>54.1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86</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53767</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6877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8023361</v>
      </c>
      <c r="S17" s="619"/>
      <c r="T17" s="619"/>
      <c r="U17" s="619"/>
      <c r="V17" s="619"/>
      <c r="W17" s="619"/>
      <c r="X17" s="619"/>
      <c r="Y17" s="620"/>
      <c r="Z17" s="671">
        <v>27.1</v>
      </c>
      <c r="AA17" s="671"/>
      <c r="AB17" s="671"/>
      <c r="AC17" s="671"/>
      <c r="AD17" s="672">
        <v>8023361</v>
      </c>
      <c r="AE17" s="672"/>
      <c r="AF17" s="672"/>
      <c r="AG17" s="672"/>
      <c r="AH17" s="672"/>
      <c r="AI17" s="672"/>
      <c r="AJ17" s="672"/>
      <c r="AK17" s="672"/>
      <c r="AL17" s="641">
        <v>54.1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4394618</v>
      </c>
      <c r="CS17" s="619"/>
      <c r="CT17" s="619"/>
      <c r="CU17" s="619"/>
      <c r="CV17" s="619"/>
      <c r="CW17" s="619"/>
      <c r="CX17" s="619"/>
      <c r="CY17" s="620"/>
      <c r="CZ17" s="671">
        <v>15.3</v>
      </c>
      <c r="DA17" s="671"/>
      <c r="DB17" s="671"/>
      <c r="DC17" s="671"/>
      <c r="DD17" s="624" t="s">
        <v>109</v>
      </c>
      <c r="DE17" s="619"/>
      <c r="DF17" s="619"/>
      <c r="DG17" s="619"/>
      <c r="DH17" s="619"/>
      <c r="DI17" s="619"/>
      <c r="DJ17" s="619"/>
      <c r="DK17" s="619"/>
      <c r="DL17" s="619"/>
      <c r="DM17" s="619"/>
      <c r="DN17" s="619"/>
      <c r="DO17" s="619"/>
      <c r="DP17" s="620"/>
      <c r="DQ17" s="624">
        <v>4299910</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1185984</v>
      </c>
      <c r="S18" s="619"/>
      <c r="T18" s="619"/>
      <c r="U18" s="619"/>
      <c r="V18" s="619"/>
      <c r="W18" s="619"/>
      <c r="X18" s="619"/>
      <c r="Y18" s="620"/>
      <c r="Z18" s="671">
        <v>4</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2516</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15959017</v>
      </c>
      <c r="S20" s="619"/>
      <c r="T20" s="619"/>
      <c r="U20" s="619"/>
      <c r="V20" s="619"/>
      <c r="W20" s="619"/>
      <c r="X20" s="619"/>
      <c r="Y20" s="620"/>
      <c r="Z20" s="671">
        <v>54</v>
      </c>
      <c r="AA20" s="671"/>
      <c r="AB20" s="671"/>
      <c r="AC20" s="671"/>
      <c r="AD20" s="672">
        <v>14773032</v>
      </c>
      <c r="AE20" s="672"/>
      <c r="AF20" s="672"/>
      <c r="AG20" s="672"/>
      <c r="AH20" s="672"/>
      <c r="AI20" s="672"/>
      <c r="AJ20" s="672"/>
      <c r="AK20" s="672"/>
      <c r="AL20" s="641">
        <v>99.7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2516</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28800396</v>
      </c>
      <c r="CS20" s="619"/>
      <c r="CT20" s="619"/>
      <c r="CU20" s="619"/>
      <c r="CV20" s="619"/>
      <c r="CW20" s="619"/>
      <c r="CX20" s="619"/>
      <c r="CY20" s="620"/>
      <c r="CZ20" s="671">
        <v>100</v>
      </c>
      <c r="DA20" s="671"/>
      <c r="DB20" s="671"/>
      <c r="DC20" s="671"/>
      <c r="DD20" s="624">
        <v>5681009</v>
      </c>
      <c r="DE20" s="619"/>
      <c r="DF20" s="619"/>
      <c r="DG20" s="619"/>
      <c r="DH20" s="619"/>
      <c r="DI20" s="619"/>
      <c r="DJ20" s="619"/>
      <c r="DK20" s="619"/>
      <c r="DL20" s="619"/>
      <c r="DM20" s="619"/>
      <c r="DN20" s="619"/>
      <c r="DO20" s="619"/>
      <c r="DP20" s="620"/>
      <c r="DQ20" s="624">
        <v>17391896</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8038</v>
      </c>
      <c r="S21" s="619"/>
      <c r="T21" s="619"/>
      <c r="U21" s="619"/>
      <c r="V21" s="619"/>
      <c r="W21" s="619"/>
      <c r="X21" s="619"/>
      <c r="Y21" s="620"/>
      <c r="Z21" s="671">
        <v>0</v>
      </c>
      <c r="AA21" s="671"/>
      <c r="AB21" s="671"/>
      <c r="AC21" s="671"/>
      <c r="AD21" s="672">
        <v>8038</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2516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397581</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257726</v>
      </c>
      <c r="S23" s="619"/>
      <c r="T23" s="619"/>
      <c r="U23" s="619"/>
      <c r="V23" s="619"/>
      <c r="W23" s="619"/>
      <c r="X23" s="619"/>
      <c r="Y23" s="620"/>
      <c r="Z23" s="671">
        <v>0.9</v>
      </c>
      <c r="AA23" s="671"/>
      <c r="AB23" s="671"/>
      <c r="AC23" s="671"/>
      <c r="AD23" s="672">
        <v>30149</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136026</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14086518</v>
      </c>
      <c r="CS24" s="669"/>
      <c r="CT24" s="669"/>
      <c r="CU24" s="669"/>
      <c r="CV24" s="669"/>
      <c r="CW24" s="669"/>
      <c r="CX24" s="669"/>
      <c r="CY24" s="716"/>
      <c r="CZ24" s="720">
        <v>48.9</v>
      </c>
      <c r="DA24" s="721"/>
      <c r="DB24" s="721"/>
      <c r="DC24" s="722"/>
      <c r="DD24" s="715">
        <v>9825276</v>
      </c>
      <c r="DE24" s="669"/>
      <c r="DF24" s="669"/>
      <c r="DG24" s="669"/>
      <c r="DH24" s="669"/>
      <c r="DI24" s="669"/>
      <c r="DJ24" s="669"/>
      <c r="DK24" s="716"/>
      <c r="DL24" s="715">
        <v>9524464</v>
      </c>
      <c r="DM24" s="669"/>
      <c r="DN24" s="669"/>
      <c r="DO24" s="669"/>
      <c r="DP24" s="669"/>
      <c r="DQ24" s="669"/>
      <c r="DR24" s="669"/>
      <c r="DS24" s="669"/>
      <c r="DT24" s="669"/>
      <c r="DU24" s="669"/>
      <c r="DV24" s="716"/>
      <c r="DW24" s="717">
        <v>60.5</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4047074</v>
      </c>
      <c r="S25" s="619"/>
      <c r="T25" s="619"/>
      <c r="U25" s="619"/>
      <c r="V25" s="619"/>
      <c r="W25" s="619"/>
      <c r="X25" s="619"/>
      <c r="Y25" s="620"/>
      <c r="Z25" s="671">
        <v>13.7</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3834667</v>
      </c>
      <c r="CS25" s="637"/>
      <c r="CT25" s="637"/>
      <c r="CU25" s="637"/>
      <c r="CV25" s="637"/>
      <c r="CW25" s="637"/>
      <c r="CX25" s="637"/>
      <c r="CY25" s="638"/>
      <c r="CZ25" s="621">
        <v>13.3</v>
      </c>
      <c r="DA25" s="639"/>
      <c r="DB25" s="639"/>
      <c r="DC25" s="640"/>
      <c r="DD25" s="624">
        <v>3615666</v>
      </c>
      <c r="DE25" s="637"/>
      <c r="DF25" s="637"/>
      <c r="DG25" s="637"/>
      <c r="DH25" s="637"/>
      <c r="DI25" s="637"/>
      <c r="DJ25" s="637"/>
      <c r="DK25" s="638"/>
      <c r="DL25" s="624">
        <v>3484255</v>
      </c>
      <c r="DM25" s="637"/>
      <c r="DN25" s="637"/>
      <c r="DO25" s="637"/>
      <c r="DP25" s="637"/>
      <c r="DQ25" s="637"/>
      <c r="DR25" s="637"/>
      <c r="DS25" s="637"/>
      <c r="DT25" s="637"/>
      <c r="DU25" s="637"/>
      <c r="DV25" s="638"/>
      <c r="DW25" s="641">
        <v>22.1</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2292775</v>
      </c>
      <c r="CS26" s="619"/>
      <c r="CT26" s="619"/>
      <c r="CU26" s="619"/>
      <c r="CV26" s="619"/>
      <c r="CW26" s="619"/>
      <c r="CX26" s="619"/>
      <c r="CY26" s="620"/>
      <c r="CZ26" s="621">
        <v>8</v>
      </c>
      <c r="DA26" s="639"/>
      <c r="DB26" s="639"/>
      <c r="DC26" s="640"/>
      <c r="DD26" s="624">
        <v>2156421</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2270039</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5457264</v>
      </c>
      <c r="BH27" s="619"/>
      <c r="BI27" s="619"/>
      <c r="BJ27" s="619"/>
      <c r="BK27" s="619"/>
      <c r="BL27" s="619"/>
      <c r="BM27" s="619"/>
      <c r="BN27" s="620"/>
      <c r="BO27" s="671">
        <v>100</v>
      </c>
      <c r="BP27" s="671"/>
      <c r="BQ27" s="671"/>
      <c r="BR27" s="671"/>
      <c r="BS27" s="624">
        <v>287438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5857233</v>
      </c>
      <c r="CS27" s="637"/>
      <c r="CT27" s="637"/>
      <c r="CU27" s="637"/>
      <c r="CV27" s="637"/>
      <c r="CW27" s="637"/>
      <c r="CX27" s="637"/>
      <c r="CY27" s="638"/>
      <c r="CZ27" s="621">
        <v>20.3</v>
      </c>
      <c r="DA27" s="639"/>
      <c r="DB27" s="639"/>
      <c r="DC27" s="640"/>
      <c r="DD27" s="624">
        <v>1909700</v>
      </c>
      <c r="DE27" s="637"/>
      <c r="DF27" s="637"/>
      <c r="DG27" s="637"/>
      <c r="DH27" s="637"/>
      <c r="DI27" s="637"/>
      <c r="DJ27" s="637"/>
      <c r="DK27" s="638"/>
      <c r="DL27" s="624">
        <v>1834553</v>
      </c>
      <c r="DM27" s="637"/>
      <c r="DN27" s="637"/>
      <c r="DO27" s="637"/>
      <c r="DP27" s="637"/>
      <c r="DQ27" s="637"/>
      <c r="DR27" s="637"/>
      <c r="DS27" s="637"/>
      <c r="DT27" s="637"/>
      <c r="DU27" s="637"/>
      <c r="DV27" s="638"/>
      <c r="DW27" s="641">
        <v>11.7</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72438</v>
      </c>
      <c r="S28" s="619"/>
      <c r="T28" s="619"/>
      <c r="U28" s="619"/>
      <c r="V28" s="619"/>
      <c r="W28" s="619"/>
      <c r="X28" s="619"/>
      <c r="Y28" s="620"/>
      <c r="Z28" s="671">
        <v>0.2</v>
      </c>
      <c r="AA28" s="671"/>
      <c r="AB28" s="671"/>
      <c r="AC28" s="671"/>
      <c r="AD28" s="672">
        <v>10323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4394618</v>
      </c>
      <c r="CS28" s="619"/>
      <c r="CT28" s="619"/>
      <c r="CU28" s="619"/>
      <c r="CV28" s="619"/>
      <c r="CW28" s="619"/>
      <c r="CX28" s="619"/>
      <c r="CY28" s="620"/>
      <c r="CZ28" s="621">
        <v>15.3</v>
      </c>
      <c r="DA28" s="639"/>
      <c r="DB28" s="639"/>
      <c r="DC28" s="640"/>
      <c r="DD28" s="624">
        <v>4299910</v>
      </c>
      <c r="DE28" s="619"/>
      <c r="DF28" s="619"/>
      <c r="DG28" s="619"/>
      <c r="DH28" s="619"/>
      <c r="DI28" s="619"/>
      <c r="DJ28" s="619"/>
      <c r="DK28" s="620"/>
      <c r="DL28" s="624">
        <v>4205656</v>
      </c>
      <c r="DM28" s="619"/>
      <c r="DN28" s="619"/>
      <c r="DO28" s="619"/>
      <c r="DP28" s="619"/>
      <c r="DQ28" s="619"/>
      <c r="DR28" s="619"/>
      <c r="DS28" s="619"/>
      <c r="DT28" s="619"/>
      <c r="DU28" s="619"/>
      <c r="DV28" s="620"/>
      <c r="DW28" s="641">
        <v>26.7</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144690</v>
      </c>
      <c r="S29" s="619"/>
      <c r="T29" s="619"/>
      <c r="U29" s="619"/>
      <c r="V29" s="619"/>
      <c r="W29" s="619"/>
      <c r="X29" s="619"/>
      <c r="Y29" s="620"/>
      <c r="Z29" s="671">
        <v>0.5</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4393191</v>
      </c>
      <c r="CS29" s="637"/>
      <c r="CT29" s="637"/>
      <c r="CU29" s="637"/>
      <c r="CV29" s="637"/>
      <c r="CW29" s="637"/>
      <c r="CX29" s="637"/>
      <c r="CY29" s="638"/>
      <c r="CZ29" s="621">
        <v>15.3</v>
      </c>
      <c r="DA29" s="639"/>
      <c r="DB29" s="639"/>
      <c r="DC29" s="640"/>
      <c r="DD29" s="624">
        <v>4298483</v>
      </c>
      <c r="DE29" s="637"/>
      <c r="DF29" s="637"/>
      <c r="DG29" s="637"/>
      <c r="DH29" s="637"/>
      <c r="DI29" s="637"/>
      <c r="DJ29" s="637"/>
      <c r="DK29" s="638"/>
      <c r="DL29" s="624">
        <v>4204229</v>
      </c>
      <c r="DM29" s="637"/>
      <c r="DN29" s="637"/>
      <c r="DO29" s="637"/>
      <c r="DP29" s="637"/>
      <c r="DQ29" s="637"/>
      <c r="DR29" s="637"/>
      <c r="DS29" s="637"/>
      <c r="DT29" s="637"/>
      <c r="DU29" s="637"/>
      <c r="DV29" s="638"/>
      <c r="DW29" s="641">
        <v>26.7</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124761</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99.4</v>
      </c>
      <c r="BH30" s="685"/>
      <c r="BI30" s="685"/>
      <c r="BJ30" s="685"/>
      <c r="BK30" s="685"/>
      <c r="BL30" s="685"/>
      <c r="BM30" s="686">
        <v>97.8</v>
      </c>
      <c r="BN30" s="685"/>
      <c r="BO30" s="685"/>
      <c r="BP30" s="685"/>
      <c r="BQ30" s="687"/>
      <c r="BR30" s="684">
        <v>99.2</v>
      </c>
      <c r="BS30" s="685"/>
      <c r="BT30" s="685"/>
      <c r="BU30" s="685"/>
      <c r="BV30" s="685"/>
      <c r="BW30" s="685"/>
      <c r="BX30" s="686">
        <v>97.3</v>
      </c>
      <c r="BY30" s="685"/>
      <c r="BZ30" s="685"/>
      <c r="CA30" s="685"/>
      <c r="CB30" s="687"/>
      <c r="CD30" s="690"/>
      <c r="CE30" s="691"/>
      <c r="CF30" s="655" t="s">
        <v>288</v>
      </c>
      <c r="CG30" s="652"/>
      <c r="CH30" s="652"/>
      <c r="CI30" s="652"/>
      <c r="CJ30" s="652"/>
      <c r="CK30" s="652"/>
      <c r="CL30" s="652"/>
      <c r="CM30" s="652"/>
      <c r="CN30" s="652"/>
      <c r="CO30" s="652"/>
      <c r="CP30" s="652"/>
      <c r="CQ30" s="653"/>
      <c r="CR30" s="618">
        <v>3968150</v>
      </c>
      <c r="CS30" s="619"/>
      <c r="CT30" s="619"/>
      <c r="CU30" s="619"/>
      <c r="CV30" s="619"/>
      <c r="CW30" s="619"/>
      <c r="CX30" s="619"/>
      <c r="CY30" s="620"/>
      <c r="CZ30" s="621">
        <v>13.8</v>
      </c>
      <c r="DA30" s="639"/>
      <c r="DB30" s="639"/>
      <c r="DC30" s="640"/>
      <c r="DD30" s="624">
        <v>3875044</v>
      </c>
      <c r="DE30" s="619"/>
      <c r="DF30" s="619"/>
      <c r="DG30" s="619"/>
      <c r="DH30" s="619"/>
      <c r="DI30" s="619"/>
      <c r="DJ30" s="619"/>
      <c r="DK30" s="620"/>
      <c r="DL30" s="624">
        <v>3780790</v>
      </c>
      <c r="DM30" s="619"/>
      <c r="DN30" s="619"/>
      <c r="DO30" s="619"/>
      <c r="DP30" s="619"/>
      <c r="DQ30" s="619"/>
      <c r="DR30" s="619"/>
      <c r="DS30" s="619"/>
      <c r="DT30" s="619"/>
      <c r="DU30" s="619"/>
      <c r="DV30" s="620"/>
      <c r="DW30" s="641">
        <v>24</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790188</v>
      </c>
      <c r="S31" s="619"/>
      <c r="T31" s="619"/>
      <c r="U31" s="619"/>
      <c r="V31" s="619"/>
      <c r="W31" s="619"/>
      <c r="X31" s="619"/>
      <c r="Y31" s="620"/>
      <c r="Z31" s="671">
        <v>2.7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98.5</v>
      </c>
      <c r="BN31" s="683"/>
      <c r="BO31" s="683"/>
      <c r="BP31" s="683"/>
      <c r="BQ31" s="647"/>
      <c r="BR31" s="682">
        <v>99.3</v>
      </c>
      <c r="BS31" s="637"/>
      <c r="BT31" s="637"/>
      <c r="BU31" s="637"/>
      <c r="BV31" s="637"/>
      <c r="BW31" s="637"/>
      <c r="BX31" s="673">
        <v>98.2</v>
      </c>
      <c r="BY31" s="683"/>
      <c r="BZ31" s="683"/>
      <c r="CA31" s="683"/>
      <c r="CB31" s="647"/>
      <c r="CD31" s="690"/>
      <c r="CE31" s="691"/>
      <c r="CF31" s="655" t="s">
        <v>292</v>
      </c>
      <c r="CG31" s="652"/>
      <c r="CH31" s="652"/>
      <c r="CI31" s="652"/>
      <c r="CJ31" s="652"/>
      <c r="CK31" s="652"/>
      <c r="CL31" s="652"/>
      <c r="CM31" s="652"/>
      <c r="CN31" s="652"/>
      <c r="CO31" s="652"/>
      <c r="CP31" s="652"/>
      <c r="CQ31" s="653"/>
      <c r="CR31" s="618">
        <v>425041</v>
      </c>
      <c r="CS31" s="637"/>
      <c r="CT31" s="637"/>
      <c r="CU31" s="637"/>
      <c r="CV31" s="637"/>
      <c r="CW31" s="637"/>
      <c r="CX31" s="637"/>
      <c r="CY31" s="638"/>
      <c r="CZ31" s="621">
        <v>1.5</v>
      </c>
      <c r="DA31" s="639"/>
      <c r="DB31" s="639"/>
      <c r="DC31" s="640"/>
      <c r="DD31" s="624">
        <v>423439</v>
      </c>
      <c r="DE31" s="637"/>
      <c r="DF31" s="637"/>
      <c r="DG31" s="637"/>
      <c r="DH31" s="637"/>
      <c r="DI31" s="637"/>
      <c r="DJ31" s="637"/>
      <c r="DK31" s="638"/>
      <c r="DL31" s="624">
        <v>423439</v>
      </c>
      <c r="DM31" s="637"/>
      <c r="DN31" s="637"/>
      <c r="DO31" s="637"/>
      <c r="DP31" s="637"/>
      <c r="DQ31" s="637"/>
      <c r="DR31" s="637"/>
      <c r="DS31" s="637"/>
      <c r="DT31" s="637"/>
      <c r="DU31" s="637"/>
      <c r="DV31" s="638"/>
      <c r="DW31" s="641">
        <v>2.7</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616660</v>
      </c>
      <c r="S32" s="619"/>
      <c r="T32" s="619"/>
      <c r="U32" s="619"/>
      <c r="V32" s="619"/>
      <c r="W32" s="619"/>
      <c r="X32" s="619"/>
      <c r="Y32" s="620"/>
      <c r="Z32" s="671">
        <v>2.1</v>
      </c>
      <c r="AA32" s="671"/>
      <c r="AB32" s="671"/>
      <c r="AC32" s="671"/>
      <c r="AD32" s="672">
        <v>1791</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99.2</v>
      </c>
      <c r="BH32" s="603"/>
      <c r="BI32" s="603"/>
      <c r="BJ32" s="603"/>
      <c r="BK32" s="603"/>
      <c r="BL32" s="603"/>
      <c r="BM32" s="666">
        <v>96.8</v>
      </c>
      <c r="BN32" s="603"/>
      <c r="BO32" s="603"/>
      <c r="BP32" s="603"/>
      <c r="BQ32" s="660"/>
      <c r="BR32" s="681">
        <v>99</v>
      </c>
      <c r="BS32" s="603"/>
      <c r="BT32" s="603"/>
      <c r="BU32" s="603"/>
      <c r="BV32" s="603"/>
      <c r="BW32" s="603"/>
      <c r="BX32" s="666">
        <v>96.2</v>
      </c>
      <c r="BY32" s="603"/>
      <c r="BZ32" s="603"/>
      <c r="CA32" s="603"/>
      <c r="CB32" s="660"/>
      <c r="CD32" s="692"/>
      <c r="CE32" s="693"/>
      <c r="CF32" s="655" t="s">
        <v>295</v>
      </c>
      <c r="CG32" s="652"/>
      <c r="CH32" s="652"/>
      <c r="CI32" s="652"/>
      <c r="CJ32" s="652"/>
      <c r="CK32" s="652"/>
      <c r="CL32" s="652"/>
      <c r="CM32" s="652"/>
      <c r="CN32" s="652"/>
      <c r="CO32" s="652"/>
      <c r="CP32" s="652"/>
      <c r="CQ32" s="653"/>
      <c r="CR32" s="618">
        <v>1427</v>
      </c>
      <c r="CS32" s="619"/>
      <c r="CT32" s="619"/>
      <c r="CU32" s="619"/>
      <c r="CV32" s="619"/>
      <c r="CW32" s="619"/>
      <c r="CX32" s="619"/>
      <c r="CY32" s="620"/>
      <c r="CZ32" s="621">
        <v>0</v>
      </c>
      <c r="DA32" s="639"/>
      <c r="DB32" s="639"/>
      <c r="DC32" s="640"/>
      <c r="DD32" s="624">
        <v>1427</v>
      </c>
      <c r="DE32" s="619"/>
      <c r="DF32" s="619"/>
      <c r="DG32" s="619"/>
      <c r="DH32" s="619"/>
      <c r="DI32" s="619"/>
      <c r="DJ32" s="619"/>
      <c r="DK32" s="620"/>
      <c r="DL32" s="624">
        <v>1427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4732399</v>
      </c>
      <c r="S33" s="619"/>
      <c r="T33" s="619"/>
      <c r="U33" s="619"/>
      <c r="V33" s="619"/>
      <c r="W33" s="619"/>
      <c r="X33" s="619"/>
      <c r="Y33" s="620"/>
      <c r="Z33" s="671">
        <v>16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8979102</v>
      </c>
      <c r="CS33" s="637"/>
      <c r="CT33" s="637"/>
      <c r="CU33" s="637"/>
      <c r="CV33" s="637"/>
      <c r="CW33" s="637"/>
      <c r="CX33" s="637"/>
      <c r="CY33" s="638"/>
      <c r="CZ33" s="621">
        <v>31.2</v>
      </c>
      <c r="DA33" s="639"/>
      <c r="DB33" s="639"/>
      <c r="DC33" s="640"/>
      <c r="DD33" s="624">
        <v>7018150</v>
      </c>
      <c r="DE33" s="637"/>
      <c r="DF33" s="637"/>
      <c r="DG33" s="637"/>
      <c r="DH33" s="637"/>
      <c r="DI33" s="637"/>
      <c r="DJ33" s="637"/>
      <c r="DK33" s="638"/>
      <c r="DL33" s="624">
        <v>5206698</v>
      </c>
      <c r="DM33" s="637"/>
      <c r="DN33" s="637"/>
      <c r="DO33" s="637"/>
      <c r="DP33" s="637"/>
      <c r="DQ33" s="637"/>
      <c r="DR33" s="637"/>
      <c r="DS33" s="637"/>
      <c r="DT33" s="637"/>
      <c r="DU33" s="637"/>
      <c r="DV33" s="638"/>
      <c r="DW33" s="641">
        <v>33.1</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2894246</v>
      </c>
      <c r="CS34" s="619"/>
      <c r="CT34" s="619"/>
      <c r="CU34" s="619"/>
      <c r="CV34" s="619"/>
      <c r="CW34" s="619"/>
      <c r="CX34" s="619"/>
      <c r="CY34" s="620"/>
      <c r="CZ34" s="621">
        <v>10</v>
      </c>
      <c r="DA34" s="639"/>
      <c r="DB34" s="639"/>
      <c r="DC34" s="640"/>
      <c r="DD34" s="624">
        <v>2180934</v>
      </c>
      <c r="DE34" s="619"/>
      <c r="DF34" s="619"/>
      <c r="DG34" s="619"/>
      <c r="DH34" s="619"/>
      <c r="DI34" s="619"/>
      <c r="DJ34" s="619"/>
      <c r="DK34" s="620"/>
      <c r="DL34" s="624">
        <v>1594762</v>
      </c>
      <c r="DM34" s="619"/>
      <c r="DN34" s="619"/>
      <c r="DO34" s="619"/>
      <c r="DP34" s="619"/>
      <c r="DQ34" s="619"/>
      <c r="DR34" s="619"/>
      <c r="DS34" s="619"/>
      <c r="DT34" s="619"/>
      <c r="DU34" s="619"/>
      <c r="DV34" s="620"/>
      <c r="DW34" s="641">
        <v>10.1</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919499</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2663678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83475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161153</v>
      </c>
      <c r="CS35" s="637"/>
      <c r="CT35" s="637"/>
      <c r="CU35" s="637"/>
      <c r="CV35" s="637"/>
      <c r="CW35" s="637"/>
      <c r="CX35" s="637"/>
      <c r="CY35" s="638"/>
      <c r="CZ35" s="621">
        <v>0.6</v>
      </c>
      <c r="DA35" s="639"/>
      <c r="DB35" s="639"/>
      <c r="DC35" s="640"/>
      <c r="DD35" s="624">
        <v>151809</v>
      </c>
      <c r="DE35" s="637"/>
      <c r="DF35" s="637"/>
      <c r="DG35" s="637"/>
      <c r="DH35" s="637"/>
      <c r="DI35" s="637"/>
      <c r="DJ35" s="637"/>
      <c r="DK35" s="638"/>
      <c r="DL35" s="624">
        <v>151805</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29556637</v>
      </c>
      <c r="S36" s="659"/>
      <c r="T36" s="659"/>
      <c r="U36" s="659"/>
      <c r="V36" s="659"/>
      <c r="W36" s="659"/>
      <c r="X36" s="659"/>
      <c r="Y36" s="662"/>
      <c r="Z36" s="663">
        <v>100</v>
      </c>
      <c r="AA36" s="663"/>
      <c r="AB36" s="663"/>
      <c r="AC36" s="663"/>
      <c r="AD36" s="664">
        <v>14823333</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227649</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-133169</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3143545</v>
      </c>
      <c r="CS36" s="619"/>
      <c r="CT36" s="619"/>
      <c r="CU36" s="619"/>
      <c r="CV36" s="619"/>
      <c r="CW36" s="619"/>
      <c r="CX36" s="619"/>
      <c r="CY36" s="620"/>
      <c r="CZ36" s="621">
        <v>10.9</v>
      </c>
      <c r="DA36" s="639"/>
      <c r="DB36" s="639"/>
      <c r="DC36" s="640"/>
      <c r="DD36" s="624">
        <v>2401165</v>
      </c>
      <c r="DE36" s="619"/>
      <c r="DF36" s="619"/>
      <c r="DG36" s="619"/>
      <c r="DH36" s="619"/>
      <c r="DI36" s="619"/>
      <c r="DJ36" s="619"/>
      <c r="DK36" s="620"/>
      <c r="DL36" s="624">
        <v>1336634</v>
      </c>
      <c r="DM36" s="619"/>
      <c r="DN36" s="619"/>
      <c r="DO36" s="619"/>
      <c r="DP36" s="619"/>
      <c r="DQ36" s="619"/>
      <c r="DR36" s="619"/>
      <c r="DS36" s="619"/>
      <c r="DT36" s="619"/>
      <c r="DU36" s="619"/>
      <c r="DV36" s="620"/>
      <c r="DW36" s="641">
        <v>8.5</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112489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7225</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1458834</v>
      </c>
      <c r="CS37" s="637"/>
      <c r="CT37" s="637"/>
      <c r="CU37" s="637"/>
      <c r="CV37" s="637"/>
      <c r="CW37" s="637"/>
      <c r="CX37" s="637"/>
      <c r="CY37" s="638"/>
      <c r="CZ37" s="621">
        <v>5.0999999999999996</v>
      </c>
      <c r="DA37" s="639"/>
      <c r="DB37" s="639"/>
      <c r="DC37" s="640"/>
      <c r="DD37" s="624">
        <v>1186055</v>
      </c>
      <c r="DE37" s="637"/>
      <c r="DF37" s="637"/>
      <c r="DG37" s="637"/>
      <c r="DH37" s="637"/>
      <c r="DI37" s="637"/>
      <c r="DJ37" s="637"/>
      <c r="DK37" s="638"/>
      <c r="DL37" s="624">
        <v>948462</v>
      </c>
      <c r="DM37" s="637"/>
      <c r="DN37" s="637"/>
      <c r="DO37" s="637"/>
      <c r="DP37" s="637"/>
      <c r="DQ37" s="637"/>
      <c r="DR37" s="637"/>
      <c r="DS37" s="637"/>
      <c r="DT37" s="637"/>
      <c r="DU37" s="637"/>
      <c r="DV37" s="638"/>
      <c r="DW37" s="641">
        <v>6</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105148</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11192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2558530</v>
      </c>
      <c r="CS38" s="619"/>
      <c r="CT38" s="619"/>
      <c r="CU38" s="619"/>
      <c r="CV38" s="619"/>
      <c r="CW38" s="619"/>
      <c r="CX38" s="619"/>
      <c r="CY38" s="620"/>
      <c r="CZ38" s="621">
        <v>8.9</v>
      </c>
      <c r="DA38" s="639"/>
      <c r="DB38" s="639"/>
      <c r="DC38" s="640"/>
      <c r="DD38" s="624">
        <v>2227817</v>
      </c>
      <c r="DE38" s="619"/>
      <c r="DF38" s="619"/>
      <c r="DG38" s="619"/>
      <c r="DH38" s="619"/>
      <c r="DI38" s="619"/>
      <c r="DJ38" s="619"/>
      <c r="DK38" s="620"/>
      <c r="DL38" s="624">
        <v>2090782</v>
      </c>
      <c r="DM38" s="619"/>
      <c r="DN38" s="619"/>
      <c r="DO38" s="619"/>
      <c r="DP38" s="619"/>
      <c r="DQ38" s="619"/>
      <c r="DR38" s="619"/>
      <c r="DS38" s="619"/>
      <c r="DT38" s="619"/>
      <c r="DU38" s="619"/>
      <c r="DV38" s="620"/>
      <c r="DW38" s="641">
        <v>13.3</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76572</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81</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86110</v>
      </c>
      <c r="CS39" s="637"/>
      <c r="CT39" s="637"/>
      <c r="CU39" s="637"/>
      <c r="CV39" s="637"/>
      <c r="CW39" s="637"/>
      <c r="CX39" s="637"/>
      <c r="CY39" s="638"/>
      <c r="CZ39" s="621">
        <v>0.3</v>
      </c>
      <c r="DA39" s="639"/>
      <c r="DB39" s="639"/>
      <c r="DC39" s="640"/>
      <c r="DD39" s="624">
        <v>4899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445791</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110</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135518</v>
      </c>
      <c r="CS40" s="619"/>
      <c r="CT40" s="619"/>
      <c r="CU40" s="619"/>
      <c r="CV40" s="619"/>
      <c r="CW40" s="619"/>
      <c r="CX40" s="619"/>
      <c r="CY40" s="620"/>
      <c r="CZ40" s="621">
        <v>0.5</v>
      </c>
      <c r="DA40" s="639"/>
      <c r="DB40" s="639"/>
      <c r="DC40" s="640"/>
      <c r="DD40" s="624">
        <v>51526</v>
      </c>
      <c r="DE40" s="619"/>
      <c r="DF40" s="619"/>
      <c r="DG40" s="619"/>
      <c r="DH40" s="619"/>
      <c r="DI40" s="619"/>
      <c r="DJ40" s="619"/>
      <c r="DK40" s="620"/>
      <c r="DL40" s="624">
        <v>32715</v>
      </c>
      <c r="DM40" s="619"/>
      <c r="DN40" s="619"/>
      <c r="DO40" s="619"/>
      <c r="DP40" s="619"/>
      <c r="DQ40" s="619"/>
      <c r="DR40" s="619"/>
      <c r="DS40" s="619"/>
      <c r="DT40" s="619"/>
      <c r="DU40" s="619"/>
      <c r="DV40" s="620"/>
      <c r="DW40" s="641">
        <v>0.2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1696029</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361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5734776</v>
      </c>
      <c r="CS42" s="619"/>
      <c r="CT42" s="619"/>
      <c r="CU42" s="619"/>
      <c r="CV42" s="619"/>
      <c r="CW42" s="619"/>
      <c r="CX42" s="619"/>
      <c r="CY42" s="620"/>
      <c r="CZ42" s="621">
        <v>19.899999999999999</v>
      </c>
      <c r="DA42" s="622"/>
      <c r="DB42" s="622"/>
      <c r="DC42" s="623"/>
      <c r="DD42" s="624">
        <v>548470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80754</v>
      </c>
      <c r="CS43" s="637"/>
      <c r="CT43" s="637"/>
      <c r="CU43" s="637"/>
      <c r="CV43" s="637"/>
      <c r="CW43" s="637"/>
      <c r="CX43" s="637"/>
      <c r="CY43" s="638"/>
      <c r="CZ43" s="621">
        <v>0.3</v>
      </c>
      <c r="DA43" s="639"/>
      <c r="DB43" s="639"/>
      <c r="DC43" s="640"/>
      <c r="DD43" s="624">
        <v>7404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5681009</v>
      </c>
      <c r="CS44" s="619"/>
      <c r="CT44" s="619"/>
      <c r="CU44" s="619"/>
      <c r="CV44" s="619"/>
      <c r="CW44" s="619"/>
      <c r="CX44" s="619"/>
      <c r="CY44" s="620"/>
      <c r="CZ44" s="621">
        <v>19.7</v>
      </c>
      <c r="DA44" s="622"/>
      <c r="DB44" s="622"/>
      <c r="DC44" s="623"/>
      <c r="DD44" s="624">
        <v>541593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2951258</v>
      </c>
      <c r="CS45" s="637"/>
      <c r="CT45" s="637"/>
      <c r="CU45" s="637"/>
      <c r="CV45" s="637"/>
      <c r="CW45" s="637"/>
      <c r="CX45" s="637"/>
      <c r="CY45" s="638"/>
      <c r="CZ45" s="621">
        <v>10.199999999999999</v>
      </c>
      <c r="DA45" s="639"/>
      <c r="DB45" s="639"/>
      <c r="DC45" s="640"/>
      <c r="DD45" s="624">
        <v>129780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2594734</v>
      </c>
      <c r="CS46" s="619"/>
      <c r="CT46" s="619"/>
      <c r="CU46" s="619"/>
      <c r="CV46" s="619"/>
      <c r="CW46" s="619"/>
      <c r="CX46" s="619"/>
      <c r="CY46" s="620"/>
      <c r="CZ46" s="621">
        <v>9</v>
      </c>
      <c r="DA46" s="622"/>
      <c r="DB46" s="622"/>
      <c r="DC46" s="623"/>
      <c r="DD46" s="624">
        <v>404596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53767</v>
      </c>
      <c r="CS47" s="637"/>
      <c r="CT47" s="637"/>
      <c r="CU47" s="637"/>
      <c r="CV47" s="637"/>
      <c r="CW47" s="637"/>
      <c r="CX47" s="637"/>
      <c r="CY47" s="638"/>
      <c r="CZ47" s="621">
        <v>0.2</v>
      </c>
      <c r="DA47" s="639"/>
      <c r="DB47" s="639"/>
      <c r="DC47" s="640"/>
      <c r="DD47" s="624">
        <v>6877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28800396</v>
      </c>
      <c r="CS49" s="603"/>
      <c r="CT49" s="603"/>
      <c r="CU49" s="603"/>
      <c r="CV49" s="603"/>
      <c r="CW49" s="603"/>
      <c r="CX49" s="603"/>
      <c r="CY49" s="604"/>
      <c r="CZ49" s="605">
        <v>100</v>
      </c>
      <c r="DA49" s="606"/>
      <c r="DB49" s="606"/>
      <c r="DC49" s="607"/>
      <c r="DD49" s="608">
        <v>17391896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29430</v>
      </c>
      <c r="R7" s="1131"/>
      <c r="S7" s="1131"/>
      <c r="T7" s="1131"/>
      <c r="U7" s="1131"/>
      <c r="V7" s="1131">
        <v>28678</v>
      </c>
      <c r="W7" s="1131"/>
      <c r="X7" s="1131"/>
      <c r="Y7" s="1131"/>
      <c r="Z7" s="1131"/>
      <c r="AA7" s="1131">
        <v>752</v>
      </c>
      <c r="AB7" s="1131"/>
      <c r="AC7" s="1131"/>
      <c r="AD7" s="1131"/>
      <c r="AE7" s="1132"/>
      <c r="AF7" s="1133">
        <v>702</v>
      </c>
      <c r="AG7" s="1134"/>
      <c r="AH7" s="1134"/>
      <c r="AI7" s="1134"/>
      <c r="AJ7" s="1135"/>
      <c r="AK7" s="1117">
        <v>90</v>
      </c>
      <c r="AL7" s="1118"/>
      <c r="AM7" s="1118"/>
      <c r="AN7" s="1118"/>
      <c r="AO7" s="1118"/>
      <c r="AP7" s="1118">
        <v>39247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4</v>
      </c>
      <c r="CI7" s="1115"/>
      <c r="CJ7" s="1115"/>
      <c r="CK7" s="1115"/>
      <c r="CL7" s="1116"/>
      <c r="CM7" s="1114">
        <v>116</v>
      </c>
      <c r="CN7" s="1115"/>
      <c r="CO7" s="1115"/>
      <c r="CP7" s="1115"/>
      <c r="CQ7" s="1116"/>
      <c r="CR7" s="1114">
        <v>49</v>
      </c>
      <c r="CS7" s="1115"/>
      <c r="CT7" s="1115"/>
      <c r="CU7" s="1115"/>
      <c r="CV7" s="1116"/>
      <c r="CW7" s="1114" t="s">
        <v>548</v>
      </c>
      <c r="CX7" s="1115"/>
      <c r="CY7" s="1115"/>
      <c r="CZ7" s="1115"/>
      <c r="DA7" s="1116"/>
      <c r="DB7" s="1114" t="s">
        <v>548</v>
      </c>
      <c r="DC7" s="1115"/>
      <c r="DD7" s="1115"/>
      <c r="DE7" s="1115"/>
      <c r="DF7" s="1116"/>
      <c r="DG7" s="1114" t="s">
        <v>548</v>
      </c>
      <c r="DH7" s="1115"/>
      <c r="DI7" s="1115"/>
      <c r="DJ7" s="1115"/>
      <c r="DK7" s="1116"/>
      <c r="DL7" s="1114">
        <v>40</v>
      </c>
      <c r="DM7" s="1115"/>
      <c r="DN7" s="1115"/>
      <c r="DO7" s="1115"/>
      <c r="DP7" s="1116"/>
      <c r="DQ7" s="1114">
        <v>4</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58</v>
      </c>
      <c r="R8" s="1070"/>
      <c r="S8" s="1070"/>
      <c r="T8" s="1070"/>
      <c r="U8" s="1070"/>
      <c r="V8" s="1070">
        <v>53</v>
      </c>
      <c r="W8" s="1070"/>
      <c r="X8" s="1070"/>
      <c r="Y8" s="1070"/>
      <c r="Z8" s="1070"/>
      <c r="AA8" s="1070">
        <v>4</v>
      </c>
      <c r="AB8" s="1070"/>
      <c r="AC8" s="1070"/>
      <c r="AD8" s="1070"/>
      <c r="AE8" s="1071"/>
      <c r="AF8" s="1045">
        <v>4</v>
      </c>
      <c r="AG8" s="1046"/>
      <c r="AH8" s="1046"/>
      <c r="AI8" s="1046"/>
      <c r="AJ8" s="1047"/>
      <c r="AK8" s="1112" t="s">
        <v>546</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549</v>
      </c>
      <c r="BT8" s="1041"/>
      <c r="BU8" s="1041"/>
      <c r="BV8" s="1041"/>
      <c r="BW8" s="1041"/>
      <c r="BX8" s="1041"/>
      <c r="BY8" s="1041"/>
      <c r="BZ8" s="1041"/>
      <c r="CA8" s="1041"/>
      <c r="CB8" s="1041"/>
      <c r="CC8" s="1041"/>
      <c r="CD8" s="1041"/>
      <c r="CE8" s="1041"/>
      <c r="CF8" s="1041"/>
      <c r="CG8" s="1042"/>
      <c r="CH8" s="1015">
        <v>1</v>
      </c>
      <c r="CI8" s="1016"/>
      <c r="CJ8" s="1016"/>
      <c r="CK8" s="1016"/>
      <c r="CL8" s="1017"/>
      <c r="CM8" s="1015">
        <v>11</v>
      </c>
      <c r="CN8" s="1016"/>
      <c r="CO8" s="1016"/>
      <c r="CP8" s="1016"/>
      <c r="CQ8" s="1017"/>
      <c r="CR8" s="1015">
        <v>43</v>
      </c>
      <c r="CS8" s="1016"/>
      <c r="CT8" s="1016"/>
      <c r="CU8" s="1016"/>
      <c r="CV8" s="1017"/>
      <c r="CW8" s="1015" t="s">
        <v>546</v>
      </c>
      <c r="CX8" s="1016"/>
      <c r="CY8" s="1016"/>
      <c r="CZ8" s="1016"/>
      <c r="DA8" s="1017"/>
      <c r="DB8" s="1015" t="s">
        <v>546</v>
      </c>
      <c r="DC8" s="1016"/>
      <c r="DD8" s="1016"/>
      <c r="DE8" s="1016"/>
      <c r="DF8" s="1017"/>
      <c r="DG8" s="1015" t="s">
        <v>548</v>
      </c>
      <c r="DH8" s="1016"/>
      <c r="DI8" s="1016"/>
      <c r="DJ8" s="1016"/>
      <c r="DK8" s="1017"/>
      <c r="DL8" s="1015" t="s">
        <v>546</v>
      </c>
      <c r="DM8" s="1016"/>
      <c r="DN8" s="1016"/>
      <c r="DO8" s="1016"/>
      <c r="DP8" s="1017"/>
      <c r="DQ8" s="1015" t="s">
        <v>546</v>
      </c>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45</v>
      </c>
      <c r="R9" s="1070"/>
      <c r="S9" s="1070"/>
      <c r="T9" s="1070"/>
      <c r="U9" s="1070"/>
      <c r="V9" s="1070">
        <v>45</v>
      </c>
      <c r="W9" s="1070"/>
      <c r="X9" s="1070"/>
      <c r="Y9" s="1070"/>
      <c r="Z9" s="1070"/>
      <c r="AA9" s="1070" t="s">
        <v>558</v>
      </c>
      <c r="AB9" s="1070"/>
      <c r="AC9" s="1070"/>
      <c r="AD9" s="1070"/>
      <c r="AE9" s="1071"/>
      <c r="AF9" s="1045" t="s">
        <v>109</v>
      </c>
      <c r="AG9" s="1046"/>
      <c r="AH9" s="1046"/>
      <c r="AI9" s="1046"/>
      <c r="AJ9" s="1047"/>
      <c r="AK9" s="1112" t="s">
        <v>546</v>
      </c>
      <c r="AL9" s="1113"/>
      <c r="AM9" s="1113"/>
      <c r="AN9" s="1113"/>
      <c r="AO9" s="1113"/>
      <c r="AP9" s="1113">
        <v>259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550</v>
      </c>
      <c r="BT9" s="1041"/>
      <c r="BU9" s="1041"/>
      <c r="BV9" s="1041"/>
      <c r="BW9" s="1041"/>
      <c r="BX9" s="1041"/>
      <c r="BY9" s="1041"/>
      <c r="BZ9" s="1041"/>
      <c r="CA9" s="1041"/>
      <c r="CB9" s="1041"/>
      <c r="CC9" s="1041"/>
      <c r="CD9" s="1041"/>
      <c r="CE9" s="1041"/>
      <c r="CF9" s="1041"/>
      <c r="CG9" s="1042"/>
      <c r="CH9" s="1015">
        <v>-2</v>
      </c>
      <c r="CI9" s="1016"/>
      <c r="CJ9" s="1016"/>
      <c r="CK9" s="1016"/>
      <c r="CL9" s="1017"/>
      <c r="CM9" s="1015">
        <v>15</v>
      </c>
      <c r="CN9" s="1016"/>
      <c r="CO9" s="1016"/>
      <c r="CP9" s="1016"/>
      <c r="CQ9" s="1017"/>
      <c r="CR9" s="1015">
        <v>57</v>
      </c>
      <c r="CS9" s="1016"/>
      <c r="CT9" s="1016"/>
      <c r="CU9" s="1016"/>
      <c r="CV9" s="1017"/>
      <c r="CW9" s="1015" t="s">
        <v>551</v>
      </c>
      <c r="CX9" s="1016"/>
      <c r="CY9" s="1016"/>
      <c r="CZ9" s="1016"/>
      <c r="DA9" s="1017"/>
      <c r="DB9" s="1015" t="s">
        <v>546</v>
      </c>
      <c r="DC9" s="1016"/>
      <c r="DD9" s="1016"/>
      <c r="DE9" s="1016"/>
      <c r="DF9" s="1017"/>
      <c r="DG9" s="1015" t="s">
        <v>548</v>
      </c>
      <c r="DH9" s="1016"/>
      <c r="DI9" s="1016"/>
      <c r="DJ9" s="1016"/>
      <c r="DK9" s="1017"/>
      <c r="DL9" s="1015" t="s">
        <v>548</v>
      </c>
      <c r="DM9" s="1016"/>
      <c r="DN9" s="1016"/>
      <c r="DO9" s="1016"/>
      <c r="DP9" s="1017"/>
      <c r="DQ9" s="1015" t="s">
        <v>546</v>
      </c>
      <c r="DR9" s="1016"/>
      <c r="DS9" s="1016"/>
      <c r="DT9" s="1016"/>
      <c r="DU9" s="1017"/>
      <c r="DV9" s="1018"/>
      <c r="DW9" s="1019"/>
      <c r="DX9" s="1019"/>
      <c r="DY9" s="1019"/>
      <c r="DZ9" s="1020"/>
      <c r="EA9" s="205"/>
    </row>
    <row r="10" spans="1:131" s="206" customFormat="1" ht="26.25" customHeight="1" x14ac:dyDescent="0.15">
      <c r="A10" s="212">
        <v>4</v>
      </c>
      <c r="B10" s="1063" t="s">
        <v>362</v>
      </c>
      <c r="C10" s="1064"/>
      <c r="D10" s="1064"/>
      <c r="E10" s="1064"/>
      <c r="F10" s="1064"/>
      <c r="G10" s="1064"/>
      <c r="H10" s="1064"/>
      <c r="I10" s="1064"/>
      <c r="J10" s="1064"/>
      <c r="K10" s="1064"/>
      <c r="L10" s="1064"/>
      <c r="M10" s="1064"/>
      <c r="N10" s="1064"/>
      <c r="O10" s="1064"/>
      <c r="P10" s="1065"/>
      <c r="Q10" s="1069">
        <v>62</v>
      </c>
      <c r="R10" s="1070"/>
      <c r="S10" s="1070"/>
      <c r="T10" s="1070"/>
      <c r="U10" s="1070"/>
      <c r="V10" s="1070">
        <v>62</v>
      </c>
      <c r="W10" s="1070"/>
      <c r="X10" s="1070"/>
      <c r="Y10" s="1070"/>
      <c r="Z10" s="1070"/>
      <c r="AA10" s="1070">
        <f>Q10-V10</f>
        <v>0</v>
      </c>
      <c r="AB10" s="1070"/>
      <c r="AC10" s="1070"/>
      <c r="AD10" s="1070"/>
      <c r="AE10" s="1071"/>
      <c r="AF10" s="1045">
        <v>0</v>
      </c>
      <c r="AG10" s="1046"/>
      <c r="AH10" s="1046"/>
      <c r="AI10" s="1046"/>
      <c r="AJ10" s="1047"/>
      <c r="AK10" s="1112">
        <v>16</v>
      </c>
      <c r="AL10" s="1113"/>
      <c r="AM10" s="1113"/>
      <c r="AN10" s="1113"/>
      <c r="AO10" s="1113"/>
      <c r="AP10" s="1113" t="s">
        <v>546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552</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4</v>
      </c>
      <c r="CN10" s="1016"/>
      <c r="CO10" s="1016"/>
      <c r="CP10" s="1016"/>
      <c r="CQ10" s="1017"/>
      <c r="CR10" s="1015">
        <v>20</v>
      </c>
      <c r="CS10" s="1016"/>
      <c r="CT10" s="1016"/>
      <c r="CU10" s="1016"/>
      <c r="CV10" s="1017"/>
      <c r="CW10" s="1015" t="s">
        <v>546</v>
      </c>
      <c r="CX10" s="1016"/>
      <c r="CY10" s="1016"/>
      <c r="CZ10" s="1016"/>
      <c r="DA10" s="1017"/>
      <c r="DB10" s="1015" t="s">
        <v>548</v>
      </c>
      <c r="DC10" s="1016"/>
      <c r="DD10" s="1016"/>
      <c r="DE10" s="1016"/>
      <c r="DF10" s="1017"/>
      <c r="DG10" s="1015" t="s">
        <v>546</v>
      </c>
      <c r="DH10" s="1016"/>
      <c r="DI10" s="1016"/>
      <c r="DJ10" s="1016"/>
      <c r="DK10" s="1017"/>
      <c r="DL10" s="1015" t="s">
        <v>548</v>
      </c>
      <c r="DM10" s="1016"/>
      <c r="DN10" s="1016"/>
      <c r="DO10" s="1016"/>
      <c r="DP10" s="1017"/>
      <c r="DQ10" s="1015" t="s">
        <v>546</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29559</v>
      </c>
      <c r="R23" s="1095"/>
      <c r="S23" s="1095"/>
      <c r="T23" s="1095"/>
      <c r="U23" s="1095"/>
      <c r="V23" s="1095">
        <v>28803</v>
      </c>
      <c r="W23" s="1095"/>
      <c r="X23" s="1095"/>
      <c r="Y23" s="1095"/>
      <c r="Z23" s="1095"/>
      <c r="AA23" s="1095">
        <v>756</v>
      </c>
      <c r="AB23" s="1095"/>
      <c r="AC23" s="1095"/>
      <c r="AD23" s="1095"/>
      <c r="AE23" s="1096"/>
      <c r="AF23" s="1097">
        <v>707</v>
      </c>
      <c r="AG23" s="1095"/>
      <c r="AH23" s="1095"/>
      <c r="AI23" s="1095"/>
      <c r="AJ23" s="1098"/>
      <c r="AK23" s="1099"/>
      <c r="AL23" s="1100"/>
      <c r="AM23" s="1100"/>
      <c r="AN23" s="1100"/>
      <c r="AO23" s="1100"/>
      <c r="AP23" s="1095">
        <v>39506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5965</v>
      </c>
      <c r="R28" s="1080"/>
      <c r="S28" s="1080"/>
      <c r="T28" s="1080"/>
      <c r="U28" s="1080"/>
      <c r="V28" s="1080">
        <v>5884</v>
      </c>
      <c r="W28" s="1080"/>
      <c r="X28" s="1080"/>
      <c r="Y28" s="1080"/>
      <c r="Z28" s="1080"/>
      <c r="AA28" s="1080">
        <v>81</v>
      </c>
      <c r="AB28" s="1080"/>
      <c r="AC28" s="1080"/>
      <c r="AD28" s="1080"/>
      <c r="AE28" s="1081"/>
      <c r="AF28" s="1082">
        <v>81</v>
      </c>
      <c r="AG28" s="1080"/>
      <c r="AH28" s="1080"/>
      <c r="AI28" s="1080"/>
      <c r="AJ28" s="1083"/>
      <c r="AK28" s="1084">
        <v>810</v>
      </c>
      <c r="AL28" s="1072"/>
      <c r="AM28" s="1072"/>
      <c r="AN28" s="1072"/>
      <c r="AO28" s="1072"/>
      <c r="AP28" s="1072" t="s">
        <v>548</v>
      </c>
      <c r="AQ28" s="1072"/>
      <c r="AR28" s="1072"/>
      <c r="AS28" s="1072"/>
      <c r="AT28" s="1072"/>
      <c r="AU28" s="1072" t="s">
        <v>548</v>
      </c>
      <c r="AV28" s="1072"/>
      <c r="AW28" s="1072"/>
      <c r="AX28" s="1072"/>
      <c r="AY28" s="1072"/>
      <c r="AZ28" s="1073" t="s">
        <v>548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6521</v>
      </c>
      <c r="R29" s="1070"/>
      <c r="S29" s="1070"/>
      <c r="T29" s="1070"/>
      <c r="U29" s="1070"/>
      <c r="V29" s="1070">
        <v>6438</v>
      </c>
      <c r="W29" s="1070"/>
      <c r="X29" s="1070"/>
      <c r="Y29" s="1070"/>
      <c r="Z29" s="1070"/>
      <c r="AA29" s="1070">
        <v>83</v>
      </c>
      <c r="AB29" s="1070"/>
      <c r="AC29" s="1070"/>
      <c r="AD29" s="1070"/>
      <c r="AE29" s="1071"/>
      <c r="AF29" s="1045">
        <v>83</v>
      </c>
      <c r="AG29" s="1046"/>
      <c r="AH29" s="1046"/>
      <c r="AI29" s="1046"/>
      <c r="AJ29" s="1047"/>
      <c r="AK29" s="1006">
        <v>562</v>
      </c>
      <c r="AL29" s="997"/>
      <c r="AM29" s="997"/>
      <c r="AN29" s="997"/>
      <c r="AO29" s="997"/>
      <c r="AP29" s="997">
        <v>160</v>
      </c>
      <c r="AQ29" s="997"/>
      <c r="AR29" s="997"/>
      <c r="AS29" s="997"/>
      <c r="AT29" s="997"/>
      <c r="AU29" s="997" t="s">
        <v>548</v>
      </c>
      <c r="AV29" s="997"/>
      <c r="AW29" s="997"/>
      <c r="AX29" s="997"/>
      <c r="AY29" s="997"/>
      <c r="AZ29" s="1068" t="s">
        <v>548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21</v>
      </c>
      <c r="R30" s="1070"/>
      <c r="S30" s="1070"/>
      <c r="T30" s="1070"/>
      <c r="U30" s="1070"/>
      <c r="V30" s="1070">
        <v>21</v>
      </c>
      <c r="W30" s="1070"/>
      <c r="X30" s="1070"/>
      <c r="Y30" s="1070"/>
      <c r="Z30" s="1070"/>
      <c r="AA30" s="1070" t="s">
        <v>558</v>
      </c>
      <c r="AB30" s="1070"/>
      <c r="AC30" s="1070"/>
      <c r="AD30" s="1070"/>
      <c r="AE30" s="1071"/>
      <c r="AF30" s="1045" t="s">
        <v>109</v>
      </c>
      <c r="AG30" s="1046"/>
      <c r="AH30" s="1046"/>
      <c r="AI30" s="1046"/>
      <c r="AJ30" s="1047"/>
      <c r="AK30" s="1006">
        <v>21</v>
      </c>
      <c r="AL30" s="997"/>
      <c r="AM30" s="997"/>
      <c r="AN30" s="997"/>
      <c r="AO30" s="997"/>
      <c r="AP30" s="997">
        <v>10</v>
      </c>
      <c r="AQ30" s="997"/>
      <c r="AR30" s="997"/>
      <c r="AS30" s="997"/>
      <c r="AT30" s="997"/>
      <c r="AU30" s="997">
        <v>10</v>
      </c>
      <c r="AV30" s="997"/>
      <c r="AW30" s="997"/>
      <c r="AX30" s="997"/>
      <c r="AY30" s="997"/>
      <c r="AZ30" s="1068" t="s">
        <v>548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27</v>
      </c>
      <c r="R31" s="1070"/>
      <c r="S31" s="1070"/>
      <c r="T31" s="1070"/>
      <c r="U31" s="1070"/>
      <c r="V31" s="1070">
        <v>27</v>
      </c>
      <c r="W31" s="1070"/>
      <c r="X31" s="1070"/>
      <c r="Y31" s="1070"/>
      <c r="Z31" s="1070"/>
      <c r="AA31" s="1070">
        <v>0</v>
      </c>
      <c r="AB31" s="1070"/>
      <c r="AC31" s="1070"/>
      <c r="AD31" s="1070"/>
      <c r="AE31" s="1071"/>
      <c r="AF31" s="1045">
        <v>0</v>
      </c>
      <c r="AG31" s="1046"/>
      <c r="AH31" s="1046"/>
      <c r="AI31" s="1046"/>
      <c r="AJ31" s="1047"/>
      <c r="AK31" s="1006">
        <v>6</v>
      </c>
      <c r="AL31" s="997"/>
      <c r="AM31" s="997"/>
      <c r="AN31" s="997"/>
      <c r="AO31" s="997"/>
      <c r="AP31" s="997">
        <v>5</v>
      </c>
      <c r="AQ31" s="997"/>
      <c r="AR31" s="997"/>
      <c r="AS31" s="997"/>
      <c r="AT31" s="997"/>
      <c r="AU31" s="997">
        <v>2</v>
      </c>
      <c r="AV31" s="997"/>
      <c r="AW31" s="997"/>
      <c r="AX31" s="997"/>
      <c r="AY31" s="997"/>
      <c r="AZ31" s="1068" t="s">
        <v>548</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12</v>
      </c>
      <c r="R32" s="1070"/>
      <c r="S32" s="1070"/>
      <c r="T32" s="1070"/>
      <c r="U32" s="1070"/>
      <c r="V32" s="1070">
        <v>12</v>
      </c>
      <c r="W32" s="1070"/>
      <c r="X32" s="1070"/>
      <c r="Y32" s="1070"/>
      <c r="Z32" s="1070"/>
      <c r="AA32" s="1070">
        <v>0</v>
      </c>
      <c r="AB32" s="1070"/>
      <c r="AC32" s="1070"/>
      <c r="AD32" s="1070"/>
      <c r="AE32" s="1071"/>
      <c r="AF32" s="1045">
        <v>0</v>
      </c>
      <c r="AG32" s="1046"/>
      <c r="AH32" s="1046"/>
      <c r="AI32" s="1046"/>
      <c r="AJ32" s="1047"/>
      <c r="AK32" s="1006">
        <v>4</v>
      </c>
      <c r="AL32" s="997"/>
      <c r="AM32" s="997"/>
      <c r="AN32" s="997"/>
      <c r="AO32" s="997"/>
      <c r="AP32" s="997" t="s">
        <v>553</v>
      </c>
      <c r="AQ32" s="997"/>
      <c r="AR32" s="997"/>
      <c r="AS32" s="997"/>
      <c r="AT32" s="997"/>
      <c r="AU32" s="997" t="s">
        <v>553</v>
      </c>
      <c r="AV32" s="997"/>
      <c r="AW32" s="997"/>
      <c r="AX32" s="997"/>
      <c r="AY32" s="997"/>
      <c r="AZ32" s="1068" t="s">
        <v>548</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1320</v>
      </c>
      <c r="R33" s="1070"/>
      <c r="S33" s="1070"/>
      <c r="T33" s="1070"/>
      <c r="U33" s="1070"/>
      <c r="V33" s="1070">
        <v>1309</v>
      </c>
      <c r="W33" s="1070"/>
      <c r="X33" s="1070"/>
      <c r="Y33" s="1070"/>
      <c r="Z33" s="1070"/>
      <c r="AA33" s="1070">
        <v>10</v>
      </c>
      <c r="AB33" s="1070"/>
      <c r="AC33" s="1070"/>
      <c r="AD33" s="1070"/>
      <c r="AE33" s="1071"/>
      <c r="AF33" s="1045">
        <v>10</v>
      </c>
      <c r="AG33" s="1046"/>
      <c r="AH33" s="1046"/>
      <c r="AI33" s="1046"/>
      <c r="AJ33" s="1047"/>
      <c r="AK33" s="1006">
        <v>868</v>
      </c>
      <c r="AL33" s="997"/>
      <c r="AM33" s="997"/>
      <c r="AN33" s="997"/>
      <c r="AO33" s="997"/>
      <c r="AP33" s="997" t="s">
        <v>548</v>
      </c>
      <c r="AQ33" s="997"/>
      <c r="AR33" s="997"/>
      <c r="AS33" s="997"/>
      <c r="AT33" s="997"/>
      <c r="AU33" s="997" t="s">
        <v>546</v>
      </c>
      <c r="AV33" s="997"/>
      <c r="AW33" s="997"/>
      <c r="AX33" s="997"/>
      <c r="AY33" s="997"/>
      <c r="AZ33" s="1068" t="s">
        <v>548</v>
      </c>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31</v>
      </c>
      <c r="R34" s="1070"/>
      <c r="S34" s="1070"/>
      <c r="T34" s="1070"/>
      <c r="U34" s="1070"/>
      <c r="V34" s="1070">
        <v>26</v>
      </c>
      <c r="W34" s="1070"/>
      <c r="X34" s="1070"/>
      <c r="Y34" s="1070"/>
      <c r="Z34" s="1070"/>
      <c r="AA34" s="1070">
        <v>5</v>
      </c>
      <c r="AB34" s="1070"/>
      <c r="AC34" s="1070"/>
      <c r="AD34" s="1070"/>
      <c r="AE34" s="1071"/>
      <c r="AF34" s="1045">
        <v>5</v>
      </c>
      <c r="AG34" s="1046"/>
      <c r="AH34" s="1046"/>
      <c r="AI34" s="1046"/>
      <c r="AJ34" s="1047"/>
      <c r="AK34" s="1006" t="s">
        <v>548</v>
      </c>
      <c r="AL34" s="997"/>
      <c r="AM34" s="997"/>
      <c r="AN34" s="997"/>
      <c r="AO34" s="997"/>
      <c r="AP34" s="997" t="s">
        <v>548</v>
      </c>
      <c r="AQ34" s="997"/>
      <c r="AR34" s="997"/>
      <c r="AS34" s="997"/>
      <c r="AT34" s="997"/>
      <c r="AU34" s="997" t="s">
        <v>548</v>
      </c>
      <c r="AV34" s="997"/>
      <c r="AW34" s="997"/>
      <c r="AX34" s="997"/>
      <c r="AY34" s="997"/>
      <c r="AZ34" s="1068" t="s">
        <v>546</v>
      </c>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952</v>
      </c>
      <c r="R35" s="1070"/>
      <c r="S35" s="1070"/>
      <c r="T35" s="1070"/>
      <c r="U35" s="1070"/>
      <c r="V35" s="1070">
        <v>862</v>
      </c>
      <c r="W35" s="1070"/>
      <c r="X35" s="1070"/>
      <c r="Y35" s="1070"/>
      <c r="Z35" s="1070"/>
      <c r="AA35" s="1070">
        <f t="shared" ref="AA35:AA40" si="0">Q35-V35</f>
        <v>90</v>
      </c>
      <c r="AB35" s="1070"/>
      <c r="AC35" s="1070"/>
      <c r="AD35" s="1070"/>
      <c r="AE35" s="1071"/>
      <c r="AF35" s="1045">
        <v>1452</v>
      </c>
      <c r="AG35" s="1046"/>
      <c r="AH35" s="1046"/>
      <c r="AI35" s="1046"/>
      <c r="AJ35" s="1047"/>
      <c r="AK35" s="1006">
        <v>116</v>
      </c>
      <c r="AL35" s="997"/>
      <c r="AM35" s="997"/>
      <c r="AN35" s="997"/>
      <c r="AO35" s="997"/>
      <c r="AP35" s="997">
        <v>3208</v>
      </c>
      <c r="AQ35" s="997"/>
      <c r="AR35" s="997"/>
      <c r="AS35" s="997"/>
      <c r="AT35" s="997"/>
      <c r="AU35" s="997">
        <v>760</v>
      </c>
      <c r="AV35" s="997"/>
      <c r="AW35" s="997"/>
      <c r="AX35" s="997"/>
      <c r="AY35" s="997"/>
      <c r="AZ35" s="1068" t="s">
        <v>548</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366</v>
      </c>
      <c r="R36" s="1070"/>
      <c r="S36" s="1070"/>
      <c r="T36" s="1070"/>
      <c r="U36" s="1070"/>
      <c r="V36" s="1070">
        <v>366</v>
      </c>
      <c r="W36" s="1070"/>
      <c r="X36" s="1070"/>
      <c r="Y36" s="1070"/>
      <c r="Z36" s="1070"/>
      <c r="AA36" s="1070" t="s">
        <v>558</v>
      </c>
      <c r="AB36" s="1070"/>
      <c r="AC36" s="1070"/>
      <c r="AD36" s="1070"/>
      <c r="AE36" s="1071"/>
      <c r="AF36" s="1045" t="s">
        <v>109</v>
      </c>
      <c r="AG36" s="1046"/>
      <c r="AH36" s="1046"/>
      <c r="AI36" s="1046"/>
      <c r="AJ36" s="1047"/>
      <c r="AK36" s="1006">
        <v>112</v>
      </c>
      <c r="AL36" s="997"/>
      <c r="AM36" s="997"/>
      <c r="AN36" s="997"/>
      <c r="AO36" s="997"/>
      <c r="AP36" s="997">
        <v>1060</v>
      </c>
      <c r="AQ36" s="997"/>
      <c r="AR36" s="997"/>
      <c r="AS36" s="997"/>
      <c r="AT36" s="997"/>
      <c r="AU36" s="997">
        <v>899</v>
      </c>
      <c r="AV36" s="997"/>
      <c r="AW36" s="997"/>
      <c r="AX36" s="997"/>
      <c r="AY36" s="997"/>
      <c r="AZ36" s="1068" t="s">
        <v>548</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387</v>
      </c>
      <c r="C37" s="1064"/>
      <c r="D37" s="1064"/>
      <c r="E37" s="1064"/>
      <c r="F37" s="1064"/>
      <c r="G37" s="1064"/>
      <c r="H37" s="1064"/>
      <c r="I37" s="1064"/>
      <c r="J37" s="1064"/>
      <c r="K37" s="1064"/>
      <c r="L37" s="1064"/>
      <c r="M37" s="1064"/>
      <c r="N37" s="1064"/>
      <c r="O37" s="1064"/>
      <c r="P37" s="1065"/>
      <c r="Q37" s="1069">
        <v>213</v>
      </c>
      <c r="R37" s="1070"/>
      <c r="S37" s="1070"/>
      <c r="T37" s="1070"/>
      <c r="U37" s="1070"/>
      <c r="V37" s="1070">
        <v>213</v>
      </c>
      <c r="W37" s="1070"/>
      <c r="X37" s="1070"/>
      <c r="Y37" s="1070"/>
      <c r="Z37" s="1070"/>
      <c r="AA37" s="1070" t="s">
        <v>558</v>
      </c>
      <c r="AB37" s="1070"/>
      <c r="AC37" s="1070"/>
      <c r="AD37" s="1070"/>
      <c r="AE37" s="1071"/>
      <c r="AF37" s="1045" t="s">
        <v>109</v>
      </c>
      <c r="AG37" s="1046"/>
      <c r="AH37" s="1046"/>
      <c r="AI37" s="1046"/>
      <c r="AJ37" s="1047"/>
      <c r="AK37" s="1006">
        <v>126</v>
      </c>
      <c r="AL37" s="997"/>
      <c r="AM37" s="997"/>
      <c r="AN37" s="997"/>
      <c r="AO37" s="997"/>
      <c r="AP37" s="997">
        <v>1370</v>
      </c>
      <c r="AQ37" s="997"/>
      <c r="AR37" s="997"/>
      <c r="AS37" s="997"/>
      <c r="AT37" s="997"/>
      <c r="AU37" s="997">
        <v>1282</v>
      </c>
      <c r="AV37" s="997"/>
      <c r="AW37" s="997"/>
      <c r="AX37" s="997"/>
      <c r="AY37" s="997"/>
      <c r="AZ37" s="1068" t="s">
        <v>548</v>
      </c>
      <c r="BA37" s="1068"/>
      <c r="BB37" s="1068"/>
      <c r="BC37" s="1068"/>
      <c r="BD37" s="1068"/>
      <c r="BE37" s="1058" t="s">
        <v>386</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388</v>
      </c>
      <c r="C38" s="1064"/>
      <c r="D38" s="1064"/>
      <c r="E38" s="1064"/>
      <c r="F38" s="1064"/>
      <c r="G38" s="1064"/>
      <c r="H38" s="1064"/>
      <c r="I38" s="1064"/>
      <c r="J38" s="1064"/>
      <c r="K38" s="1064"/>
      <c r="L38" s="1064"/>
      <c r="M38" s="1064"/>
      <c r="N38" s="1064"/>
      <c r="O38" s="1064"/>
      <c r="P38" s="1065"/>
      <c r="Q38" s="1069">
        <v>764</v>
      </c>
      <c r="R38" s="1070"/>
      <c r="S38" s="1070"/>
      <c r="T38" s="1070"/>
      <c r="U38" s="1070"/>
      <c r="V38" s="1070">
        <v>764</v>
      </c>
      <c r="W38" s="1070"/>
      <c r="X38" s="1070"/>
      <c r="Y38" s="1070"/>
      <c r="Z38" s="1070"/>
      <c r="AA38" s="1070">
        <f t="shared" si="0"/>
        <v>0</v>
      </c>
      <c r="AB38" s="1070"/>
      <c r="AC38" s="1070"/>
      <c r="AD38" s="1070"/>
      <c r="AE38" s="1071"/>
      <c r="AF38" s="1045" t="s">
        <v>109</v>
      </c>
      <c r="AG38" s="1046"/>
      <c r="AH38" s="1046"/>
      <c r="AI38" s="1046"/>
      <c r="AJ38" s="1047"/>
      <c r="AK38" s="1006">
        <v>102</v>
      </c>
      <c r="AL38" s="997"/>
      <c r="AM38" s="997"/>
      <c r="AN38" s="997"/>
      <c r="AO38" s="997"/>
      <c r="AP38" s="997">
        <v>3820</v>
      </c>
      <c r="AQ38" s="997"/>
      <c r="AR38" s="997"/>
      <c r="AS38" s="997"/>
      <c r="AT38" s="997"/>
      <c r="AU38" s="997">
        <v>2716</v>
      </c>
      <c r="AV38" s="997"/>
      <c r="AW38" s="997"/>
      <c r="AX38" s="997"/>
      <c r="AY38" s="997"/>
      <c r="AZ38" s="1068" t="s">
        <v>548</v>
      </c>
      <c r="BA38" s="1068"/>
      <c r="BB38" s="1068"/>
      <c r="BC38" s="1068"/>
      <c r="BD38" s="1068"/>
      <c r="BE38" s="1058" t="s">
        <v>386</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389</v>
      </c>
      <c r="C39" s="1064"/>
      <c r="D39" s="1064"/>
      <c r="E39" s="1064"/>
      <c r="F39" s="1064"/>
      <c r="G39" s="1064"/>
      <c r="H39" s="1064"/>
      <c r="I39" s="1064"/>
      <c r="J39" s="1064"/>
      <c r="K39" s="1064"/>
      <c r="L39" s="1064"/>
      <c r="M39" s="1064"/>
      <c r="N39" s="1064"/>
      <c r="O39" s="1064"/>
      <c r="P39" s="1065"/>
      <c r="Q39" s="1069">
        <v>74</v>
      </c>
      <c r="R39" s="1070"/>
      <c r="S39" s="1070"/>
      <c r="T39" s="1070"/>
      <c r="U39" s="1070"/>
      <c r="V39" s="1070">
        <v>74</v>
      </c>
      <c r="W39" s="1070"/>
      <c r="X39" s="1070"/>
      <c r="Y39" s="1070"/>
      <c r="Z39" s="1070"/>
      <c r="AA39" s="1070" t="s">
        <v>558</v>
      </c>
      <c r="AB39" s="1070"/>
      <c r="AC39" s="1070"/>
      <c r="AD39" s="1070"/>
      <c r="AE39" s="1071"/>
      <c r="AF39" s="1045">
        <v>6</v>
      </c>
      <c r="AG39" s="1046"/>
      <c r="AH39" s="1046"/>
      <c r="AI39" s="1046"/>
      <c r="AJ39" s="1047"/>
      <c r="AK39" s="1006">
        <v>43</v>
      </c>
      <c r="AL39" s="997"/>
      <c r="AM39" s="997"/>
      <c r="AN39" s="997"/>
      <c r="AO39" s="997"/>
      <c r="AP39" s="997">
        <v>10</v>
      </c>
      <c r="AQ39" s="997"/>
      <c r="AR39" s="997"/>
      <c r="AS39" s="997"/>
      <c r="AT39" s="997"/>
      <c r="AU39" s="997" t="s">
        <v>548</v>
      </c>
      <c r="AV39" s="997"/>
      <c r="AW39" s="997"/>
      <c r="AX39" s="997"/>
      <c r="AY39" s="997"/>
      <c r="AZ39" s="1068" t="s">
        <v>546</v>
      </c>
      <c r="BA39" s="1068"/>
      <c r="BB39" s="1068"/>
      <c r="BC39" s="1068"/>
      <c r="BD39" s="1068"/>
      <c r="BE39" s="1058" t="s">
        <v>386</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t="s">
        <v>390</v>
      </c>
      <c r="C40" s="1064"/>
      <c r="D40" s="1064"/>
      <c r="E40" s="1064"/>
      <c r="F40" s="1064"/>
      <c r="G40" s="1064"/>
      <c r="H40" s="1064"/>
      <c r="I40" s="1064"/>
      <c r="J40" s="1064"/>
      <c r="K40" s="1064"/>
      <c r="L40" s="1064"/>
      <c r="M40" s="1064"/>
      <c r="N40" s="1064"/>
      <c r="O40" s="1064"/>
      <c r="P40" s="1065"/>
      <c r="Q40" s="1069">
        <v>266</v>
      </c>
      <c r="R40" s="1070"/>
      <c r="S40" s="1070"/>
      <c r="T40" s="1070"/>
      <c r="U40" s="1070"/>
      <c r="V40" s="1070">
        <v>260</v>
      </c>
      <c r="W40" s="1070"/>
      <c r="X40" s="1070"/>
      <c r="Y40" s="1070"/>
      <c r="Z40" s="1070"/>
      <c r="AA40" s="1070">
        <f t="shared" si="0"/>
        <v>6</v>
      </c>
      <c r="AB40" s="1070"/>
      <c r="AC40" s="1070"/>
      <c r="AD40" s="1070"/>
      <c r="AE40" s="1071"/>
      <c r="AF40" s="1045">
        <v>286</v>
      </c>
      <c r="AG40" s="1046"/>
      <c r="AH40" s="1046"/>
      <c r="AI40" s="1046"/>
      <c r="AJ40" s="1047"/>
      <c r="AK40" s="1006">
        <v>156</v>
      </c>
      <c r="AL40" s="997"/>
      <c r="AM40" s="997"/>
      <c r="AN40" s="997"/>
      <c r="AO40" s="997"/>
      <c r="AP40" s="997">
        <v>169</v>
      </c>
      <c r="AQ40" s="997"/>
      <c r="AR40" s="997"/>
      <c r="AS40" s="997"/>
      <c r="AT40" s="997"/>
      <c r="AU40" s="997">
        <v>90</v>
      </c>
      <c r="AV40" s="997"/>
      <c r="AW40" s="997"/>
      <c r="AX40" s="997"/>
      <c r="AY40" s="997"/>
      <c r="AZ40" s="1068" t="s">
        <v>551</v>
      </c>
      <c r="BA40" s="1068"/>
      <c r="BB40" s="1068"/>
      <c r="BC40" s="1068"/>
      <c r="BD40" s="1068"/>
      <c r="BE40" s="1058" t="s">
        <v>386</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997"/>
      <c r="AL41" s="997"/>
      <c r="AM41" s="997"/>
      <c r="AN41" s="997"/>
      <c r="AO41" s="997"/>
      <c r="AP41" s="997"/>
      <c r="AQ41" s="997"/>
      <c r="AR41" s="997"/>
      <c r="AS41" s="997"/>
      <c r="AT41" s="997"/>
      <c r="AU41" s="1068"/>
      <c r="AV41" s="1068"/>
      <c r="AW41" s="1068"/>
      <c r="AX41" s="1068"/>
      <c r="AY41" s="1068"/>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997"/>
      <c r="AL42" s="997"/>
      <c r="AM42" s="997"/>
      <c r="AN42" s="997"/>
      <c r="AO42" s="997"/>
      <c r="AP42" s="997"/>
      <c r="AQ42" s="997"/>
      <c r="AR42" s="997"/>
      <c r="AS42" s="997"/>
      <c r="AT42" s="997"/>
      <c r="AU42" s="1068"/>
      <c r="AV42" s="1068"/>
      <c r="AW42" s="1068"/>
      <c r="AX42" s="1068"/>
      <c r="AY42" s="1068"/>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997"/>
      <c r="AL43" s="997"/>
      <c r="AM43" s="997"/>
      <c r="AN43" s="997"/>
      <c r="AO43" s="997"/>
      <c r="AP43" s="997"/>
      <c r="AQ43" s="997"/>
      <c r="AR43" s="997"/>
      <c r="AS43" s="997"/>
      <c r="AT43" s="997"/>
      <c r="AU43" s="1068"/>
      <c r="AV43" s="1068"/>
      <c r="AW43" s="1068"/>
      <c r="AX43" s="1068"/>
      <c r="AY43" s="1068"/>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997"/>
      <c r="AL44" s="997"/>
      <c r="AM44" s="997"/>
      <c r="AN44" s="997"/>
      <c r="AO44" s="997"/>
      <c r="AP44" s="997"/>
      <c r="AQ44" s="997"/>
      <c r="AR44" s="997"/>
      <c r="AS44" s="997"/>
      <c r="AT44" s="997"/>
      <c r="AU44" s="1068"/>
      <c r="AV44" s="1068"/>
      <c r="AW44" s="1068"/>
      <c r="AX44" s="1068"/>
      <c r="AY44" s="1068"/>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997"/>
      <c r="AL45" s="997"/>
      <c r="AM45" s="997"/>
      <c r="AN45" s="997"/>
      <c r="AO45" s="997"/>
      <c r="AP45" s="997"/>
      <c r="AQ45" s="997"/>
      <c r="AR45" s="997"/>
      <c r="AS45" s="997"/>
      <c r="AT45" s="997"/>
      <c r="AU45" s="1068"/>
      <c r="AV45" s="1068"/>
      <c r="AW45" s="1068"/>
      <c r="AX45" s="1068"/>
      <c r="AY45" s="1068"/>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1924</v>
      </c>
      <c r="AG63" s="985"/>
      <c r="AH63" s="985"/>
      <c r="AI63" s="985"/>
      <c r="AJ63" s="1056"/>
      <c r="AK63" s="1057"/>
      <c r="AL63" s="989"/>
      <c r="AM63" s="989"/>
      <c r="AN63" s="989"/>
      <c r="AO63" s="989"/>
      <c r="AP63" s="985">
        <v>9812</v>
      </c>
      <c r="AQ63" s="985"/>
      <c r="AR63" s="985"/>
      <c r="AS63" s="985"/>
      <c r="AT63" s="985"/>
      <c r="AU63" s="985">
        <v>5759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554</v>
      </c>
      <c r="C68" s="1012"/>
      <c r="D68" s="1012"/>
      <c r="E68" s="1012"/>
      <c r="F68" s="1012"/>
      <c r="G68" s="1012"/>
      <c r="H68" s="1012"/>
      <c r="I68" s="1012"/>
      <c r="J68" s="1012"/>
      <c r="K68" s="1012"/>
      <c r="L68" s="1012"/>
      <c r="M68" s="1012"/>
      <c r="N68" s="1012"/>
      <c r="O68" s="1012"/>
      <c r="P68" s="1013"/>
      <c r="Q68" s="1014">
        <v>2175</v>
      </c>
      <c r="R68" s="1008"/>
      <c r="S68" s="1008"/>
      <c r="T68" s="1008"/>
      <c r="U68" s="1008"/>
      <c r="V68" s="1008">
        <v>2164</v>
      </c>
      <c r="W68" s="1008"/>
      <c r="X68" s="1008"/>
      <c r="Y68" s="1008"/>
      <c r="Z68" s="1008"/>
      <c r="AA68" s="1008">
        <v>11</v>
      </c>
      <c r="AB68" s="1008"/>
      <c r="AC68" s="1008"/>
      <c r="AD68" s="1008"/>
      <c r="AE68" s="1008"/>
      <c r="AF68" s="1008">
        <v>11</v>
      </c>
      <c r="AG68" s="1008"/>
      <c r="AH68" s="1008"/>
      <c r="AI68" s="1008"/>
      <c r="AJ68" s="1008"/>
      <c r="AK68" s="1008">
        <v>14</v>
      </c>
      <c r="AL68" s="1008"/>
      <c r="AM68" s="1008"/>
      <c r="AN68" s="1008"/>
      <c r="AO68" s="1008"/>
      <c r="AP68" s="1008">
        <v>275</v>
      </c>
      <c r="AQ68" s="1008"/>
      <c r="AR68" s="1008"/>
      <c r="AS68" s="1008"/>
      <c r="AT68" s="1008"/>
      <c r="AU68" s="1008">
        <v>222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555</v>
      </c>
      <c r="C69" s="1001"/>
      <c r="D69" s="1001"/>
      <c r="E69" s="1001"/>
      <c r="F69" s="1001"/>
      <c r="G69" s="1001"/>
      <c r="H69" s="1001"/>
      <c r="I69" s="1001"/>
      <c r="J69" s="1001"/>
      <c r="K69" s="1001"/>
      <c r="L69" s="1001"/>
      <c r="M69" s="1001"/>
      <c r="N69" s="1001"/>
      <c r="O69" s="1001"/>
      <c r="P69" s="1002"/>
      <c r="Q69" s="1003">
        <v>6319</v>
      </c>
      <c r="R69" s="997"/>
      <c r="S69" s="997"/>
      <c r="T69" s="997"/>
      <c r="U69" s="997"/>
      <c r="V69" s="997">
        <v>6265</v>
      </c>
      <c r="W69" s="997"/>
      <c r="X69" s="997"/>
      <c r="Y69" s="997"/>
      <c r="Z69" s="997"/>
      <c r="AA69" s="997">
        <v>54</v>
      </c>
      <c r="AB69" s="997"/>
      <c r="AC69" s="997"/>
      <c r="AD69" s="997"/>
      <c r="AE69" s="997"/>
      <c r="AF69" s="997">
        <v>54</v>
      </c>
      <c r="AG69" s="997"/>
      <c r="AH69" s="997"/>
      <c r="AI69" s="997"/>
      <c r="AJ69" s="997"/>
      <c r="AK69" s="997">
        <v>13</v>
      </c>
      <c r="AL69" s="997"/>
      <c r="AM69" s="997"/>
      <c r="AN69" s="997"/>
      <c r="AO69" s="997"/>
      <c r="AP69" s="997" t="s">
        <v>548</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556</v>
      </c>
      <c r="C70" s="1001"/>
      <c r="D70" s="1001"/>
      <c r="E70" s="1001"/>
      <c r="F70" s="1001"/>
      <c r="G70" s="1001"/>
      <c r="H70" s="1001"/>
      <c r="I70" s="1001"/>
      <c r="J70" s="1001"/>
      <c r="K70" s="1001"/>
      <c r="L70" s="1001"/>
      <c r="M70" s="1001"/>
      <c r="N70" s="1001"/>
      <c r="O70" s="1001"/>
      <c r="P70" s="1002"/>
      <c r="Q70" s="1003">
        <v>282</v>
      </c>
      <c r="R70" s="997"/>
      <c r="S70" s="997"/>
      <c r="T70" s="997"/>
      <c r="U70" s="997"/>
      <c r="V70" s="997">
        <v>266</v>
      </c>
      <c r="W70" s="997"/>
      <c r="X70" s="997"/>
      <c r="Y70" s="997"/>
      <c r="Z70" s="997"/>
      <c r="AA70" s="997">
        <v>16</v>
      </c>
      <c r="AB70" s="997"/>
      <c r="AC70" s="997"/>
      <c r="AD70" s="997"/>
      <c r="AE70" s="997"/>
      <c r="AF70" s="997">
        <v>16</v>
      </c>
      <c r="AG70" s="997"/>
      <c r="AH70" s="997"/>
      <c r="AI70" s="997"/>
      <c r="AJ70" s="997"/>
      <c r="AK70" s="997">
        <v>30</v>
      </c>
      <c r="AL70" s="997"/>
      <c r="AM70" s="997"/>
      <c r="AN70" s="997"/>
      <c r="AO70" s="997"/>
      <c r="AP70" s="997" t="s">
        <v>548</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557</v>
      </c>
      <c r="C71" s="1001"/>
      <c r="D71" s="1001"/>
      <c r="E71" s="1001"/>
      <c r="F71" s="1001"/>
      <c r="G71" s="1001"/>
      <c r="H71" s="1001"/>
      <c r="I71" s="1001"/>
      <c r="J71" s="1001"/>
      <c r="K71" s="1001"/>
      <c r="L71" s="1001"/>
      <c r="M71" s="1001"/>
      <c r="N71" s="1001"/>
      <c r="O71" s="1001"/>
      <c r="P71" s="1002"/>
      <c r="Q71" s="1003">
        <v>108958</v>
      </c>
      <c r="R71" s="997"/>
      <c r="S71" s="997"/>
      <c r="T71" s="997"/>
      <c r="U71" s="997"/>
      <c r="V71" s="997">
        <v>106505</v>
      </c>
      <c r="W71" s="997"/>
      <c r="X71" s="997"/>
      <c r="Y71" s="997"/>
      <c r="Z71" s="997"/>
      <c r="AA71" s="997">
        <v>2453</v>
      </c>
      <c r="AB71" s="997"/>
      <c r="AC71" s="997"/>
      <c r="AD71" s="997"/>
      <c r="AE71" s="997"/>
      <c r="AF71" s="997">
        <v>2453</v>
      </c>
      <c r="AG71" s="997"/>
      <c r="AH71" s="997"/>
      <c r="AI71" s="997"/>
      <c r="AJ71" s="997"/>
      <c r="AK71" s="997">
        <v>117</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2534</v>
      </c>
      <c r="AG88" s="985"/>
      <c r="AH88" s="985"/>
      <c r="AI88" s="985"/>
      <c r="AJ88" s="985"/>
      <c r="AK88" s="989"/>
      <c r="AL88" s="989"/>
      <c r="AM88" s="989"/>
      <c r="AN88" s="989"/>
      <c r="AO88" s="989"/>
      <c r="AP88" s="985">
        <v>275</v>
      </c>
      <c r="AQ88" s="985"/>
      <c r="AR88" s="985"/>
      <c r="AS88" s="985"/>
      <c r="AT88" s="985"/>
      <c r="AU88" s="985">
        <v>222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168</v>
      </c>
      <c r="CS102" s="977"/>
      <c r="CT102" s="977"/>
      <c r="CU102" s="977"/>
      <c r="CV102" s="978"/>
      <c r="CW102" s="976" t="s">
        <v>558</v>
      </c>
      <c r="CX102" s="977"/>
      <c r="CY102" s="977"/>
      <c r="CZ102" s="977"/>
      <c r="DA102" s="978"/>
      <c r="DB102" s="976" t="s">
        <v>558</v>
      </c>
      <c r="DC102" s="977"/>
      <c r="DD102" s="977"/>
      <c r="DE102" s="977"/>
      <c r="DF102" s="978"/>
      <c r="DG102" s="976" t="s">
        <v>558</v>
      </c>
      <c r="DH102" s="977"/>
      <c r="DI102" s="977"/>
      <c r="DJ102" s="977"/>
      <c r="DK102" s="978"/>
      <c r="DL102" s="976">
        <v>40</v>
      </c>
      <c r="DM102" s="977"/>
      <c r="DN102" s="977"/>
      <c r="DO102" s="977"/>
      <c r="DP102" s="978"/>
      <c r="DQ102" s="976">
        <v>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282</v>
      </c>
      <c r="AG109" s="918"/>
      <c r="AH109" s="918"/>
      <c r="AI109" s="918"/>
      <c r="AJ109" s="919"/>
      <c r="AK109" s="920" t="s">
        <v>281</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282</v>
      </c>
      <c r="BW109" s="918"/>
      <c r="BX109" s="918"/>
      <c r="BY109" s="918"/>
      <c r="BZ109" s="919"/>
      <c r="CA109" s="920" t="s">
        <v>281</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282</v>
      </c>
      <c r="DM109" s="918"/>
      <c r="DN109" s="918"/>
      <c r="DO109" s="918"/>
      <c r="DP109" s="919"/>
      <c r="DQ109" s="920" t="s">
        <v>281</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3954503</v>
      </c>
      <c r="AB110" s="903"/>
      <c r="AC110" s="903"/>
      <c r="AD110" s="903"/>
      <c r="AE110" s="904"/>
      <c r="AF110" s="905">
        <v>4214636</v>
      </c>
      <c r="AG110" s="903"/>
      <c r="AH110" s="903"/>
      <c r="AI110" s="903"/>
      <c r="AJ110" s="904"/>
      <c r="AK110" s="905">
        <v>4270716</v>
      </c>
      <c r="AL110" s="903"/>
      <c r="AM110" s="903"/>
      <c r="AN110" s="903"/>
      <c r="AO110" s="904"/>
      <c r="AP110" s="906">
        <v>34.4</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36716102</v>
      </c>
      <c r="BR110" s="830"/>
      <c r="BS110" s="830"/>
      <c r="BT110" s="830"/>
      <c r="BU110" s="830"/>
      <c r="BV110" s="830">
        <v>38717676</v>
      </c>
      <c r="BW110" s="830"/>
      <c r="BX110" s="830"/>
      <c r="BY110" s="830"/>
      <c r="BZ110" s="830"/>
      <c r="CA110" s="830">
        <v>39506448</v>
      </c>
      <c r="CB110" s="830"/>
      <c r="CC110" s="830"/>
      <c r="CD110" s="830"/>
      <c r="CE110" s="830"/>
      <c r="CF110" s="891">
        <v>318.2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308380</v>
      </c>
      <c r="BR111" s="801"/>
      <c r="BS111" s="801"/>
      <c r="BT111" s="801"/>
      <c r="BU111" s="801"/>
      <c r="BV111" s="801">
        <v>208816</v>
      </c>
      <c r="BW111" s="801"/>
      <c r="BX111" s="801"/>
      <c r="BY111" s="801"/>
      <c r="BZ111" s="801"/>
      <c r="CA111" s="801">
        <v>123953</v>
      </c>
      <c r="CB111" s="801"/>
      <c r="CC111" s="801"/>
      <c r="CD111" s="801"/>
      <c r="CE111" s="801"/>
      <c r="CF111" s="878">
        <v>1</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5663971</v>
      </c>
      <c r="BR112" s="801"/>
      <c r="BS112" s="801"/>
      <c r="BT112" s="801"/>
      <c r="BU112" s="801"/>
      <c r="BV112" s="801">
        <v>5940686</v>
      </c>
      <c r="BW112" s="801"/>
      <c r="BX112" s="801"/>
      <c r="BY112" s="801"/>
      <c r="BZ112" s="801"/>
      <c r="CA112" s="801">
        <v>5759155</v>
      </c>
      <c r="CB112" s="801"/>
      <c r="CC112" s="801"/>
      <c r="CD112" s="801"/>
      <c r="CE112" s="801"/>
      <c r="CF112" s="878">
        <v>46.4</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390512</v>
      </c>
      <c r="AB113" s="939"/>
      <c r="AC113" s="939"/>
      <c r="AD113" s="939"/>
      <c r="AE113" s="940"/>
      <c r="AF113" s="941">
        <v>420545</v>
      </c>
      <c r="AG113" s="939"/>
      <c r="AH113" s="939"/>
      <c r="AI113" s="939"/>
      <c r="AJ113" s="940"/>
      <c r="AK113" s="941">
        <v>383112</v>
      </c>
      <c r="AL113" s="939"/>
      <c r="AM113" s="939"/>
      <c r="AN113" s="939"/>
      <c r="AO113" s="940"/>
      <c r="AP113" s="942">
        <v>3.1</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271328</v>
      </c>
      <c r="BR113" s="801"/>
      <c r="BS113" s="801"/>
      <c r="BT113" s="801"/>
      <c r="BU113" s="801"/>
      <c r="BV113" s="801">
        <v>255569</v>
      </c>
      <c r="BW113" s="801"/>
      <c r="BX113" s="801"/>
      <c r="BY113" s="801"/>
      <c r="BZ113" s="801"/>
      <c r="CA113" s="801">
        <v>221969</v>
      </c>
      <c r="CB113" s="801"/>
      <c r="CC113" s="801"/>
      <c r="CD113" s="801"/>
      <c r="CE113" s="801"/>
      <c r="CF113" s="878">
        <v>1.8</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51851</v>
      </c>
      <c r="AB114" s="814"/>
      <c r="AC114" s="814"/>
      <c r="AD114" s="814"/>
      <c r="AE114" s="815"/>
      <c r="AF114" s="816">
        <v>45350</v>
      </c>
      <c r="AG114" s="814"/>
      <c r="AH114" s="814"/>
      <c r="AI114" s="814"/>
      <c r="AJ114" s="815"/>
      <c r="AK114" s="816">
        <v>46698</v>
      </c>
      <c r="AL114" s="814"/>
      <c r="AM114" s="814"/>
      <c r="AN114" s="814"/>
      <c r="AO114" s="815"/>
      <c r="AP114" s="784">
        <v>0.4</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5573312</v>
      </c>
      <c r="BR114" s="801"/>
      <c r="BS114" s="801"/>
      <c r="BT114" s="801"/>
      <c r="BU114" s="801"/>
      <c r="BV114" s="801">
        <v>5271020</v>
      </c>
      <c r="BW114" s="801"/>
      <c r="BX114" s="801"/>
      <c r="BY114" s="801"/>
      <c r="BZ114" s="801"/>
      <c r="CA114" s="801">
        <v>5084799</v>
      </c>
      <c r="CB114" s="801"/>
      <c r="CC114" s="801"/>
      <c r="CD114" s="801"/>
      <c r="CE114" s="801"/>
      <c r="CF114" s="878">
        <v>41</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110501</v>
      </c>
      <c r="AB115" s="939"/>
      <c r="AC115" s="939"/>
      <c r="AD115" s="939"/>
      <c r="AE115" s="940"/>
      <c r="AF115" s="941">
        <v>99487</v>
      </c>
      <c r="AG115" s="939"/>
      <c r="AH115" s="939"/>
      <c r="AI115" s="939"/>
      <c r="AJ115" s="940"/>
      <c r="AK115" s="941">
        <v>107917</v>
      </c>
      <c r="AL115" s="939"/>
      <c r="AM115" s="939"/>
      <c r="AN115" s="939"/>
      <c r="AO115" s="940"/>
      <c r="AP115" s="942">
        <v>0.9</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7896</v>
      </c>
      <c r="BR115" s="801"/>
      <c r="BS115" s="801"/>
      <c r="BT115" s="801"/>
      <c r="BU115" s="801"/>
      <c r="BV115" s="801">
        <v>5932</v>
      </c>
      <c r="BW115" s="801"/>
      <c r="BX115" s="801"/>
      <c r="BY115" s="801"/>
      <c r="BZ115" s="801"/>
      <c r="CA115" s="801">
        <v>3969</v>
      </c>
      <c r="CB115" s="801"/>
      <c r="CC115" s="801"/>
      <c r="CD115" s="801"/>
      <c r="CE115" s="801"/>
      <c r="CF115" s="878">
        <v>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2528</v>
      </c>
      <c r="AB116" s="814"/>
      <c r="AC116" s="814"/>
      <c r="AD116" s="814"/>
      <c r="AE116" s="815"/>
      <c r="AF116" s="816">
        <v>1899</v>
      </c>
      <c r="AG116" s="814"/>
      <c r="AH116" s="814"/>
      <c r="AI116" s="814"/>
      <c r="AJ116" s="815"/>
      <c r="AK116" s="816">
        <v>1427</v>
      </c>
      <c r="AL116" s="814"/>
      <c r="AM116" s="814"/>
      <c r="AN116" s="814"/>
      <c r="AO116" s="815"/>
      <c r="AP116" s="784">
        <v>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156256</v>
      </c>
      <c r="DH116" s="814"/>
      <c r="DI116" s="814"/>
      <c r="DJ116" s="814"/>
      <c r="DK116" s="815"/>
      <c r="DL116" s="816">
        <v>104921</v>
      </c>
      <c r="DM116" s="814"/>
      <c r="DN116" s="814"/>
      <c r="DO116" s="814"/>
      <c r="DP116" s="815"/>
      <c r="DQ116" s="816">
        <v>60105</v>
      </c>
      <c r="DR116" s="814"/>
      <c r="DS116" s="814"/>
      <c r="DT116" s="814"/>
      <c r="DU116" s="815"/>
      <c r="DV116" s="784">
        <v>0.5</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4509895</v>
      </c>
      <c r="AB117" s="925"/>
      <c r="AC117" s="925"/>
      <c r="AD117" s="925"/>
      <c r="AE117" s="926"/>
      <c r="AF117" s="928">
        <v>4781917</v>
      </c>
      <c r="AG117" s="925"/>
      <c r="AH117" s="925"/>
      <c r="AI117" s="925"/>
      <c r="AJ117" s="926"/>
      <c r="AK117" s="928">
        <v>4809870</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282</v>
      </c>
      <c r="AG118" s="918"/>
      <c r="AH118" s="918"/>
      <c r="AI118" s="918"/>
      <c r="AJ118" s="919"/>
      <c r="AK118" s="920" t="s">
        <v>281</v>
      </c>
      <c r="AL118" s="918"/>
      <c r="AM118" s="918"/>
      <c r="AN118" s="918"/>
      <c r="AO118" s="919"/>
      <c r="AP118" s="921" t="s">
        <v>406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435</v>
      </c>
      <c r="BP118" s="868"/>
      <c r="BQ118" s="887">
        <v>48540989</v>
      </c>
      <c r="BR118" s="888"/>
      <c r="BS118" s="888"/>
      <c r="BT118" s="888"/>
      <c r="BU118" s="888"/>
      <c r="BV118" s="888">
        <v>50399699</v>
      </c>
      <c r="BW118" s="888"/>
      <c r="BX118" s="888"/>
      <c r="BY118" s="888"/>
      <c r="BZ118" s="888"/>
      <c r="CA118" s="888">
        <v>50700293</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437</v>
      </c>
      <c r="DH118" s="814"/>
      <c r="DI118" s="814"/>
      <c r="DJ118" s="814"/>
      <c r="DK118" s="815"/>
      <c r="DL118" s="816" t="s">
        <v>437</v>
      </c>
      <c r="DM118" s="814"/>
      <c r="DN118" s="814"/>
      <c r="DO118" s="814"/>
      <c r="DP118" s="815"/>
      <c r="DQ118" s="816" t="s">
        <v>437</v>
      </c>
      <c r="DR118" s="814"/>
      <c r="DS118" s="814"/>
      <c r="DT118" s="814"/>
      <c r="DU118" s="815"/>
      <c r="DV118" s="784" t="s">
        <v>437</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437</v>
      </c>
      <c r="AB119" s="903"/>
      <c r="AC119" s="903"/>
      <c r="AD119" s="903"/>
      <c r="AE119" s="904"/>
      <c r="AF119" s="905" t="s">
        <v>437</v>
      </c>
      <c r="AG119" s="903"/>
      <c r="AH119" s="903"/>
      <c r="AI119" s="903"/>
      <c r="AJ119" s="904"/>
      <c r="AK119" s="905" t="s">
        <v>437</v>
      </c>
      <c r="AL119" s="903"/>
      <c r="AM119" s="903"/>
      <c r="AN119" s="903"/>
      <c r="AO119" s="904"/>
      <c r="AP119" s="906" t="s">
        <v>437</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2754652</v>
      </c>
      <c r="BR119" s="830"/>
      <c r="BS119" s="830"/>
      <c r="BT119" s="830"/>
      <c r="BU119" s="830"/>
      <c r="BV119" s="830">
        <v>2871450</v>
      </c>
      <c r="BW119" s="830"/>
      <c r="BX119" s="830"/>
      <c r="BY119" s="830"/>
      <c r="BZ119" s="830"/>
      <c r="CA119" s="830">
        <v>2910468</v>
      </c>
      <c r="CB119" s="830"/>
      <c r="CC119" s="830"/>
      <c r="CD119" s="830"/>
      <c r="CE119" s="830"/>
      <c r="CF119" s="891">
        <v>23.4</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152124</v>
      </c>
      <c r="DH119" s="747"/>
      <c r="DI119" s="747"/>
      <c r="DJ119" s="747"/>
      <c r="DK119" s="748"/>
      <c r="DL119" s="749">
        <v>103895</v>
      </c>
      <c r="DM119" s="747"/>
      <c r="DN119" s="747"/>
      <c r="DO119" s="747"/>
      <c r="DP119" s="748"/>
      <c r="DQ119" s="749">
        <v>63848</v>
      </c>
      <c r="DR119" s="747"/>
      <c r="DS119" s="747"/>
      <c r="DT119" s="747"/>
      <c r="DU119" s="748"/>
      <c r="DV119" s="837">
        <v>0.5</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437</v>
      </c>
      <c r="AB120" s="814"/>
      <c r="AC120" s="814"/>
      <c r="AD120" s="814"/>
      <c r="AE120" s="815"/>
      <c r="AF120" s="816" t="s">
        <v>437</v>
      </c>
      <c r="AG120" s="814"/>
      <c r="AH120" s="814"/>
      <c r="AI120" s="814"/>
      <c r="AJ120" s="815"/>
      <c r="AK120" s="816" t="s">
        <v>437</v>
      </c>
      <c r="AL120" s="814"/>
      <c r="AM120" s="814"/>
      <c r="AN120" s="814"/>
      <c r="AO120" s="815"/>
      <c r="AP120" s="784" t="s">
        <v>437</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1050750</v>
      </c>
      <c r="BR120" s="801"/>
      <c r="BS120" s="801"/>
      <c r="BT120" s="801"/>
      <c r="BU120" s="801"/>
      <c r="BV120" s="801">
        <v>1397967</v>
      </c>
      <c r="BW120" s="801"/>
      <c r="BX120" s="801"/>
      <c r="BY120" s="801"/>
      <c r="BZ120" s="801"/>
      <c r="CA120" s="801">
        <v>1388441</v>
      </c>
      <c r="CB120" s="801"/>
      <c r="CC120" s="801"/>
      <c r="CD120" s="801"/>
      <c r="CE120" s="801"/>
      <c r="CF120" s="878">
        <v>11.2</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2631727</v>
      </c>
      <c r="DH120" s="830"/>
      <c r="DI120" s="830"/>
      <c r="DJ120" s="830"/>
      <c r="DK120" s="830"/>
      <c r="DL120" s="830">
        <v>2859736</v>
      </c>
      <c r="DM120" s="830"/>
      <c r="DN120" s="830"/>
      <c r="DO120" s="830"/>
      <c r="DP120" s="830"/>
      <c r="DQ120" s="830">
        <v>2715794</v>
      </c>
      <c r="DR120" s="830"/>
      <c r="DS120" s="830"/>
      <c r="DT120" s="830"/>
      <c r="DU120" s="830"/>
      <c r="DV120" s="831">
        <v>21.9</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437</v>
      </c>
      <c r="AB121" s="814"/>
      <c r="AC121" s="814"/>
      <c r="AD121" s="814"/>
      <c r="AE121" s="815"/>
      <c r="AF121" s="816" t="s">
        <v>437</v>
      </c>
      <c r="AG121" s="814"/>
      <c r="AH121" s="814"/>
      <c r="AI121" s="814"/>
      <c r="AJ121" s="815"/>
      <c r="AK121" s="816" t="s">
        <v>437</v>
      </c>
      <c r="AL121" s="814"/>
      <c r="AM121" s="814"/>
      <c r="AN121" s="814"/>
      <c r="AO121" s="815"/>
      <c r="AP121" s="784" t="s">
        <v>437</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24181207</v>
      </c>
      <c r="BR121" s="888"/>
      <c r="BS121" s="888"/>
      <c r="BT121" s="888"/>
      <c r="BU121" s="888"/>
      <c r="BV121" s="888">
        <v>27422080</v>
      </c>
      <c r="BW121" s="888"/>
      <c r="BX121" s="888"/>
      <c r="BY121" s="888"/>
      <c r="BZ121" s="888"/>
      <c r="CA121" s="888">
        <v>28769587</v>
      </c>
      <c r="CB121" s="888"/>
      <c r="CC121" s="888"/>
      <c r="CD121" s="888"/>
      <c r="CE121" s="888"/>
      <c r="CF121" s="889">
        <v>231.7</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1247250</v>
      </c>
      <c r="DH121" s="801"/>
      <c r="DI121" s="801"/>
      <c r="DJ121" s="801"/>
      <c r="DK121" s="801"/>
      <c r="DL121" s="801">
        <v>1273141</v>
      </c>
      <c r="DM121" s="801"/>
      <c r="DN121" s="801"/>
      <c r="DO121" s="801"/>
      <c r="DP121" s="801"/>
      <c r="DQ121" s="801">
        <v>1282438</v>
      </c>
      <c r="DR121" s="801"/>
      <c r="DS121" s="801"/>
      <c r="DT121" s="801"/>
      <c r="DU121" s="801"/>
      <c r="DV121" s="853">
        <v>10.3</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447</v>
      </c>
      <c r="AB122" s="814"/>
      <c r="AC122" s="814"/>
      <c r="AD122" s="814"/>
      <c r="AE122" s="815"/>
      <c r="AF122" s="816" t="s">
        <v>447</v>
      </c>
      <c r="AG122" s="814"/>
      <c r="AH122" s="814"/>
      <c r="AI122" s="814"/>
      <c r="AJ122" s="815"/>
      <c r="AK122" s="816" t="s">
        <v>447</v>
      </c>
      <c r="AL122" s="814"/>
      <c r="AM122" s="814"/>
      <c r="AN122" s="814"/>
      <c r="AO122" s="815"/>
      <c r="AP122" s="784" t="s">
        <v>447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448</v>
      </c>
      <c r="BP122" s="868"/>
      <c r="BQ122" s="869">
        <v>27986609</v>
      </c>
      <c r="BR122" s="870"/>
      <c r="BS122" s="870"/>
      <c r="BT122" s="870"/>
      <c r="BU122" s="870"/>
      <c r="BV122" s="870">
        <v>31691497</v>
      </c>
      <c r="BW122" s="870"/>
      <c r="BX122" s="870"/>
      <c r="BY122" s="870"/>
      <c r="BZ122" s="870"/>
      <c r="CA122" s="870">
        <v>33068496</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v>637730</v>
      </c>
      <c r="DH122" s="801"/>
      <c r="DI122" s="801"/>
      <c r="DJ122" s="801"/>
      <c r="DK122" s="801"/>
      <c r="DL122" s="801">
        <v>823581</v>
      </c>
      <c r="DM122" s="801"/>
      <c r="DN122" s="801"/>
      <c r="DO122" s="801"/>
      <c r="DP122" s="801"/>
      <c r="DQ122" s="801">
        <v>898758</v>
      </c>
      <c r="DR122" s="801"/>
      <c r="DS122" s="801"/>
      <c r="DT122" s="801"/>
      <c r="DU122" s="801"/>
      <c r="DV122" s="853">
        <v>7.2</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53082</v>
      </c>
      <c r="AB123" s="814"/>
      <c r="AC123" s="814"/>
      <c r="AD123" s="814"/>
      <c r="AE123" s="815"/>
      <c r="AF123" s="816">
        <v>51334</v>
      </c>
      <c r="AG123" s="814"/>
      <c r="AH123" s="814"/>
      <c r="AI123" s="814"/>
      <c r="AJ123" s="815"/>
      <c r="AK123" s="816">
        <v>44817</v>
      </c>
      <c r="AL123" s="814"/>
      <c r="AM123" s="814"/>
      <c r="AN123" s="814"/>
      <c r="AO123" s="815"/>
      <c r="AP123" s="784">
        <v>0.4</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163.6</v>
      </c>
      <c r="BR123" s="862"/>
      <c r="BS123" s="862"/>
      <c r="BT123" s="862"/>
      <c r="BU123" s="862"/>
      <c r="BV123" s="862">
        <v>152.30000000000001</v>
      </c>
      <c r="BW123" s="862"/>
      <c r="BX123" s="862"/>
      <c r="BY123" s="862"/>
      <c r="BZ123" s="862"/>
      <c r="CA123" s="862">
        <v>142</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v>925628</v>
      </c>
      <c r="DH123" s="814"/>
      <c r="DI123" s="814"/>
      <c r="DJ123" s="814"/>
      <c r="DK123" s="815"/>
      <c r="DL123" s="816">
        <v>841673</v>
      </c>
      <c r="DM123" s="814"/>
      <c r="DN123" s="814"/>
      <c r="DO123" s="814"/>
      <c r="DP123" s="815"/>
      <c r="DQ123" s="816">
        <v>760379</v>
      </c>
      <c r="DR123" s="814"/>
      <c r="DS123" s="814"/>
      <c r="DT123" s="814"/>
      <c r="DU123" s="815"/>
      <c r="DV123" s="784">
        <v>6.1</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v>221636</v>
      </c>
      <c r="DH124" s="747"/>
      <c r="DI124" s="747"/>
      <c r="DJ124" s="747"/>
      <c r="DK124" s="748"/>
      <c r="DL124" s="749">
        <v>142555</v>
      </c>
      <c r="DM124" s="747"/>
      <c r="DN124" s="747"/>
      <c r="DO124" s="747"/>
      <c r="DP124" s="748"/>
      <c r="DQ124" s="749">
        <v>101786</v>
      </c>
      <c r="DR124" s="747"/>
      <c r="DS124" s="747"/>
      <c r="DT124" s="747"/>
      <c r="DU124" s="748"/>
      <c r="DV124" s="837">
        <v>0.8</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53430</v>
      </c>
      <c r="AB126" s="814"/>
      <c r="AC126" s="814"/>
      <c r="AD126" s="814"/>
      <c r="AE126" s="815"/>
      <c r="AF126" s="816">
        <v>45377</v>
      </c>
      <c r="AG126" s="814"/>
      <c r="AH126" s="814"/>
      <c r="AI126" s="814"/>
      <c r="AJ126" s="815"/>
      <c r="AK126" s="816">
        <v>61196</v>
      </c>
      <c r="AL126" s="814"/>
      <c r="AM126" s="814"/>
      <c r="AN126" s="814"/>
      <c r="AO126" s="815"/>
      <c r="AP126" s="784">
        <v>0.5</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x14ac:dyDescent="0.2">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3989</v>
      </c>
      <c r="AB127" s="814"/>
      <c r="AC127" s="814"/>
      <c r="AD127" s="814"/>
      <c r="AE127" s="815"/>
      <c r="AF127" s="816">
        <v>2776</v>
      </c>
      <c r="AG127" s="814"/>
      <c r="AH127" s="814"/>
      <c r="AI127" s="814"/>
      <c r="AJ127" s="815"/>
      <c r="AK127" s="816">
        <v>1904</v>
      </c>
      <c r="AL127" s="814"/>
      <c r="AM127" s="814"/>
      <c r="AN127" s="814"/>
      <c r="AO127" s="815"/>
      <c r="AP127" s="784">
        <v>0</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12.76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v>7896</v>
      </c>
      <c r="DH127" s="850"/>
      <c r="DI127" s="850"/>
      <c r="DJ127" s="850"/>
      <c r="DK127" s="850"/>
      <c r="DL127" s="850">
        <v>5932</v>
      </c>
      <c r="DM127" s="850"/>
      <c r="DN127" s="850"/>
      <c r="DO127" s="850"/>
      <c r="DP127" s="850"/>
      <c r="DQ127" s="850">
        <v>3969</v>
      </c>
      <c r="DR127" s="850"/>
      <c r="DS127" s="850"/>
      <c r="DT127" s="850"/>
      <c r="DU127" s="850"/>
      <c r="DV127" s="851">
        <v>0</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114173</v>
      </c>
      <c r="AB128" s="754"/>
      <c r="AC128" s="754"/>
      <c r="AD128" s="754"/>
      <c r="AE128" s="755"/>
      <c r="AF128" s="756">
        <v>84280</v>
      </c>
      <c r="AG128" s="754"/>
      <c r="AH128" s="754"/>
      <c r="AI128" s="754"/>
      <c r="AJ128" s="755"/>
      <c r="AK128" s="756">
        <v>81106</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467</v>
      </c>
      <c r="BG128" s="821"/>
      <c r="BH128" s="821"/>
      <c r="BI128" s="821"/>
      <c r="BJ128" s="821"/>
      <c r="BK128" s="821"/>
      <c r="BL128" s="822"/>
      <c r="BM128" s="820">
        <v>17.760000000000002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15081286</v>
      </c>
      <c r="AB129" s="814"/>
      <c r="AC129" s="814"/>
      <c r="AD129" s="814"/>
      <c r="AE129" s="815"/>
      <c r="AF129" s="816">
        <v>15072769</v>
      </c>
      <c r="AG129" s="814"/>
      <c r="AH129" s="814"/>
      <c r="AI129" s="814"/>
      <c r="AJ129" s="815"/>
      <c r="AK129" s="816">
        <v>15222122</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15.3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2518313</v>
      </c>
      <c r="AB130" s="814"/>
      <c r="AC130" s="814"/>
      <c r="AD130" s="814"/>
      <c r="AE130" s="815"/>
      <c r="AF130" s="816">
        <v>2791347</v>
      </c>
      <c r="AG130" s="814"/>
      <c r="AH130" s="814"/>
      <c r="AI130" s="814"/>
      <c r="AJ130" s="815"/>
      <c r="AK130" s="816">
        <v>2805382</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142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12562973</v>
      </c>
      <c r="AB131" s="747"/>
      <c r="AC131" s="747"/>
      <c r="AD131" s="747"/>
      <c r="AE131" s="748"/>
      <c r="AF131" s="749">
        <v>12281422</v>
      </c>
      <c r="AG131" s="747"/>
      <c r="AH131" s="747"/>
      <c r="AI131" s="747"/>
      <c r="AJ131" s="748"/>
      <c r="AK131" s="749">
        <v>12416740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14.94398659</v>
      </c>
      <c r="AB132" s="770"/>
      <c r="AC132" s="770"/>
      <c r="AD132" s="770"/>
      <c r="AE132" s="771"/>
      <c r="AF132" s="772">
        <v>15.521736819999999</v>
      </c>
      <c r="AG132" s="770"/>
      <c r="AH132" s="770"/>
      <c r="AI132" s="770"/>
      <c r="AJ132" s="771"/>
      <c r="AK132" s="772">
        <v>15.49023335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15.6</v>
      </c>
      <c r="AB133" s="779"/>
      <c r="AC133" s="779"/>
      <c r="AD133" s="779"/>
      <c r="AE133" s="780"/>
      <c r="AF133" s="778">
        <v>15.2</v>
      </c>
      <c r="AG133" s="779"/>
      <c r="AH133" s="779"/>
      <c r="AI133" s="779"/>
      <c r="AJ133" s="780"/>
      <c r="AK133" s="778">
        <v>15.3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3834667</v>
      </c>
      <c r="L9" s="264">
        <v>78891</v>
      </c>
      <c r="M9" s="265">
        <v>88578</v>
      </c>
      <c r="N9" s="266">
        <v>-10.9</v>
      </c>
    </row>
    <row r="10" spans="1:16" x14ac:dyDescent="0.15">
      <c r="A10" s="248"/>
      <c r="B10" s="244"/>
      <c r="C10" s="244"/>
      <c r="D10" s="244"/>
      <c r="E10" s="244"/>
      <c r="F10" s="244"/>
      <c r="G10" s="1163" t="s">
        <v>485</v>
      </c>
      <c r="H10" s="1164"/>
      <c r="I10" s="1164"/>
      <c r="J10" s="1165"/>
      <c r="K10" s="267">
        <v>109955</v>
      </c>
      <c r="L10" s="268">
        <v>2262</v>
      </c>
      <c r="M10" s="269">
        <v>7040</v>
      </c>
      <c r="N10" s="270">
        <v>-67.900000000000006</v>
      </c>
    </row>
    <row r="11" spans="1:16" ht="13.5" customHeight="1" x14ac:dyDescent="0.15">
      <c r="A11" s="248"/>
      <c r="B11" s="244"/>
      <c r="C11" s="244"/>
      <c r="D11" s="244"/>
      <c r="E11" s="244"/>
      <c r="F11" s="244"/>
      <c r="G11" s="1163" t="s">
        <v>486</v>
      </c>
      <c r="H11" s="1164"/>
      <c r="I11" s="1164"/>
      <c r="J11" s="1165"/>
      <c r="K11" s="267">
        <v>608133</v>
      </c>
      <c r="L11" s="268">
        <v>12511</v>
      </c>
      <c r="M11" s="269">
        <v>8852</v>
      </c>
      <c r="N11" s="270">
        <v>41.3</v>
      </c>
    </row>
    <row r="12" spans="1:16" ht="13.5" customHeight="1" x14ac:dyDescent="0.15">
      <c r="A12" s="248"/>
      <c r="B12" s="244"/>
      <c r="C12" s="244"/>
      <c r="D12" s="244"/>
      <c r="E12" s="244"/>
      <c r="F12" s="244"/>
      <c r="G12" s="1163" t="s">
        <v>487</v>
      </c>
      <c r="H12" s="1164"/>
      <c r="I12" s="1164"/>
      <c r="J12" s="1165"/>
      <c r="K12" s="267" t="s">
        <v>488</v>
      </c>
      <c r="L12" s="268" t="s">
        <v>488</v>
      </c>
      <c r="M12" s="269">
        <v>853</v>
      </c>
      <c r="N12" s="270" t="s">
        <v>488</v>
      </c>
    </row>
    <row r="13" spans="1:16" ht="13.5" customHeight="1" x14ac:dyDescent="0.15">
      <c r="A13" s="248"/>
      <c r="B13" s="244"/>
      <c r="C13" s="244"/>
      <c r="D13" s="244"/>
      <c r="E13" s="244"/>
      <c r="F13" s="244"/>
      <c r="G13" s="1163" t="s">
        <v>489</v>
      </c>
      <c r="H13" s="1164"/>
      <c r="I13" s="1164"/>
      <c r="J13" s="1165"/>
      <c r="K13" s="267" t="s">
        <v>488</v>
      </c>
      <c r="L13" s="268" t="s">
        <v>488</v>
      </c>
      <c r="M13" s="269">
        <v>12</v>
      </c>
      <c r="N13" s="270" t="s">
        <v>488</v>
      </c>
    </row>
    <row r="14" spans="1:16" ht="13.5" customHeight="1" x14ac:dyDescent="0.15">
      <c r="A14" s="248"/>
      <c r="B14" s="244"/>
      <c r="C14" s="244"/>
      <c r="D14" s="244"/>
      <c r="E14" s="244"/>
      <c r="F14" s="244"/>
      <c r="G14" s="1163" t="s">
        <v>490</v>
      </c>
      <c r="H14" s="1164"/>
      <c r="I14" s="1164"/>
      <c r="J14" s="1165"/>
      <c r="K14" s="267">
        <v>229185</v>
      </c>
      <c r="L14" s="268">
        <v>4715</v>
      </c>
      <c r="M14" s="269">
        <v>4061</v>
      </c>
      <c r="N14" s="270">
        <v>16.100000000000001</v>
      </c>
    </row>
    <row r="15" spans="1:16" ht="13.5" customHeight="1" x14ac:dyDescent="0.15">
      <c r="A15" s="248"/>
      <c r="B15" s="244"/>
      <c r="C15" s="244"/>
      <c r="D15" s="244"/>
      <c r="E15" s="244"/>
      <c r="F15" s="244"/>
      <c r="G15" s="1163" t="s">
        <v>491</v>
      </c>
      <c r="H15" s="1164"/>
      <c r="I15" s="1164"/>
      <c r="J15" s="1165"/>
      <c r="K15" s="267">
        <v>80754</v>
      </c>
      <c r="L15" s="268">
        <v>1661</v>
      </c>
      <c r="M15" s="269">
        <v>2096</v>
      </c>
      <c r="N15" s="270">
        <v>-20.8</v>
      </c>
    </row>
    <row r="16" spans="1:16" x14ac:dyDescent="0.15">
      <c r="A16" s="248"/>
      <c r="B16" s="244"/>
      <c r="C16" s="244"/>
      <c r="D16" s="244"/>
      <c r="E16" s="244"/>
      <c r="F16" s="244"/>
      <c r="G16" s="1166" t="s">
        <v>492</v>
      </c>
      <c r="H16" s="1167"/>
      <c r="I16" s="1167"/>
      <c r="J16" s="1168"/>
      <c r="K16" s="268">
        <v>-332447</v>
      </c>
      <c r="L16" s="268">
        <v>-6839</v>
      </c>
      <c r="M16" s="269">
        <v>-9609</v>
      </c>
      <c r="N16" s="270">
        <v>-28.8</v>
      </c>
    </row>
    <row r="17" spans="1:16" x14ac:dyDescent="0.15">
      <c r="A17" s="248"/>
      <c r="B17" s="244"/>
      <c r="C17" s="244"/>
      <c r="D17" s="244"/>
      <c r="E17" s="244"/>
      <c r="F17" s="244"/>
      <c r="G17" s="1166" t="s">
        <v>165</v>
      </c>
      <c r="H17" s="1167"/>
      <c r="I17" s="1167"/>
      <c r="J17" s="1168"/>
      <c r="K17" s="268">
        <v>4530247</v>
      </c>
      <c r="L17" s="268">
        <v>93202</v>
      </c>
      <c r="M17" s="269">
        <v>101883</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7.76</v>
      </c>
      <c r="L21" s="281">
        <v>9.81</v>
      </c>
      <c r="M21" s="282">
        <v>-2.0499999999999998</v>
      </c>
      <c r="N21" s="249"/>
      <c r="O21" s="283"/>
      <c r="P21" s="279"/>
    </row>
    <row r="22" spans="1:16" s="284" customFormat="1" x14ac:dyDescent="0.15">
      <c r="A22" s="279"/>
      <c r="B22" s="249"/>
      <c r="C22" s="249"/>
      <c r="D22" s="249"/>
      <c r="E22" s="249"/>
      <c r="F22" s="249"/>
      <c r="G22" s="1160" t="s">
        <v>498</v>
      </c>
      <c r="H22" s="1161"/>
      <c r="I22" s="1161"/>
      <c r="J22" s="1162"/>
      <c r="K22" s="285">
        <v>100.7</v>
      </c>
      <c r="L22" s="286">
        <v>97.8</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4270716</v>
      </c>
      <c r="L32" s="294">
        <v>87862</v>
      </c>
      <c r="M32" s="295">
        <v>68295</v>
      </c>
      <c r="N32" s="296">
        <v>28.7</v>
      </c>
    </row>
    <row r="33" spans="1:16" ht="13.5" customHeight="1" x14ac:dyDescent="0.15">
      <c r="A33" s="248"/>
      <c r="B33" s="244"/>
      <c r="C33" s="244"/>
      <c r="D33" s="244"/>
      <c r="E33" s="244"/>
      <c r="F33" s="244"/>
      <c r="G33" s="1151" t="s">
        <v>503</v>
      </c>
      <c r="H33" s="1152"/>
      <c r="I33" s="1152"/>
      <c r="J33" s="1153"/>
      <c r="K33" s="294" t="s">
        <v>488</v>
      </c>
      <c r="L33" s="294" t="s">
        <v>488</v>
      </c>
      <c r="M33" s="295" t="s">
        <v>488</v>
      </c>
      <c r="N33" s="296" t="s">
        <v>488</v>
      </c>
    </row>
    <row r="34" spans="1:16" ht="27" customHeight="1" x14ac:dyDescent="0.15">
      <c r="A34" s="248"/>
      <c r="B34" s="244"/>
      <c r="C34" s="244"/>
      <c r="D34" s="244"/>
      <c r="E34" s="244"/>
      <c r="F34" s="244"/>
      <c r="G34" s="1151" t="s">
        <v>504</v>
      </c>
      <c r="H34" s="1152"/>
      <c r="I34" s="1152"/>
      <c r="J34" s="1153"/>
      <c r="K34" s="294" t="s">
        <v>488</v>
      </c>
      <c r="L34" s="294" t="s">
        <v>488</v>
      </c>
      <c r="M34" s="295">
        <v>20</v>
      </c>
      <c r="N34" s="296" t="s">
        <v>488</v>
      </c>
    </row>
    <row r="35" spans="1:16" ht="27" customHeight="1" x14ac:dyDescent="0.15">
      <c r="A35" s="248"/>
      <c r="B35" s="244"/>
      <c r="C35" s="244"/>
      <c r="D35" s="244"/>
      <c r="E35" s="244"/>
      <c r="F35" s="244"/>
      <c r="G35" s="1151" t="s">
        <v>505</v>
      </c>
      <c r="H35" s="1152"/>
      <c r="I35" s="1152"/>
      <c r="J35" s="1153"/>
      <c r="K35" s="294">
        <v>383112</v>
      </c>
      <c r="L35" s="294">
        <v>7882</v>
      </c>
      <c r="M35" s="295">
        <v>17270</v>
      </c>
      <c r="N35" s="296">
        <v>-54.4</v>
      </c>
    </row>
    <row r="36" spans="1:16" ht="27" customHeight="1" x14ac:dyDescent="0.15">
      <c r="A36" s="248"/>
      <c r="B36" s="244"/>
      <c r="C36" s="244"/>
      <c r="D36" s="244"/>
      <c r="E36" s="244"/>
      <c r="F36" s="244"/>
      <c r="G36" s="1151" t="s">
        <v>506</v>
      </c>
      <c r="H36" s="1152"/>
      <c r="I36" s="1152"/>
      <c r="J36" s="1153"/>
      <c r="K36" s="294">
        <v>46698</v>
      </c>
      <c r="L36" s="294">
        <v>961</v>
      </c>
      <c r="M36" s="295">
        <v>2908</v>
      </c>
      <c r="N36" s="296">
        <v>-67</v>
      </c>
    </row>
    <row r="37" spans="1:16" ht="13.5" customHeight="1" x14ac:dyDescent="0.15">
      <c r="A37" s="248"/>
      <c r="B37" s="244"/>
      <c r="C37" s="244"/>
      <c r="D37" s="244"/>
      <c r="E37" s="244"/>
      <c r="F37" s="244"/>
      <c r="G37" s="1151" t="s">
        <v>507</v>
      </c>
      <c r="H37" s="1152"/>
      <c r="I37" s="1152"/>
      <c r="J37" s="1153"/>
      <c r="K37" s="294">
        <v>107917</v>
      </c>
      <c r="L37" s="294">
        <v>2220</v>
      </c>
      <c r="M37" s="295">
        <v>1444</v>
      </c>
      <c r="N37" s="296">
        <v>53.7</v>
      </c>
    </row>
    <row r="38" spans="1:16" ht="27" customHeight="1" x14ac:dyDescent="0.15">
      <c r="A38" s="248"/>
      <c r="B38" s="244"/>
      <c r="C38" s="244"/>
      <c r="D38" s="244"/>
      <c r="E38" s="244"/>
      <c r="F38" s="244"/>
      <c r="G38" s="1154" t="s">
        <v>508</v>
      </c>
      <c r="H38" s="1155"/>
      <c r="I38" s="1155"/>
      <c r="J38" s="1156"/>
      <c r="K38" s="297">
        <v>1427</v>
      </c>
      <c r="L38" s="297">
        <v>29</v>
      </c>
      <c r="M38" s="298">
        <v>7</v>
      </c>
      <c r="N38" s="299">
        <v>314.3</v>
      </c>
      <c r="O38" s="293"/>
    </row>
    <row r="39" spans="1:16" x14ac:dyDescent="0.15">
      <c r="A39" s="248"/>
      <c r="B39" s="244"/>
      <c r="C39" s="244"/>
      <c r="D39" s="244"/>
      <c r="E39" s="244"/>
      <c r="F39" s="244"/>
      <c r="G39" s="1154" t="s">
        <v>509</v>
      </c>
      <c r="H39" s="1155"/>
      <c r="I39" s="1155"/>
      <c r="J39" s="1156"/>
      <c r="K39" s="300">
        <v>-81106</v>
      </c>
      <c r="L39" s="300">
        <v>-1669</v>
      </c>
      <c r="M39" s="301">
        <v>-4412</v>
      </c>
      <c r="N39" s="302">
        <v>-62.2</v>
      </c>
      <c r="O39" s="293"/>
    </row>
    <row r="40" spans="1:16" ht="27" customHeight="1" x14ac:dyDescent="0.15">
      <c r="A40" s="248"/>
      <c r="B40" s="244"/>
      <c r="C40" s="244"/>
      <c r="D40" s="244"/>
      <c r="E40" s="244"/>
      <c r="F40" s="244"/>
      <c r="G40" s="1151" t="s">
        <v>510</v>
      </c>
      <c r="H40" s="1152"/>
      <c r="I40" s="1152"/>
      <c r="J40" s="1153"/>
      <c r="K40" s="300">
        <v>-2805382</v>
      </c>
      <c r="L40" s="300">
        <v>-57716</v>
      </c>
      <c r="M40" s="301">
        <v>-58381</v>
      </c>
      <c r="N40" s="302">
        <v>-1.1000000000000001</v>
      </c>
      <c r="O40" s="293"/>
    </row>
    <row r="41" spans="1:16" x14ac:dyDescent="0.15">
      <c r="A41" s="248"/>
      <c r="B41" s="244"/>
      <c r="C41" s="244"/>
      <c r="D41" s="244"/>
      <c r="E41" s="244"/>
      <c r="F41" s="244"/>
      <c r="G41" s="1157" t="s">
        <v>276</v>
      </c>
      <c r="H41" s="1158"/>
      <c r="I41" s="1158"/>
      <c r="J41" s="1159"/>
      <c r="K41" s="294">
        <v>1923382</v>
      </c>
      <c r="L41" s="300">
        <v>39570</v>
      </c>
      <c r="M41" s="301">
        <v>27153</v>
      </c>
      <c r="N41" s="302">
        <v>45.7</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4071949</v>
      </c>
      <c r="J51" s="320">
        <v>81364</v>
      </c>
      <c r="K51" s="321">
        <v>-54.8</v>
      </c>
      <c r="L51" s="322">
        <v>47569</v>
      </c>
      <c r="M51" s="323">
        <v>-23.1</v>
      </c>
      <c r="N51" s="324">
        <v>-31.7</v>
      </c>
    </row>
    <row r="52" spans="1:14" x14ac:dyDescent="0.15">
      <c r="A52" s="248"/>
      <c r="B52" s="244"/>
      <c r="C52" s="244"/>
      <c r="D52" s="244"/>
      <c r="E52" s="244"/>
      <c r="F52" s="244"/>
      <c r="G52" s="325"/>
      <c r="H52" s="326" t="s">
        <v>521</v>
      </c>
      <c r="I52" s="327">
        <v>2491511</v>
      </c>
      <c r="J52" s="328">
        <v>49784</v>
      </c>
      <c r="K52" s="329">
        <v>-29.4</v>
      </c>
      <c r="L52" s="330">
        <v>26255</v>
      </c>
      <c r="M52" s="331">
        <v>-18.399999999999999</v>
      </c>
      <c r="N52" s="332">
        <v>-11</v>
      </c>
    </row>
    <row r="53" spans="1:14" x14ac:dyDescent="0.15">
      <c r="A53" s="248"/>
      <c r="B53" s="244"/>
      <c r="C53" s="244"/>
      <c r="D53" s="244"/>
      <c r="E53" s="244"/>
      <c r="F53" s="244"/>
      <c r="G53" s="310" t="s">
        <v>522</v>
      </c>
      <c r="H53" s="311"/>
      <c r="I53" s="319">
        <v>2273555</v>
      </c>
      <c r="J53" s="320">
        <v>45552</v>
      </c>
      <c r="K53" s="321">
        <v>-44</v>
      </c>
      <c r="L53" s="322">
        <v>50880</v>
      </c>
      <c r="M53" s="323">
        <v>7</v>
      </c>
      <c r="N53" s="324">
        <v>-51</v>
      </c>
    </row>
    <row r="54" spans="1:14" x14ac:dyDescent="0.15">
      <c r="A54" s="248"/>
      <c r="B54" s="244"/>
      <c r="C54" s="244"/>
      <c r="D54" s="244"/>
      <c r="E54" s="244"/>
      <c r="F54" s="244"/>
      <c r="G54" s="325"/>
      <c r="H54" s="326" t="s">
        <v>521</v>
      </c>
      <c r="I54" s="327">
        <v>1200126</v>
      </c>
      <c r="J54" s="328">
        <v>24045</v>
      </c>
      <c r="K54" s="329">
        <v>-51.7</v>
      </c>
      <c r="L54" s="330">
        <v>26879</v>
      </c>
      <c r="M54" s="331">
        <v>2.4</v>
      </c>
      <c r="N54" s="332">
        <v>-54.1</v>
      </c>
    </row>
    <row r="55" spans="1:14" x14ac:dyDescent="0.15">
      <c r="A55" s="248"/>
      <c r="B55" s="244"/>
      <c r="C55" s="244"/>
      <c r="D55" s="244"/>
      <c r="E55" s="244"/>
      <c r="F55" s="244"/>
      <c r="G55" s="310" t="s">
        <v>523</v>
      </c>
      <c r="H55" s="311"/>
      <c r="I55" s="319">
        <v>3359362</v>
      </c>
      <c r="J55" s="320">
        <v>67395</v>
      </c>
      <c r="K55" s="321">
        <v>48</v>
      </c>
      <c r="L55" s="322">
        <v>63956</v>
      </c>
      <c r="M55" s="323">
        <v>25.7</v>
      </c>
      <c r="N55" s="324">
        <v>22.3</v>
      </c>
    </row>
    <row r="56" spans="1:14" x14ac:dyDescent="0.15">
      <c r="A56" s="248"/>
      <c r="B56" s="244"/>
      <c r="C56" s="244"/>
      <c r="D56" s="244"/>
      <c r="E56" s="244"/>
      <c r="F56" s="244"/>
      <c r="G56" s="325"/>
      <c r="H56" s="326" t="s">
        <v>521</v>
      </c>
      <c r="I56" s="327">
        <v>1758067</v>
      </c>
      <c r="J56" s="328">
        <v>35270</v>
      </c>
      <c r="K56" s="329">
        <v>46.7</v>
      </c>
      <c r="L56" s="330">
        <v>29239</v>
      </c>
      <c r="M56" s="331">
        <v>8.8000000000000007</v>
      </c>
      <c r="N56" s="332">
        <v>37.9</v>
      </c>
    </row>
    <row r="57" spans="1:14" x14ac:dyDescent="0.15">
      <c r="A57" s="248"/>
      <c r="B57" s="244"/>
      <c r="C57" s="244"/>
      <c r="D57" s="244"/>
      <c r="E57" s="244"/>
      <c r="F57" s="244"/>
      <c r="G57" s="310" t="s">
        <v>524</v>
      </c>
      <c r="H57" s="311"/>
      <c r="I57" s="319">
        <v>5921873</v>
      </c>
      <c r="J57" s="320">
        <v>120165</v>
      </c>
      <c r="K57" s="321">
        <v>78.3</v>
      </c>
      <c r="L57" s="322">
        <v>66255</v>
      </c>
      <c r="M57" s="323">
        <v>3.6</v>
      </c>
      <c r="N57" s="324">
        <v>74.7</v>
      </c>
    </row>
    <row r="58" spans="1:14" x14ac:dyDescent="0.15">
      <c r="A58" s="248"/>
      <c r="B58" s="244"/>
      <c r="C58" s="244"/>
      <c r="D58" s="244"/>
      <c r="E58" s="244"/>
      <c r="F58" s="244"/>
      <c r="G58" s="325"/>
      <c r="H58" s="326" t="s">
        <v>521</v>
      </c>
      <c r="I58" s="327">
        <v>3812015</v>
      </c>
      <c r="J58" s="328">
        <v>77353</v>
      </c>
      <c r="K58" s="329">
        <v>119.3</v>
      </c>
      <c r="L58" s="330">
        <v>31822</v>
      </c>
      <c r="M58" s="331">
        <v>8.8000000000000007</v>
      </c>
      <c r="N58" s="332">
        <v>110.5</v>
      </c>
    </row>
    <row r="59" spans="1:14" x14ac:dyDescent="0.15">
      <c r="A59" s="248"/>
      <c r="B59" s="244"/>
      <c r="C59" s="244"/>
      <c r="D59" s="244"/>
      <c r="E59" s="244"/>
      <c r="F59" s="244"/>
      <c r="G59" s="310" t="s">
        <v>525</v>
      </c>
      <c r="H59" s="311"/>
      <c r="I59" s="319">
        <v>5681009</v>
      </c>
      <c r="J59" s="320">
        <v>116876</v>
      </c>
      <c r="K59" s="321">
        <v>-2.7</v>
      </c>
      <c r="L59" s="322">
        <v>85459</v>
      </c>
      <c r="M59" s="323">
        <v>29</v>
      </c>
      <c r="N59" s="324">
        <v>-31.7</v>
      </c>
    </row>
    <row r="60" spans="1:14" x14ac:dyDescent="0.15">
      <c r="A60" s="248"/>
      <c r="B60" s="244"/>
      <c r="C60" s="244"/>
      <c r="D60" s="244"/>
      <c r="E60" s="244"/>
      <c r="F60" s="244"/>
      <c r="G60" s="325"/>
      <c r="H60" s="326" t="s">
        <v>521</v>
      </c>
      <c r="I60" s="333">
        <v>2594734</v>
      </c>
      <c r="J60" s="328">
        <v>53382</v>
      </c>
      <c r="K60" s="329">
        <v>-31</v>
      </c>
      <c r="L60" s="330">
        <v>44378</v>
      </c>
      <c r="M60" s="331">
        <v>39.5</v>
      </c>
      <c r="N60" s="332">
        <v>-70.5</v>
      </c>
    </row>
    <row r="61" spans="1:14" x14ac:dyDescent="0.15">
      <c r="A61" s="248"/>
      <c r="B61" s="244"/>
      <c r="C61" s="244"/>
      <c r="D61" s="244"/>
      <c r="E61" s="244"/>
      <c r="F61" s="244"/>
      <c r="G61" s="310" t="s">
        <v>526</v>
      </c>
      <c r="H61" s="334"/>
      <c r="I61" s="335">
        <v>4261550</v>
      </c>
      <c r="J61" s="336">
        <v>86270</v>
      </c>
      <c r="K61" s="337">
        <v>5</v>
      </c>
      <c r="L61" s="338">
        <v>62824</v>
      </c>
      <c r="M61" s="339">
        <v>8.4</v>
      </c>
      <c r="N61" s="324">
        <v>-3.4</v>
      </c>
    </row>
    <row r="62" spans="1:14" x14ac:dyDescent="0.15">
      <c r="A62" s="248"/>
      <c r="B62" s="244"/>
      <c r="C62" s="244"/>
      <c r="D62" s="244"/>
      <c r="E62" s="244"/>
      <c r="F62" s="244"/>
      <c r="G62" s="325"/>
      <c r="H62" s="326" t="s">
        <v>521</v>
      </c>
      <c r="I62" s="327">
        <v>2371291</v>
      </c>
      <c r="J62" s="328">
        <v>47967</v>
      </c>
      <c r="K62" s="329">
        <v>10.8</v>
      </c>
      <c r="L62" s="330">
        <v>31715</v>
      </c>
      <c r="M62" s="331">
        <v>8.1999999999999993</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2.65</v>
      </c>
      <c r="G47" s="12">
        <v>5.29</v>
      </c>
      <c r="H47" s="12">
        <v>7</v>
      </c>
      <c r="I47" s="12">
        <v>7.01</v>
      </c>
      <c r="J47" s="13">
        <v>6.94</v>
      </c>
    </row>
    <row r="48" spans="2:10" ht="57.75" customHeight="1" x14ac:dyDescent="0.15">
      <c r="B48" s="14"/>
      <c r="C48" s="1171" t="s">
        <v>4</v>
      </c>
      <c r="D48" s="1171"/>
      <c r="E48" s="1172"/>
      <c r="F48" s="15">
        <v>3.46</v>
      </c>
      <c r="G48" s="16">
        <v>3.64</v>
      </c>
      <c r="H48" s="16">
        <v>4.6399999999999997</v>
      </c>
      <c r="I48" s="16">
        <v>3.9</v>
      </c>
      <c r="J48" s="17">
        <v>4.6500000000000004</v>
      </c>
    </row>
    <row r="49" spans="2:10" ht="57.75" customHeight="1" thickBot="1" x14ac:dyDescent="0.2">
      <c r="B49" s="18"/>
      <c r="C49" s="1173" t="s">
        <v>5</v>
      </c>
      <c r="D49" s="1173"/>
      <c r="E49" s="1174"/>
      <c r="F49" s="19">
        <v>0.76</v>
      </c>
      <c r="G49" s="20">
        <v>4.1100000000000003</v>
      </c>
      <c r="H49" s="20">
        <v>2.94</v>
      </c>
      <c r="I49" s="20" t="s">
        <v>533</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2017-03-29T06:04:59Z</cp:lastPrinted>
  <dcterms:created xsi:type="dcterms:W3CDTF">2017-02-15T21:22:37Z</dcterms:created>
  <dcterms:modified xsi:type="dcterms:W3CDTF">2017-05-19T12:41:54Z</dcterms:modified>
  <cp:category/>
</cp:coreProperties>
</file>