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ANDISK-31DC03\disk\01受け渡し\02業務係\00_業務係\下水道業務\25.経営比較分析表\R05年度決算\"/>
    </mc:Choice>
  </mc:AlternateContent>
  <xr:revisionPtr revIDLastSave="0" documentId="13_ncr:1_{DF047872-4C8A-43DC-84CF-A226AB32044E}" xr6:coauthVersionLast="47" xr6:coauthVersionMax="47" xr10:uidLastSave="{00000000-0000-0000-0000-000000000000}"/>
  <workbookProtection workbookAlgorithmName="SHA-512" workbookHashValue="QrfTZIBDnCLyGqbqYLTq0CwjmEnSN3Lc5+ppjSUQfqZ2wVWMQQ7ofA9oM+OzEB6l5HK2tVKwl3voOWdi9DFt3g==" workbookSaltValue="hr4//zHZ04xB41g1UAlyjg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D10" i="4"/>
  <c r="I10" i="4"/>
  <c r="AT8" i="4"/>
  <c r="AL8" i="4"/>
  <c r="W8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<sst xmlns="http://schemas.openxmlformats.org/spreadsheetml/2006/main" count="236" uniqueCount="121">
  <si>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</si>
  <si>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</si>
  <si>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</si>
  <si>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</si>
  <si>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</si>
  <si>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</si>
  <si>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</si>
  <si>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</si>
  <si>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</si>
  <si>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</si>
  <si>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</si>
  <si>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</si>
  <si>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</si>
  <si>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</si>
  <si>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</si>
  <si>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</si>
  <si>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</si>
  <si>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</si>
  <si>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</si>
  <si>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</si>
  <si>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</si>
  <si>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</si>
  <si>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</si>
  <si>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</si>
  <si>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</si>
  <si>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</si>
  <si>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</si>
  <si>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</si>
  <si>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</si>
  <si>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</si>
  <si>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</si>
  <si>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</si>
  <si>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</si>
  <si>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</si>
  <si>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</si>
  <si>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</si>
  <si>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</si>
  <si>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</si>
  <si>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</si>
  <si>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</si>
  <si>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</si>
  <si>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</si>
  <si>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</si>
  <si>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</si>
  <si>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</si>
  <si>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</si>
  <si>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</si>
  <si>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</si>
  <si>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</si>
  <si>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</si>
  <si>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</si>
  <si>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</si>
  <si>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</si>
  <si>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</si>
  <si>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</si>
  <si>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</si>
  <si>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</si>
  <si>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</si>
  <si>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</si>
  <si>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</si>
  <si>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</si>
  <si>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</si>
  <si>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</si>
  <si>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</si>
  <si>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</si>
  <si>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</si>
  <si>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</si>
  <si>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</si>
  <si>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</si>
  <si>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</si>
  <si>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</si>
  <si>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</si>
  <si>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</si>
  <si>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</si>
  <si>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</si>
  <si>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</si>
  <si>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</si>
  <si>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</si>
  <si>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</si>
  <si>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</si>
  <si>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</si>
  <si>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</si>
  <si>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</si>
  <si>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</si>
  <si>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</si>
  <si>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</si>
  <si>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</si>
  <si>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</si>
  <si>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</si>
  <si>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</si>
  <si>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</si>
  <si>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</si>
  <si>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</si>
  <si>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</si>
  <si>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</si>
  <si>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</si>
  <si>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</si>
  <si>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</si>
  <si>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</si>
  <si>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</si>
  <si>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</si>
  <si>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</si>
  <si>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</si>
  <si>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</si>
  <si>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</si>
  <si>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</si>
  <si>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</si>
  <si>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</si>
  <si>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</si>
  <si>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</si>
  <si>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</si>
  <si>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</si>
  <si>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</si>
  <si>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</si>
  <si>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</si>
  <si>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</si>
  <si>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</si>
  <si>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</si>
  <si>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③平成11年度供用開始で、耐用年数内であり管渠改善は実施していない。</t>
    <phoneticPr fontId="4"/>
  </si>
  <si>
    <t>特定環境保全公共下水道は、既供用区域については、小規模施設のため、類似団体に比較して悪い。平成25年度から新処理区着手のため企業債残高が増加しており、使用料以外の収入に依存している部分が増えている。</t>
    <phoneticPr fontId="4"/>
  </si>
  <si>
    <t>①100%前後で推移しているが、使用料以外の収入に依存している部分が多い。
④平成25年度新処理区着手のため上昇し、類似団体に比較して高い、H30の新処理区の供用により減少傾向となっている。
⑤小規模施設かつ、処理区域内の人口減少により使用料収入が減少傾向で、汚水処理費(委託料)の割合が大きくなるため、類似団体に比較して低い。H30の新処理区の供用により料金収入の増があり上向いている。
⑥上記⑤同様で汚水処理費(委託料)の割合が大きなるため類似団体に比較して高い。H30の新処理区の供用により有収水量の増があり減少している。
⑦小規模施設かつ、処理区域内の人口減少により使用水量が少ないため、類似団体比較して低い。H30の新処理区の供用により利用率も減少したが、接続による処理水量の増により徐々に数値は増加している。
⑧管渠整備が進行中であるため類似団体に比較して低い。</t>
    <rPh sb="87" eb="89">
      <t>ケイコウ</t>
    </rPh>
    <rPh sb="337" eb="339">
      <t>セツゾク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</si>
</sst>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A-410C-BD58-AAE71F01D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A-410C-BD58-AAE71F01D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9.27</c:v>
                </c:pt>
                <c:pt idx="1">
                  <c:v>16.34</c:v>
                </c:pt>
                <c:pt idx="2">
                  <c:v>19.27</c:v>
                </c:pt>
                <c:pt idx="3">
                  <c:v>21.22</c:v>
                </c:pt>
                <c:pt idx="4">
                  <c:v>23.17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1-4368-8D39-653C1791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1-4368-8D39-653C1791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45.18</c:v>
                </c:pt>
                <c:pt idx="1">
                  <c:v>43.14</c:v>
                </c:pt>
                <c:pt idx="2">
                  <c:v>46.96</c:v>
                </c:pt>
                <c:pt idx="3">
                  <c:v>40.950000000000003</c:v>
                </c:pt>
                <c:pt idx="4">
                  <c:v>46.04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913-A9CE-F6E7F24B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1-4913-A9CE-F6E7F24B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100.03</c:v>
                </c:pt>
                <c:pt idx="2">
                  <c:v>105.38</c:v>
                </c:pt>
                <c:pt idx="3">
                  <c:v>105.32</c:v>
                </c:pt>
                <c:pt idx="4">
                  <c:v>101.95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37E-8FC2-91C0C41B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8-437E-8FC2-91C0C41BF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4-4B89-848D-2409C22E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4-4B89-848D-2409C22E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8-45DB-8CEE-FB1B8AC0A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8-45DB-8CEE-FB1B8AC0A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4-4D30-B662-226AD53DE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4-4D30-B662-226AD53DE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4-4500-90F1-41A59DEF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4-4500-90F1-41A59DEF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11638.4</c:v>
                </c:pt>
                <c:pt idx="1">
                  <c:v>10680.82</c:v>
                </c:pt>
                <c:pt idx="2">
                  <c:v>9241.76</c:v>
                </c:pt>
                <c:pt idx="3">
                  <c:v>8074.75</c:v>
                </c:pt>
                <c:pt idx="4">
                  <c:v>6675.01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B-48BF-9DF1-E6F35A3B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B-48BF-9DF1-E6F35A3B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22.54</c:v>
                </c:pt>
                <c:pt idx="1">
                  <c:v>30.73</c:v>
                </c:pt>
                <c:pt idx="2">
                  <c:v>33.24</c:v>
                </c:pt>
                <c:pt idx="3">
                  <c:v>37.28</c:v>
                </c:pt>
                <c:pt idx="4">
                  <c:v>37.880000000000003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1-4FBC-B1CB-33FFEE41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1-4FBC-B1CB-33FFEE41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934.49</c:v>
                </c:pt>
                <c:pt idx="1">
                  <c:v>694.01</c:v>
                </c:pt>
                <c:pt idx="2">
                  <c:v>635.51</c:v>
                </c:pt>
                <c:pt idx="3">
                  <c:v>578.78</c:v>
                </c:pt>
                <c:pt idx="4">
                  <c:v>519.62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3-405A-90E4-665F973E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3-405A-90E4-665F973E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島根県　隠岐の島町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13347</v>
      </c>
      <c r="AM8" s="45"/>
      <c r="AN8" s="45"/>
      <c r="AO8" s="45"/>
      <c r="AP8" s="45"/>
      <c r="AQ8" s="45"/>
      <c r="AR8" s="45"/>
      <c r="AS8" s="45"/>
      <c r="AT8" s="44">
        <f>データ!T6</f>
        <v>242.82</v>
      </c>
      <c r="AU8" s="44"/>
      <c r="AV8" s="44"/>
      <c r="AW8" s="44"/>
      <c r="AX8" s="44"/>
      <c r="AY8" s="44"/>
      <c r="AZ8" s="44"/>
      <c r="BA8" s="44"/>
      <c r="BB8" s="44">
        <f>データ!U6</f>
        <v>54.97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5.79</v>
      </c>
      <c r="Q10" s="44"/>
      <c r="R10" s="44"/>
      <c r="S10" s="44"/>
      <c r="T10" s="44"/>
      <c r="U10" s="44"/>
      <c r="V10" s="44"/>
      <c r="W10" s="44">
        <f>データ!Q6</f>
        <v>115.82</v>
      </c>
      <c r="X10" s="44"/>
      <c r="Y10" s="44"/>
      <c r="Z10" s="44"/>
      <c r="AA10" s="44"/>
      <c r="AB10" s="44"/>
      <c r="AC10" s="44"/>
      <c r="AD10" s="45">
        <f>データ!R6</f>
        <v>3848</v>
      </c>
      <c r="AE10" s="45"/>
      <c r="AF10" s="45"/>
      <c r="AG10" s="45"/>
      <c r="AH10" s="45"/>
      <c r="AI10" s="45"/>
      <c r="AJ10" s="45"/>
      <c r="AK10" s="2"/>
      <c r="AL10" s="45">
        <f>データ!V6</f>
        <v>758</v>
      </c>
      <c r="AM10" s="45"/>
      <c r="AN10" s="45"/>
      <c r="AO10" s="45"/>
      <c r="AP10" s="45"/>
      <c r="AQ10" s="45"/>
      <c r="AR10" s="45"/>
      <c r="AS10" s="45"/>
      <c r="AT10" s="44">
        <f>データ!W6</f>
        <v>0.42</v>
      </c>
      <c r="AU10" s="44"/>
      <c r="AV10" s="44"/>
      <c r="AW10" s="44"/>
      <c r="AX10" s="44"/>
      <c r="AY10" s="44"/>
      <c r="AZ10" s="44"/>
      <c r="BA10" s="44"/>
      <c r="BB10" s="44">
        <f>データ!X6</f>
        <v>1804.76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120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119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44</v>
      </c>
      <c r="N86" s="12" t="s">
        <v>45</v>
      </c>
      <c r="O86" s="12" t="str">
        <f>データ!EO6</f>
        <v>【0.11】</v>
      </c>
    </row>
  </sheetData>
  <sheetProtection algorithmName="SHA-512" hashValue="PsAJPhNImE61LG3IEs2Gt4idaihFXqIQhyKN1WayJQV4Yn32WomCaDRsxzw3LY/65qsqkDq59Uusd0rczYC2Aw==" saltValue="cMRGlulcVqzP6Luxl7+yH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325287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隠岐の島町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5.79</v>
      </c>
      <c r="Q6" s="20">
        <f t="shared" si="3"/>
        <v>115.82</v>
      </c>
      <c r="R6" s="20">
        <f t="shared" si="3"/>
        <v>3848</v>
      </c>
      <c r="S6" s="20">
        <f t="shared" si="3"/>
        <v>13347</v>
      </c>
      <c r="T6" s="20">
        <f t="shared" si="3"/>
        <v>242.82</v>
      </c>
      <c r="U6" s="20">
        <f t="shared" si="3"/>
        <v>54.97</v>
      </c>
      <c r="V6" s="20">
        <f t="shared" si="3"/>
        <v>758</v>
      </c>
      <c r="W6" s="20">
        <f t="shared" si="3"/>
        <v>0.42</v>
      </c>
      <c r="X6" s="20">
        <f t="shared" si="3"/>
        <v>1804.76</v>
      </c>
      <c r="Y6" s="21">
        <f>IF(Y7="",NA(),Y7)</f>
        <v>100.03</v>
      </c>
      <c r="Z6" s="21">
        <f t="shared" ref="Z6:AH6" si="4">IF(Z7="",NA(),Z7)</f>
        <v>100.03</v>
      </c>
      <c r="AA6" s="21">
        <f t="shared" si="4"/>
        <v>105.38</v>
      </c>
      <c r="AB6" s="21">
        <f t="shared" si="4"/>
        <v>105.32</v>
      </c>
      <c r="AC6" s="21">
        <f t="shared" si="4"/>
        <v>101.95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11638.4</v>
      </c>
      <c r="BG6" s="21">
        <f t="shared" ref="BG6:BO6" si="7">IF(BG7="",NA(),BG7)</f>
        <v>10680.82</v>
      </c>
      <c r="BH6" s="21">
        <f t="shared" si="7"/>
        <v>9241.76</v>
      </c>
      <c r="BI6" s="21">
        <f t="shared" si="7"/>
        <v>8074.75</v>
      </c>
      <c r="BJ6" s="21">
        <f t="shared" si="7"/>
        <v>6675.01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22.54</v>
      </c>
      <c r="BR6" s="21">
        <f t="shared" ref="BR6:BZ6" si="8">IF(BR7="",NA(),BR7)</f>
        <v>30.73</v>
      </c>
      <c r="BS6" s="21">
        <f t="shared" si="8"/>
        <v>33.24</v>
      </c>
      <c r="BT6" s="21">
        <f t="shared" si="8"/>
        <v>37.28</v>
      </c>
      <c r="BU6" s="21">
        <f t="shared" si="8"/>
        <v>37.880000000000003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934.49</v>
      </c>
      <c r="CC6" s="21">
        <f t="shared" ref="CC6:CK6" si="9">IF(CC7="",NA(),CC7)</f>
        <v>694.01</v>
      </c>
      <c r="CD6" s="21">
        <f t="shared" si="9"/>
        <v>635.51</v>
      </c>
      <c r="CE6" s="21">
        <f t="shared" si="9"/>
        <v>578.78</v>
      </c>
      <c r="CF6" s="21">
        <f t="shared" si="9"/>
        <v>519.62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9.27</v>
      </c>
      <c r="CN6" s="21">
        <f t="shared" ref="CN6:CV6" si="10">IF(CN7="",NA(),CN7)</f>
        <v>16.34</v>
      </c>
      <c r="CO6" s="21">
        <f t="shared" si="10"/>
        <v>19.27</v>
      </c>
      <c r="CP6" s="21">
        <f t="shared" si="10"/>
        <v>21.22</v>
      </c>
      <c r="CQ6" s="21">
        <f t="shared" si="10"/>
        <v>23.17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45.18</v>
      </c>
      <c r="CY6" s="21">
        <f t="shared" ref="CY6:DG6" si="11">IF(CY7="",NA(),CY7)</f>
        <v>43.14</v>
      </c>
      <c r="CZ6" s="21">
        <f t="shared" si="11"/>
        <v>46.96</v>
      </c>
      <c r="DA6" s="21">
        <f t="shared" si="11"/>
        <v>40.950000000000003</v>
      </c>
      <c r="DB6" s="21">
        <f t="shared" si="11"/>
        <v>46.04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15">
      <c r="A7" s="14"/>
      <c r="B7" s="23">
        <v>2023</v>
      </c>
      <c r="C7" s="23">
        <v>325287</v>
      </c>
      <c r="D7" s="23">
        <v>47</v>
      </c>
      <c r="E7" s="23">
        <v>17</v>
      </c>
      <c r="F7" s="23">
        <v>4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5.79</v>
      </c>
      <c r="Q7" s="24">
        <v>115.82</v>
      </c>
      <c r="R7" s="24">
        <v>3848</v>
      </c>
      <c r="S7" s="24">
        <v>13347</v>
      </c>
      <c r="T7" s="24">
        <v>242.82</v>
      </c>
      <c r="U7" s="24">
        <v>54.97</v>
      </c>
      <c r="V7" s="24">
        <v>758</v>
      </c>
      <c r="W7" s="24">
        <v>0.42</v>
      </c>
      <c r="X7" s="24">
        <v>1804.76</v>
      </c>
      <c r="Y7" s="24">
        <v>100.03</v>
      </c>
      <c r="Z7" s="24">
        <v>100.03</v>
      </c>
      <c r="AA7" s="24">
        <v>105.38</v>
      </c>
      <c r="AB7" s="24">
        <v>105.32</v>
      </c>
      <c r="AC7" s="24">
        <v>101.95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11638.4</v>
      </c>
      <c r="BG7" s="24">
        <v>10680.82</v>
      </c>
      <c r="BH7" s="24">
        <v>9241.76</v>
      </c>
      <c r="BI7" s="24">
        <v>8074.75</v>
      </c>
      <c r="BJ7" s="24">
        <v>6675.01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22.54</v>
      </c>
      <c r="BR7" s="24">
        <v>30.73</v>
      </c>
      <c r="BS7" s="24">
        <v>33.24</v>
      </c>
      <c r="BT7" s="24">
        <v>37.28</v>
      </c>
      <c r="BU7" s="24">
        <v>37.880000000000003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934.49</v>
      </c>
      <c r="CC7" s="24">
        <v>694.01</v>
      </c>
      <c r="CD7" s="24">
        <v>635.51</v>
      </c>
      <c r="CE7" s="24">
        <v>578.78</v>
      </c>
      <c r="CF7" s="24">
        <v>519.62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9.27</v>
      </c>
      <c r="CN7" s="24">
        <v>16.34</v>
      </c>
      <c r="CO7" s="24">
        <v>19.27</v>
      </c>
      <c r="CP7" s="24">
        <v>21.22</v>
      </c>
      <c r="CQ7" s="24">
        <v>23.17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45.18</v>
      </c>
      <c r="CY7" s="24">
        <v>43.14</v>
      </c>
      <c r="CZ7" s="24">
        <v>46.96</v>
      </c>
      <c r="DA7" s="24">
        <v>40.950000000000003</v>
      </c>
      <c r="DB7" s="24">
        <v>46.04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115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201909104</cp:lastModifiedBy>
  <cp:lastPrinted>2025-02-12T04:07:56Z</cp:lastPrinted>
  <dcterms:created xsi:type="dcterms:W3CDTF">2025-01-24T07:31:43Z</dcterms:created>
  <dcterms:modified xsi:type="dcterms:W3CDTF">2025-02-12T04:19:53Z</dcterms:modified>
  <cp:category/>
</cp:coreProperties>
</file>