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okinoshima17\Desktop\財政課\３．公営企業\03　経営比較分析表\Ｒ ６\3.打ち返し\"/>
    </mc:Choice>
  </mc:AlternateContent>
  <xr:revisionPtr revIDLastSave="0" documentId="13_ncr:1_{76D55F4D-35C5-4C6F-A9BA-18ACC5C2547C}" xr6:coauthVersionLast="47" xr6:coauthVersionMax="47" xr10:uidLastSave="{00000000-0000-0000-0000-000000000000}"/>
  <workbookProtection workbookAlgorithmName="SHA-512" workbookHashValue="VLU9xUYnX5/13fus0Ysg42mmjTUv/0vyBZI6GfCwl34Uuw2AkzOJcVfBp1ZXy+3maTo7PWDmaZi8+OkxTIQfVw==" workbookSaltValue="WO097eGzRz2oCmgTQMxFHg==" workbookSpinCount="100000" lockStructure="1"/>
  <bookViews>
    <workbookView xWindow="-19320" yWindow="1935" windowWidth="19440" windowHeight="156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D10" i="4"/>
  <c r="AD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<sst xmlns="http://schemas.openxmlformats.org/spreadsheetml/2006/main" count="236" uniqueCount="119">
  <si>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</si>
  <si>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</si>
  <si>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</si>
  <si>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</si>
  <si>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</si>
  <si>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</si>
  <si>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</si>
  <si>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</si>
  <si>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</si>
  <si>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</si>
  <si>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</si>
  <si>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</si>
  <si>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</si>
  <si>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</si>
  <si>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</si>
  <si>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</si>
  <si>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</si>
  <si>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</si>
  <si>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</si>
  <si>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</si>
  <si>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</si>
  <si>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</si>
  <si>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</si>
  <si>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</si>
  <si>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</si>
  <si>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</si>
  <si>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</si>
  <si>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</si>
  <si>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</si>
  <si>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</si>
  <si>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</si>
  <si>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</si>
  <si>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</si>
  <si>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</si>
  <si>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</si>
  <si>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</si>
  <si>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</si>
  <si>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</si>
  <si>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</si>
  <si>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</si>
  <si>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</si>
  <si>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</si>
  <si>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</si>
  <si>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</si>
  <si>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</si>
  <si>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</si>
  <si>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</si>
  <si>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</si>
  <si>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</si>
  <si>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</si>
  <si>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</si>
  <si>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</si>
  <si>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</si>
  <si>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</si>
  <si>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</si>
  <si>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</si>
  <si>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</si>
  <si>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</si>
  <si>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</si>
  <si>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</si>
  <si>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</si>
  <si>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</si>
  <si>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</si>
  <si>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</si>
  <si>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</si>
  <si>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</si>
  <si>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</si>
  <si>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</si>
  <si>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</si>
  <si>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</si>
  <si>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</si>
  <si>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</si>
  <si>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</si>
  <si>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</si>
  <si>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</si>
  <si>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</si>
  <si>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</si>
  <si>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</si>
  <si>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</si>
  <si>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</si>
  <si>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</si>
  <si>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</si>
  <si>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</si>
  <si>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</si>
  <si>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</si>
  <si>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</si>
  <si>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</si>
  <si>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</si>
  <si>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</si>
  <si>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</si>
  <si>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</si>
  <si>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</si>
  <si>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</si>
  <si>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</si>
  <si>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</si>
  <si>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</si>
  <si>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</si>
  <si>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</si>
  <si>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</si>
  <si>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</si>
  <si>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</si>
  <si>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</si>
  <si>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</si>
  <si>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</si>
  <si>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</si>
  <si>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</si>
  <si>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</si>
  <si>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</si>
  <si>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</si>
  <si>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</si>
  <si>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</si>
  <si>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</si>
  <si>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</si>
  <si>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</si>
  <si>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</si>
  <si>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</si>
  <si>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③平成21年度から供用開始で新しい施設のため耐用年数内であり、管渠改善は実施していない。</t>
    <phoneticPr fontId="4"/>
  </si>
  <si>
    <t>公共下水道事業は、区域の整備中であるため、各比率は類似団体と比較して劣位の傾向である、使用料以外の収入に依存している部分が大きい。
今後は、整備が進み有収水量の増により、改善の見込みである。</t>
    <phoneticPr fontId="4"/>
  </si>
  <si>
    <t>①100%前後で推移しているが、使用料以外の収入に依存している部分が大きい。
④整備途中で借入を行っており、近年は横ばい傾向だが、整備後は料金収入の増や償還により減少していくと考える。
R4の汚泥共同処理施設の稼働による一般会計からの負担金による収益増により数値が減少した。
⑤接続に合わせて使用料収入も増加しているが、汚泥共同処理施設稼働により経費部分も増加し概ね60%程度となった。
⑥上記⑤と同様に接続に合わせて有収水量も増加しており、R4→R5は少し減少しているもののR3からの汚泥共同処理施設稼働により経費部分も増加し原価額が上昇していくことが見込まれる。
⑦ほぼ横ばいだが、R5の接続補助金の創設により数値は増加している。接続補助金の創設により数値は増加している。
⑧管渠整備が進行中であるため類似団体に比較して低い、水洗化人口について接続補助金の創設により数値は増加している。</t>
    <rPh sb="230" eb="231">
      <t>スコ</t>
    </rPh>
    <rPh sb="232" eb="234">
      <t>ゲンショウ</t>
    </rPh>
    <rPh sb="280" eb="282">
      <t>ミコ</t>
    </rPh>
    <rPh sb="324" eb="329">
      <t>セツゾクホジョキン</t>
    </rPh>
    <rPh sb="330" eb="332">
      <t>ソウセツ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</si>
</sst>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27-4D7F-83F3-8FB929B65E6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0.06</c:v>
                </c:pt>
                <c:pt idx="2" formatCode="#,##0.00;&quot;△&quot;#,##0.00">
                  <c:v>0</c:v>
                </c:pt>
                <c:pt idx="3" formatCode="#,##0.00;&quot;△&quot;#,##0.00">
                  <c:v>0</c:v>
                </c:pt>
                <c:pt idx="4">
                  <c:v>0.96</c:v>
                </c:pt>
              </c:numCache>
            </c:numRef>
          </c:val>
          <c:smooth val="0"/>
          <c:extLst>
            <c:ext xmlns:c16="http://schemas.microsoft.com/office/drawing/2014/chart" uri="{C3380CC4-5D6E-409C-BE32-E72D297353CC}">
              <c16:uniqueId val="{00000001-E227-4D7F-83F3-8FB929B65E6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25.63</c:v>
                </c:pt>
                <c:pt idx="1">
                  <c:v>27.43</c:v>
                </c:pt>
                <c:pt idx="2">
                  <c:v>28.4</c:v>
                </c:pt>
                <c:pt idx="3">
                  <c:v>27.19</c:v>
                </c:pt>
                <c:pt idx="4">
                  <c:v>31.11</c:v>
                </c:pt>
              </c:numCache>
            </c:numRef>
          </c:val>
          <c:extLst>
            <c:ext xmlns:c16="http://schemas.microsoft.com/office/drawing/2014/chart" uri="{C3380CC4-5D6E-409C-BE32-E72D297353CC}">
              <c16:uniqueId val="{00000000-BFE8-44BE-BE61-82A2775C0D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47.28</c:v>
                </c:pt>
                <c:pt idx="1">
                  <c:v>44.83</c:v>
                </c:pt>
                <c:pt idx="2">
                  <c:v>48</c:v>
                </c:pt>
                <c:pt idx="3">
                  <c:v>46.26</c:v>
                </c:pt>
                <c:pt idx="4">
                  <c:v>48.5</c:v>
                </c:pt>
              </c:numCache>
            </c:numRef>
          </c:val>
          <c:smooth val="0"/>
          <c:extLst>
            <c:ext xmlns:c16="http://schemas.microsoft.com/office/drawing/2014/chart" uri="{C3380CC4-5D6E-409C-BE32-E72D297353CC}">
              <c16:uniqueId val="{00000001-BFE8-44BE-BE61-82A2775C0D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41.72</c:v>
                </c:pt>
                <c:pt idx="1">
                  <c:v>40.72</c:v>
                </c:pt>
                <c:pt idx="2">
                  <c:v>40.75</c:v>
                </c:pt>
                <c:pt idx="3">
                  <c:v>39.979999999999997</c:v>
                </c:pt>
                <c:pt idx="4">
                  <c:v>41.36</c:v>
                </c:pt>
              </c:numCache>
            </c:numRef>
          </c:val>
          <c:extLst>
            <c:ext xmlns:c16="http://schemas.microsoft.com/office/drawing/2014/chart" uri="{C3380CC4-5D6E-409C-BE32-E72D297353CC}">
              <c16:uniqueId val="{00000000-18CC-4E66-B8C8-F1A9E75433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64.7</c:v>
                </c:pt>
                <c:pt idx="1">
                  <c:v>60.57</c:v>
                </c:pt>
                <c:pt idx="2">
                  <c:v>56.11</c:v>
                </c:pt>
                <c:pt idx="3">
                  <c:v>56.49</c:v>
                </c:pt>
                <c:pt idx="4">
                  <c:v>59.74</c:v>
                </c:pt>
              </c:numCache>
            </c:numRef>
          </c:val>
          <c:smooth val="0"/>
          <c:extLst>
            <c:ext xmlns:c16="http://schemas.microsoft.com/office/drawing/2014/chart" uri="{C3380CC4-5D6E-409C-BE32-E72D297353CC}">
              <c16:uniqueId val="{00000001-18CC-4E66-B8C8-F1A9E75433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100.04</c:v>
                </c:pt>
                <c:pt idx="1">
                  <c:v>100.04</c:v>
                </c:pt>
                <c:pt idx="2">
                  <c:v>102.33</c:v>
                </c:pt>
                <c:pt idx="3">
                  <c:v>104.87</c:v>
                </c:pt>
                <c:pt idx="4">
                  <c:v>105.68</c:v>
                </c:pt>
              </c:numCache>
            </c:numRef>
          </c:val>
          <c:extLst>
            <c:ext xmlns:c16="http://schemas.microsoft.com/office/drawing/2014/chart" uri="{C3380CC4-5D6E-409C-BE32-E72D297353CC}">
              <c16:uniqueId val="{00000000-1883-405C-87B0-0D2951606D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83-405C-87B0-0D2951606D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C1-4F91-9AA8-9E950D94509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C1-4F91-9AA8-9E950D94509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3E-4B22-886B-C8052BDD05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3E-4B22-886B-C8052BDD05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96-4CDC-BF77-EF25AD8E4E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96-4CDC-BF77-EF25AD8E4E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D5-44C0-AAA1-806BBBF483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D5-44C0-AAA1-806BBBF483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2462.79</c:v>
                </c:pt>
                <c:pt idx="1">
                  <c:v>2365.19</c:v>
                </c:pt>
                <c:pt idx="2">
                  <c:v>2252.59</c:v>
                </c:pt>
                <c:pt idx="3">
                  <c:v>1484.14</c:v>
                </c:pt>
                <c:pt idx="4">
                  <c:v>1405.4</c:v>
                </c:pt>
              </c:numCache>
            </c:numRef>
          </c:val>
          <c:extLst>
            <c:ext xmlns:c16="http://schemas.microsoft.com/office/drawing/2014/chart" uri="{C3380CC4-5D6E-409C-BE32-E72D297353CC}">
              <c16:uniqueId val="{00000000-A6B2-4E83-AF60-4AFEFBCBAC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933.3</c:v>
                </c:pt>
                <c:pt idx="1">
                  <c:v>1575.64</c:v>
                </c:pt>
                <c:pt idx="2">
                  <c:v>914.32</c:v>
                </c:pt>
                <c:pt idx="3">
                  <c:v>940.79</c:v>
                </c:pt>
                <c:pt idx="4">
                  <c:v>2528.25</c:v>
                </c:pt>
              </c:numCache>
            </c:numRef>
          </c:val>
          <c:smooth val="0"/>
          <c:extLst>
            <c:ext xmlns:c16="http://schemas.microsoft.com/office/drawing/2014/chart" uri="{C3380CC4-5D6E-409C-BE32-E72D297353CC}">
              <c16:uniqueId val="{00000001-A6B2-4E83-AF60-4AFEFBCBAC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81.52</c:v>
                </c:pt>
                <c:pt idx="1">
                  <c:v>82.38</c:v>
                </c:pt>
                <c:pt idx="2">
                  <c:v>70.489999999999995</c:v>
                </c:pt>
                <c:pt idx="3">
                  <c:v>59.22</c:v>
                </c:pt>
                <c:pt idx="4">
                  <c:v>59</c:v>
                </c:pt>
              </c:numCache>
            </c:numRef>
          </c:val>
          <c:extLst>
            <c:ext xmlns:c16="http://schemas.microsoft.com/office/drawing/2014/chart" uri="{C3380CC4-5D6E-409C-BE32-E72D297353CC}">
              <c16:uniqueId val="{00000000-4231-49AE-979B-5CFEE4C106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77.510000000000005</c:v>
                </c:pt>
                <c:pt idx="1">
                  <c:v>73.209999999999994</c:v>
                </c:pt>
                <c:pt idx="2">
                  <c:v>75.599999999999994</c:v>
                </c:pt>
                <c:pt idx="3">
                  <c:v>74.13</c:v>
                </c:pt>
                <c:pt idx="4">
                  <c:v>67.989999999999995</c:v>
                </c:pt>
              </c:numCache>
            </c:numRef>
          </c:val>
          <c:smooth val="0"/>
          <c:extLst>
            <c:ext xmlns:c16="http://schemas.microsoft.com/office/drawing/2014/chart" uri="{C3380CC4-5D6E-409C-BE32-E72D297353CC}">
              <c16:uniqueId val="{00000001-4231-49AE-979B-5CFEE4C106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271.93</c:v>
                </c:pt>
                <c:pt idx="1">
                  <c:v>271.33</c:v>
                </c:pt>
                <c:pt idx="2">
                  <c:v>318.07</c:v>
                </c:pt>
                <c:pt idx="3">
                  <c:v>376.48</c:v>
                </c:pt>
                <c:pt idx="4">
                  <c:v>346.31</c:v>
                </c:pt>
              </c:numCache>
            </c:numRef>
          </c:val>
          <c:extLst>
            <c:ext xmlns:c16="http://schemas.microsoft.com/office/drawing/2014/chart" uri="{C3380CC4-5D6E-409C-BE32-E72D297353CC}">
              <c16:uniqueId val="{00000000-18D9-46C9-B206-7ACE86D8E03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221.95</c:v>
                </c:pt>
                <c:pt idx="1">
                  <c:v>229.52</c:v>
                </c:pt>
                <c:pt idx="2">
                  <c:v>211.98</c:v>
                </c:pt>
                <c:pt idx="3">
                  <c:v>221.86</c:v>
                </c:pt>
                <c:pt idx="4">
                  <c:v>228.51</c:v>
                </c:pt>
              </c:numCache>
            </c:numRef>
          </c:val>
          <c:smooth val="0"/>
          <c:extLst>
            <c:ext xmlns:c16="http://schemas.microsoft.com/office/drawing/2014/chart" uri="{C3380CC4-5D6E-409C-BE32-E72D297353CC}">
              <c16:uniqueId val="{00000001-18D9-46C9-B206-7ACE86D8E03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16" zoomScaleNormal="100" workbookViewId="0">
      <selection activeCell="BI36" sqref="BI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島根県　隠岐の島町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Cc3</v>
      </c>
      <c r="X8" s="39"/>
      <c r="Y8" s="39"/>
      <c r="Z8" s="39"/>
      <c r="AA8" s="39"/>
      <c r="AB8" s="39"/>
      <c r="AC8" s="39"/>
      <c r="AD8" s="40" t="str">
        <f>データ!$M$6</f>
        <v>非設置</v>
      </c>
      <c r="AE8" s="40"/>
      <c r="AF8" s="40"/>
      <c r="AG8" s="40"/>
      <c r="AH8" s="40"/>
      <c r="AI8" s="40"/>
      <c r="AJ8" s="40"/>
      <c r="AK8" s="3"/>
      <c r="AL8" s="41">
        <f>データ!S6</f>
        <v>13347</v>
      </c>
      <c r="AM8" s="41"/>
      <c r="AN8" s="41"/>
      <c r="AO8" s="41"/>
      <c r="AP8" s="41"/>
      <c r="AQ8" s="41"/>
      <c r="AR8" s="41"/>
      <c r="AS8" s="41"/>
      <c r="AT8" s="34">
        <f>データ!T6</f>
        <v>242.82</v>
      </c>
      <c r="AU8" s="34"/>
      <c r="AV8" s="34"/>
      <c r="AW8" s="34"/>
      <c r="AX8" s="34"/>
      <c r="AY8" s="34"/>
      <c r="AZ8" s="34"/>
      <c r="BA8" s="34"/>
      <c r="BB8" s="34">
        <f>データ!U6</f>
        <v>54.97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42.83</v>
      </c>
      <c r="Q10" s="34"/>
      <c r="R10" s="34"/>
      <c r="S10" s="34"/>
      <c r="T10" s="34"/>
      <c r="U10" s="34"/>
      <c r="V10" s="34"/>
      <c r="W10" s="34">
        <f>データ!Q6</f>
        <v>113.97</v>
      </c>
      <c r="X10" s="34"/>
      <c r="Y10" s="34"/>
      <c r="Z10" s="34"/>
      <c r="AA10" s="34"/>
      <c r="AB10" s="34"/>
      <c r="AC10" s="34"/>
      <c r="AD10" s="41">
        <f>データ!R6</f>
        <v>3848</v>
      </c>
      <c r="AE10" s="41"/>
      <c r="AF10" s="41"/>
      <c r="AG10" s="41"/>
      <c r="AH10" s="41"/>
      <c r="AI10" s="41"/>
      <c r="AJ10" s="41"/>
      <c r="AK10" s="2"/>
      <c r="AL10" s="41">
        <f>データ!V6</f>
        <v>5605</v>
      </c>
      <c r="AM10" s="41"/>
      <c r="AN10" s="41"/>
      <c r="AO10" s="41"/>
      <c r="AP10" s="41"/>
      <c r="AQ10" s="41"/>
      <c r="AR10" s="41"/>
      <c r="AS10" s="41"/>
      <c r="AT10" s="34">
        <f>データ!W6</f>
        <v>1.81</v>
      </c>
      <c r="AU10" s="34"/>
      <c r="AV10" s="34"/>
      <c r="AW10" s="34"/>
      <c r="AX10" s="34"/>
      <c r="AY10" s="34"/>
      <c r="AZ10" s="34"/>
      <c r="BA10" s="34"/>
      <c r="BB10" s="34">
        <f>データ!X6</f>
        <v>3096.69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118</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116</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117</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Vubx5xCUNvZIykl2hVFi0/urM+9y3jLeE6QGB0ent8KQhHsbpD3ZSBa5/0wOgTaLEQ6XZGWVMAhSsLdyWqbqSw==" saltValue="uqVhrrg7GHvOwna56NilP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325287</v>
      </c>
      <c r="D6" s="19">
        <f t="shared" si="3"/>
        <v>47</v>
      </c>
      <c r="E6" s="19">
        <f t="shared" si="3"/>
        <v>17</v>
      </c>
      <c r="F6" s="19">
        <f t="shared" si="3"/>
        <v>1</v>
      </c>
      <c r="G6" s="19">
        <f t="shared" si="3"/>
        <v>0</v>
      </c>
      <c r="H6" s="19" t="str">
        <f t="shared" si="3"/>
        <v>島根県　隠岐の島町</v>
      </c>
      <c r="I6" s="19" t="str">
        <f t="shared" si="3"/>
        <v>法非適用</v>
      </c>
      <c r="J6" s="19" t="str">
        <f t="shared" si="3"/>
        <v>下水道事業</v>
      </c>
      <c r="K6" s="19" t="str">
        <f t="shared" si="3"/>
        <v>公共下水道</v>
      </c>
      <c r="L6" s="19" t="str">
        <f t="shared" si="3"/>
        <v>Cc3</v>
      </c>
      <c r="M6" s="19" t="str">
        <f t="shared" si="3"/>
        <v>非設置</v>
      </c>
      <c r="N6" s="20" t="str">
        <f t="shared" si="3"/>
        <v>-</v>
      </c>
      <c r="O6" s="20" t="str">
        <f t="shared" si="3"/>
        <v>該当数値なし</v>
      </c>
      <c r="P6" s="20">
        <f t="shared" si="3"/>
        <v>42.83</v>
      </c>
      <c r="Q6" s="20">
        <f t="shared" si="3"/>
        <v>113.97</v>
      </c>
      <c r="R6" s="20">
        <f t="shared" si="3"/>
        <v>3848</v>
      </c>
      <c r="S6" s="20">
        <f t="shared" si="3"/>
        <v>13347</v>
      </c>
      <c r="T6" s="20">
        <f t="shared" si="3"/>
        <v>242.82</v>
      </c>
      <c r="U6" s="20">
        <f t="shared" si="3"/>
        <v>54.97</v>
      </c>
      <c r="V6" s="20">
        <f t="shared" si="3"/>
        <v>5605</v>
      </c>
      <c r="W6" s="20">
        <f t="shared" si="3"/>
        <v>1.81</v>
      </c>
      <c r="X6" s="20">
        <f t="shared" si="3"/>
        <v>3096.69</v>
      </c>
      <c r="Y6" s="21">
        <f>IF(Y7="",NA(),Y7)</f>
        <v>100.04</v>
      </c>
      <c r="Z6" s="21">
        <f t="shared" ref="Z6:AH6" si="4">IF(Z7="",NA(),Z7)</f>
        <v>100.04</v>
      </c>
      <c r="AA6" s="21">
        <f t="shared" si="4"/>
        <v>102.33</v>
      </c>
      <c r="AB6" s="21">
        <f t="shared" si="4"/>
        <v>104.87</v>
      </c>
      <c r="AC6" s="21">
        <f t="shared" si="4"/>
        <v>105.68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2462.79</v>
      </c>
      <c r="BG6" s="21">
        <f t="shared" ref="BG6:BO6" si="7">IF(BG7="",NA(),BG7)</f>
        <v>2365.19</v>
      </c>
      <c r="BH6" s="21">
        <f t="shared" si="7"/>
        <v>2252.59</v>
      </c>
      <c r="BI6" s="21">
        <f t="shared" si="7"/>
        <v>1484.14</v>
      </c>
      <c r="BJ6" s="21">
        <f t="shared" si="7"/>
        <v>1405.4</v>
      </c>
      <c r="BK6" s="21">
        <f t="shared" si="7"/>
        <v>933.3</v>
      </c>
      <c r="BL6" s="21">
        <f t="shared" si="7"/>
        <v>1575.64</v>
      </c>
      <c r="BM6" s="21">
        <f t="shared" si="7"/>
        <v>914.32</v>
      </c>
      <c r="BN6" s="21">
        <f t="shared" si="7"/>
        <v>940.79</v>
      </c>
      <c r="BO6" s="21">
        <f t="shared" si="7"/>
        <v>2528.25</v>
      </c>
      <c r="BP6" s="20" t="str">
        <f>IF(BP7="","",IF(BP7="-","【-】","【"&amp;SUBSTITUTE(TEXT(BP7,"#,##0.00"),"-","△")&amp;"】"))</f>
        <v>【630.82】</v>
      </c>
      <c r="BQ6" s="21">
        <f>IF(BQ7="",NA(),BQ7)</f>
        <v>81.52</v>
      </c>
      <c r="BR6" s="21">
        <f t="shared" ref="BR6:BZ6" si="8">IF(BR7="",NA(),BR7)</f>
        <v>82.38</v>
      </c>
      <c r="BS6" s="21">
        <f t="shared" si="8"/>
        <v>70.489999999999995</v>
      </c>
      <c r="BT6" s="21">
        <f t="shared" si="8"/>
        <v>59.22</v>
      </c>
      <c r="BU6" s="21">
        <f t="shared" si="8"/>
        <v>59</v>
      </c>
      <c r="BV6" s="21">
        <f t="shared" si="8"/>
        <v>77.510000000000005</v>
      </c>
      <c r="BW6" s="21">
        <f t="shared" si="8"/>
        <v>73.209999999999994</v>
      </c>
      <c r="BX6" s="21">
        <f t="shared" si="8"/>
        <v>75.599999999999994</v>
      </c>
      <c r="BY6" s="21">
        <f t="shared" si="8"/>
        <v>74.13</v>
      </c>
      <c r="BZ6" s="21">
        <f t="shared" si="8"/>
        <v>67.989999999999995</v>
      </c>
      <c r="CA6" s="20" t="str">
        <f>IF(CA7="","",IF(CA7="-","【-】","【"&amp;SUBSTITUTE(TEXT(CA7,"#,##0.00"),"-","△")&amp;"】"))</f>
        <v>【97.81】</v>
      </c>
      <c r="CB6" s="21">
        <f>IF(CB7="",NA(),CB7)</f>
        <v>271.93</v>
      </c>
      <c r="CC6" s="21">
        <f t="shared" ref="CC6:CK6" si="9">IF(CC7="",NA(),CC7)</f>
        <v>271.33</v>
      </c>
      <c r="CD6" s="21">
        <f t="shared" si="9"/>
        <v>318.07</v>
      </c>
      <c r="CE6" s="21">
        <f t="shared" si="9"/>
        <v>376.48</v>
      </c>
      <c r="CF6" s="21">
        <f t="shared" si="9"/>
        <v>346.31</v>
      </c>
      <c r="CG6" s="21">
        <f t="shared" si="9"/>
        <v>221.95</v>
      </c>
      <c r="CH6" s="21">
        <f t="shared" si="9"/>
        <v>229.52</v>
      </c>
      <c r="CI6" s="21">
        <f t="shared" si="9"/>
        <v>211.98</v>
      </c>
      <c r="CJ6" s="21">
        <f t="shared" si="9"/>
        <v>221.86</v>
      </c>
      <c r="CK6" s="21">
        <f t="shared" si="9"/>
        <v>228.51</v>
      </c>
      <c r="CL6" s="20" t="str">
        <f>IF(CL7="","",IF(CL7="-","【-】","【"&amp;SUBSTITUTE(TEXT(CL7,"#,##0.00"),"-","△")&amp;"】"))</f>
        <v>【138.75】</v>
      </c>
      <c r="CM6" s="21">
        <f>IF(CM7="",NA(),CM7)</f>
        <v>25.63</v>
      </c>
      <c r="CN6" s="21">
        <f t="shared" ref="CN6:CV6" si="10">IF(CN7="",NA(),CN7)</f>
        <v>27.43</v>
      </c>
      <c r="CO6" s="21">
        <f t="shared" si="10"/>
        <v>28.4</v>
      </c>
      <c r="CP6" s="21">
        <f t="shared" si="10"/>
        <v>27.19</v>
      </c>
      <c r="CQ6" s="21">
        <f t="shared" si="10"/>
        <v>31.11</v>
      </c>
      <c r="CR6" s="21">
        <f t="shared" si="10"/>
        <v>47.28</v>
      </c>
      <c r="CS6" s="21">
        <f t="shared" si="10"/>
        <v>44.83</v>
      </c>
      <c r="CT6" s="21">
        <f t="shared" si="10"/>
        <v>48</v>
      </c>
      <c r="CU6" s="21">
        <f t="shared" si="10"/>
        <v>46.26</v>
      </c>
      <c r="CV6" s="21">
        <f t="shared" si="10"/>
        <v>48.5</v>
      </c>
      <c r="CW6" s="20" t="str">
        <f>IF(CW7="","",IF(CW7="-","【-】","【"&amp;SUBSTITUTE(TEXT(CW7,"#,##0.00"),"-","△")&amp;"】"))</f>
        <v>【58.94】</v>
      </c>
      <c r="CX6" s="21">
        <f>IF(CX7="",NA(),CX7)</f>
        <v>41.72</v>
      </c>
      <c r="CY6" s="21">
        <f t="shared" ref="CY6:DG6" si="11">IF(CY7="",NA(),CY7)</f>
        <v>40.72</v>
      </c>
      <c r="CZ6" s="21">
        <f t="shared" si="11"/>
        <v>40.75</v>
      </c>
      <c r="DA6" s="21">
        <f t="shared" si="11"/>
        <v>39.979999999999997</v>
      </c>
      <c r="DB6" s="21">
        <f t="shared" si="11"/>
        <v>41.36</v>
      </c>
      <c r="DC6" s="21">
        <f t="shared" si="11"/>
        <v>64.7</v>
      </c>
      <c r="DD6" s="21">
        <f t="shared" si="11"/>
        <v>60.57</v>
      </c>
      <c r="DE6" s="21">
        <f t="shared" si="11"/>
        <v>56.11</v>
      </c>
      <c r="DF6" s="21">
        <f t="shared" si="11"/>
        <v>56.49</v>
      </c>
      <c r="DG6" s="21">
        <f t="shared" si="11"/>
        <v>59.74</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0.18</v>
      </c>
      <c r="EK6" s="21">
        <f t="shared" si="14"/>
        <v>0.06</v>
      </c>
      <c r="EL6" s="20">
        <f t="shared" si="14"/>
        <v>0</v>
      </c>
      <c r="EM6" s="20">
        <f t="shared" si="14"/>
        <v>0</v>
      </c>
      <c r="EN6" s="21">
        <f t="shared" si="14"/>
        <v>0.96</v>
      </c>
      <c r="EO6" s="20" t="str">
        <f>IF(EO7="","",IF(EO7="-","【-】","【"&amp;SUBSTITUTE(TEXT(EO7,"#,##0.00"),"-","△")&amp;"】"))</f>
        <v>【0.22】</v>
      </c>
    </row>
    <row r="7" spans="1:145" s="22" customFormat="1" x14ac:dyDescent="0.2">
      <c r="A7" s="14"/>
      <c r="B7" s="23">
        <v>2023</v>
      </c>
      <c r="C7" s="23">
        <v>325287</v>
      </c>
      <c r="D7" s="23">
        <v>47</v>
      </c>
      <c r="E7" s="23">
        <v>17</v>
      </c>
      <c r="F7" s="23">
        <v>1</v>
      </c>
      <c r="G7" s="23">
        <v>0</v>
      </c>
      <c r="H7" s="23" t="s">
        <v>97</v>
      </c>
      <c r="I7" s="23" t="s">
        <v>98</v>
      </c>
      <c r="J7" s="23" t="s">
        <v>99</v>
      </c>
      <c r="K7" s="23" t="s">
        <v>100</v>
      </c>
      <c r="L7" s="23" t="s">
        <v>101</v>
      </c>
      <c r="M7" s="23" t="s">
        <v>102</v>
      </c>
      <c r="N7" s="24" t="s">
        <v>103</v>
      </c>
      <c r="O7" s="24" t="s">
        <v>104</v>
      </c>
      <c r="P7" s="24">
        <v>42.83</v>
      </c>
      <c r="Q7" s="24">
        <v>113.97</v>
      </c>
      <c r="R7" s="24">
        <v>3848</v>
      </c>
      <c r="S7" s="24">
        <v>13347</v>
      </c>
      <c r="T7" s="24">
        <v>242.82</v>
      </c>
      <c r="U7" s="24">
        <v>54.97</v>
      </c>
      <c r="V7" s="24">
        <v>5605</v>
      </c>
      <c r="W7" s="24">
        <v>1.81</v>
      </c>
      <c r="X7" s="24">
        <v>3096.69</v>
      </c>
      <c r="Y7" s="24">
        <v>100.04</v>
      </c>
      <c r="Z7" s="24">
        <v>100.04</v>
      </c>
      <c r="AA7" s="24">
        <v>102.33</v>
      </c>
      <c r="AB7" s="24">
        <v>104.87</v>
      </c>
      <c r="AC7" s="24">
        <v>105.68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2462.79</v>
      </c>
      <c r="BG7" s="24">
        <v>2365.19</v>
      </c>
      <c r="BH7" s="24">
        <v>2252.59</v>
      </c>
      <c r="BI7" s="24">
        <v>1484.14</v>
      </c>
      <c r="BJ7" s="24">
        <v>1405.4</v>
      </c>
      <c r="BK7" s="24">
        <v>933.3</v>
      </c>
      <c r="BL7" s="24">
        <v>1575.64</v>
      </c>
      <c r="BM7" s="24">
        <v>914.32</v>
      </c>
      <c r="BN7" s="24">
        <v>940.79</v>
      </c>
      <c r="BO7" s="24">
        <v>2528.25</v>
      </c>
      <c r="BP7" s="24">
        <v>630.82000000000005</v>
      </c>
      <c r="BQ7" s="24">
        <v>81.52</v>
      </c>
      <c r="BR7" s="24">
        <v>82.38</v>
      </c>
      <c r="BS7" s="24">
        <v>70.489999999999995</v>
      </c>
      <c r="BT7" s="24">
        <v>59.22</v>
      </c>
      <c r="BU7" s="24">
        <v>59</v>
      </c>
      <c r="BV7" s="24">
        <v>77.510000000000005</v>
      </c>
      <c r="BW7" s="24">
        <v>73.209999999999994</v>
      </c>
      <c r="BX7" s="24">
        <v>75.599999999999994</v>
      </c>
      <c r="BY7" s="24">
        <v>74.13</v>
      </c>
      <c r="BZ7" s="24">
        <v>67.989999999999995</v>
      </c>
      <c r="CA7" s="24">
        <v>97.81</v>
      </c>
      <c r="CB7" s="24">
        <v>271.93</v>
      </c>
      <c r="CC7" s="24">
        <v>271.33</v>
      </c>
      <c r="CD7" s="24">
        <v>318.07</v>
      </c>
      <c r="CE7" s="24">
        <v>376.48</v>
      </c>
      <c r="CF7" s="24">
        <v>346.31</v>
      </c>
      <c r="CG7" s="24">
        <v>221.95</v>
      </c>
      <c r="CH7" s="24">
        <v>229.52</v>
      </c>
      <c r="CI7" s="24">
        <v>211.98</v>
      </c>
      <c r="CJ7" s="24">
        <v>221.86</v>
      </c>
      <c r="CK7" s="24">
        <v>228.51</v>
      </c>
      <c r="CL7" s="24">
        <v>138.75</v>
      </c>
      <c r="CM7" s="24">
        <v>25.63</v>
      </c>
      <c r="CN7" s="24">
        <v>27.43</v>
      </c>
      <c r="CO7" s="24">
        <v>28.4</v>
      </c>
      <c r="CP7" s="24">
        <v>27.19</v>
      </c>
      <c r="CQ7" s="24">
        <v>31.11</v>
      </c>
      <c r="CR7" s="24">
        <v>47.28</v>
      </c>
      <c r="CS7" s="24">
        <v>44.83</v>
      </c>
      <c r="CT7" s="24">
        <v>48</v>
      </c>
      <c r="CU7" s="24">
        <v>46.26</v>
      </c>
      <c r="CV7" s="24">
        <v>48.5</v>
      </c>
      <c r="CW7" s="24">
        <v>58.94</v>
      </c>
      <c r="CX7" s="24">
        <v>41.72</v>
      </c>
      <c r="CY7" s="24">
        <v>40.72</v>
      </c>
      <c r="CZ7" s="24">
        <v>40.75</v>
      </c>
      <c r="DA7" s="24">
        <v>39.979999999999997</v>
      </c>
      <c r="DB7" s="24">
        <v>41.36</v>
      </c>
      <c r="DC7" s="24">
        <v>64.7</v>
      </c>
      <c r="DD7" s="24">
        <v>60.57</v>
      </c>
      <c r="DE7" s="24">
        <v>56.11</v>
      </c>
      <c r="DF7" s="24">
        <v>56.49</v>
      </c>
      <c r="DG7" s="24">
        <v>59.74</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0.18</v>
      </c>
      <c r="EK7" s="24">
        <v>0.06</v>
      </c>
      <c r="EL7" s="24">
        <v>0</v>
      </c>
      <c r="EM7" s="24">
        <v>0</v>
      </c>
      <c r="EN7" s="24">
        <v>0.96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2025-02-27T07:09:59Z</cp:lastPrinted>
  <dcterms:created xsi:type="dcterms:W3CDTF">2025-01-24T07:29:01Z</dcterms:created>
  <dcterms:modified xsi:type="dcterms:W3CDTF">2025-02-28T00:41:02Z</dcterms:modified>
  <cp:category/>
</cp:coreProperties>
</file>