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kawauchi-yusuke\Desktop\250121【県提出〆切２／１２（水）】公営企業に係る経営比較分析表（令和５年度決算）の分析等について\提出\"/>
    </mc:Choice>
  </mc:AlternateContent>
  <xr:revisionPtr revIDLastSave="0" documentId="13_ncr:1_{D58C225C-09F7-49CB-94CB-2533472DE515}" xr6:coauthVersionLast="47" xr6:coauthVersionMax="47" xr10:uidLastSave="{00000000-0000-0000-0000-000000000000}"/>
  <workbookProtection workbookAlgorithmName="SHA-512" workbookHashValue="Cmyrj8B2EENTbohXs1KxpJHysJrLwb93Z0yJY9RhdsJRlFc7PvWyWNsReLVgUmU+hehzLEhAYWmXopWiZGfQ3Q==" workbookSaltValue="rBVQPki1s+RcIe5YhFTBag==" workbookSpinCount="100000" lockStructure="1"/>
  <bookViews>
    <workbookView xWindow="2868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W10" i="4"/>
  <c r="I10" i="4"/>
  <c r="B10" i="4"/>
  <c r="AT8" i="4"/>
  <c r="AD8" i="4"/>
  <c r="P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<sst xmlns="http://schemas.openxmlformats.org/spreadsheetml/2006/main" count="233" uniqueCount="117">
  <si>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</si>
  <si>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</si>
  <si>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</si>
  <si>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</si>
  <si>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</si>
  <si>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</si>
  <si>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</si>
  <si>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</si>
  <si>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</si>
  <si>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</si>
  <si>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</si>
  <si>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</si>
  <si>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</si>
  <si>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</si>
  <si>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</si>
  <si>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</si>
  <si>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</si>
  <si>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</si>
  <si>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</si>
  <si>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</si>
  <si>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</si>
  <si>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</si>
  <si>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</si>
  <si>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</si>
  <si>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</si>
  <si>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</si>
  <si>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</si>
  <si>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</si>
  <si>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</si>
  <si>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</si>
  <si>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</si>
  <si>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</si>
  <si>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</si>
  <si>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</si>
  <si>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</si>
  <si>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</si>
  <si>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</si>
  <si>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</si>
  <si>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</si>
  <si>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</si>
  <si>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</si>
  <si>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</si>
  <si>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</si>
  <si>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</si>
  <si>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</si>
  <si>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</si>
  <si>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</si>
  <si>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</si>
  <si>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</si>
  <si>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</si>
  <si>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</si>
  <si>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</si>
  <si>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</si>
  <si>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</si>
  <si>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</si>
  <si>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</si>
  <si>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</si>
  <si>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</si>
  <si>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</si>
  <si>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</si>
  <si>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</si>
  <si>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</si>
  <si>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</si>
  <si>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</si>
  <si>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</si>
  <si>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</si>
  <si>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</si>
  <si>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</si>
  <si>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</si>
  <si>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</si>
  <si>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</si>
  <si>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</si>
  <si>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</si>
  <si>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</si>
  <si>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</si>
  <si>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</si>
  <si>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</si>
  <si>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</si>
  <si>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</si>
  <si>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</si>
  <si>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</si>
  <si>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</si>
  <si>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</si>
  <si>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</si>
  <si>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</si>
  <si>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</si>
  <si>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</si>
  <si>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</si>
  <si>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</si>
  <si>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</si>
  <si>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</si>
  <si>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</si>
  <si>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</si>
  <si>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</si>
  <si>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</si>
  <si>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</si>
  <si>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</si>
  <si>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</si>
  <si>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</si>
  <si>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</si>
  <si>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</si>
  <si>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</si>
  <si>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</si>
  <si>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</si>
  <si>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</si>
  <si>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</si>
  <si>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</si>
  <si>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</si>
  <si>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</si>
  <si>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</si>
  <si>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</si>
  <si>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</si>
  <si>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</si>
  <si>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</si>
  <si>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これまで、経営健全化を最優先していたため小修繕等で対応してきたが、平成25年度より老朽化している浄水場機器の更新を行い令和11年度の完了見込みとなっている。平成27年度から行っている配水管等の更新事業については、長期的な計画での事業継続となっている。そのため企業債残高対給水収益比率は高くなる見込みにある。管路更新率については、管路更新工事に着手しているため毎年度の工事実績が反映され数値が示されているが、補助金の対象事業費の範囲内で行っているためほぼ横ばいで推移するものと考えられる。
　また、長寿命化計画に基づき島根県において実施される美田ダム更新事業による負担金についても増加する見込みとなっている</t>
    <phoneticPr fontId="4"/>
  </si>
  <si>
    <t>　平成25年度から老朽化施設の改修を順次開始し、平成27年度からは長期事業の管路更新、令和5年度からは活性炭ろ過設備整備に着手していることから、給水原価の上昇は避けられない状況にある。
　そのため、適正な料金収入を確保し、安心安全な飲料用水を確保するため、施設の統合等も含め老朽化施設の改修を計画的に進めていく。</t>
    <rPh sb="43" eb="45">
      <t>レイワ</t>
    </rPh>
    <rPh sb="46" eb="48">
      <t>ネンド</t>
    </rPh>
    <rPh sb="51" eb="53">
      <t>カッセイ</t>
    </rPh>
    <rPh sb="53" eb="54">
      <t>タン</t>
    </rPh>
    <rPh sb="55" eb="58">
      <t>カセツビ</t>
    </rPh>
    <rPh sb="58" eb="60">
      <t>セイビ</t>
    </rPh>
    <phoneticPr fontId="4"/>
  </si>
  <si>
    <t>　当町は小規模な離島の自治体で、地形は火山島特有の高低起伏の著しい山地丘陵によって大部分を占めている。内海に面した平地に集落が密集しており、国勢調査では昭和35年に6,753人いた人口が令和5年には2,485人と大幅に減少している。
　平成12年度には2億円を超える累積赤字を抱えていたが、料金改定や行財政改革の着実な実行、繰出金の確保により縮小を図ってきた。平成19年度には経営健全化基準を超える資金不足比率が生じたこともあったが、平成17～21年度までの単年度収支の平均は2,000千円程度の黒字で推移し、平成22年度末には累積赤字の解消が図られた。
　これまで大規模工事を控えていたが、今後は管路更新事業及び美田ダムの臭気対策による活性炭ろ過設備整備を進めるにつれ企業債借入が増加することにより地方債償還金も上昇するため給水原価が増加することで料金回収率が低下してくる見込みにある。現在は類似団体平均と比べて良い数値となっているものの、今後は注視すべき指標となる。
　今後の動向としては、人口の減少や節水意識の向上の影響かと思われるが、料金収入は漸減傾向にある。上記のことから、料金収入の改定を検討する段階にきている。
　また、今後は管路更新に係る事業を長期的に実施するため、企業債残高が増加するのは避けられない状況にある。</t>
    <rPh sb="296" eb="298">
      <t>コンゴ</t>
    </rPh>
    <rPh sb="305" eb="306">
      <t>オヨ</t>
    </rPh>
    <rPh sb="307" eb="309">
      <t>ミタ</t>
    </rPh>
    <rPh sb="312" eb="316">
      <t>シュウキタイサク</t>
    </rPh>
    <rPh sb="319" eb="322">
      <t>カッセイタン</t>
    </rPh>
    <rPh sb="323" eb="326">
      <t>カセツビ</t>
    </rPh>
    <rPh sb="326" eb="328">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</si>
</sst>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2.41</c:v>
                </c:pt>
                <c:pt idx="3" formatCode="#,##0.00;&quot;△&quot;#,##0.00;&quot;-&quot;">
                  <c:v>0.3</c:v>
                </c:pt>
                <c:pt idx="4" formatCode="#,##0.00;&quot;△&quot;#,##0.00;&quot;-&quot;">
                  <c:v>0.32</c:v>
                </c:pt>
              </c:numCache>
            </c:numRef>
          </c:val>
          <c:extLst>
            <c:ext xmlns:c16="http://schemas.microsoft.com/office/drawing/2014/chart" uri="{C3380CC4-5D6E-409C-BE32-E72D297353CC}">
              <c16:uniqueId val="{00000000-E8D6-4B33-909F-7F8C792CB22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E8D6-4B33-909F-7F8C792CB22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38.47</c:v>
                </c:pt>
                <c:pt idx="1">
                  <c:v>41.81</c:v>
                </c:pt>
                <c:pt idx="2">
                  <c:v>38.85</c:v>
                </c:pt>
                <c:pt idx="3">
                  <c:v>38.950000000000003</c:v>
                </c:pt>
                <c:pt idx="4">
                  <c:v>41.7</c:v>
                </c:pt>
              </c:numCache>
            </c:numRef>
          </c:val>
          <c:extLst>
            <c:ext xmlns:c16="http://schemas.microsoft.com/office/drawing/2014/chart" uri="{C3380CC4-5D6E-409C-BE32-E72D297353CC}">
              <c16:uniqueId val="{00000000-E715-494F-B471-F6B6065B34C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E715-494F-B471-F6B6065B34C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87.74</c:v>
                </c:pt>
                <c:pt idx="1">
                  <c:v>80.650000000000006</c:v>
                </c:pt>
                <c:pt idx="2">
                  <c:v>83.89</c:v>
                </c:pt>
                <c:pt idx="3">
                  <c:v>82.63</c:v>
                </c:pt>
                <c:pt idx="4">
                  <c:v>74.260000000000005</c:v>
                </c:pt>
              </c:numCache>
            </c:numRef>
          </c:val>
          <c:extLst>
            <c:ext xmlns:c16="http://schemas.microsoft.com/office/drawing/2014/chart" uri="{C3380CC4-5D6E-409C-BE32-E72D297353CC}">
              <c16:uniqueId val="{00000000-F75A-435B-8D43-2D225FC4180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F75A-435B-8D43-2D225FC4180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87.22</c:v>
                </c:pt>
                <c:pt idx="1">
                  <c:v>87</c:v>
                </c:pt>
                <c:pt idx="2">
                  <c:v>80.41</c:v>
                </c:pt>
                <c:pt idx="3">
                  <c:v>78.260000000000005</c:v>
                </c:pt>
                <c:pt idx="4">
                  <c:v>72.930000000000007</c:v>
                </c:pt>
              </c:numCache>
            </c:numRef>
          </c:val>
          <c:extLst>
            <c:ext xmlns:c16="http://schemas.microsoft.com/office/drawing/2014/chart" uri="{C3380CC4-5D6E-409C-BE32-E72D297353CC}">
              <c16:uniqueId val="{00000000-377F-4EC3-BCCD-1CEA4954A7C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77F-4EC3-BCCD-1CEA4954A7C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D7-449A-A69D-53DEB9D6364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7-449A-A69D-53DEB9D6364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2-4E08-BD4E-6F32CAEAF16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2-4E08-BD4E-6F32CAEAF16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0-401D-9F19-3E7CB1AC641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0-401D-9F19-3E7CB1AC641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85-4B6B-85F9-C9599AF53D1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85-4B6B-85F9-C9599AF53D1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973.93</c:v>
                </c:pt>
                <c:pt idx="1">
                  <c:v>1038.8800000000001</c:v>
                </c:pt>
                <c:pt idx="2">
                  <c:v>1066.8599999999999</c:v>
                </c:pt>
                <c:pt idx="3">
                  <c:v>1212.9100000000001</c:v>
                </c:pt>
                <c:pt idx="4">
                  <c:v>1309.4100000000001</c:v>
                </c:pt>
              </c:numCache>
            </c:numRef>
          </c:val>
          <c:extLst>
            <c:ext xmlns:c16="http://schemas.microsoft.com/office/drawing/2014/chart" uri="{C3380CC4-5D6E-409C-BE32-E72D297353CC}">
              <c16:uniqueId val="{00000000-31D5-49C4-AE52-3BDF2D7F161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31D5-49C4-AE52-3BDF2D7F161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74.53</c:v>
                </c:pt>
                <c:pt idx="1">
                  <c:v>73.12</c:v>
                </c:pt>
                <c:pt idx="2">
                  <c:v>64.59</c:v>
                </c:pt>
                <c:pt idx="3">
                  <c:v>55.62</c:v>
                </c:pt>
                <c:pt idx="4">
                  <c:v>54.71</c:v>
                </c:pt>
              </c:numCache>
            </c:numRef>
          </c:val>
          <c:extLst>
            <c:ext xmlns:c16="http://schemas.microsoft.com/office/drawing/2014/chart" uri="{C3380CC4-5D6E-409C-BE32-E72D297353CC}">
              <c16:uniqueId val="{00000000-6CC2-45C9-A95E-6C09C59B1A3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6CC2-45C9-A95E-6C09C59B1A3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330.33</c:v>
                </c:pt>
                <c:pt idx="1">
                  <c:v>340.08</c:v>
                </c:pt>
                <c:pt idx="2">
                  <c:v>384.82</c:v>
                </c:pt>
                <c:pt idx="3">
                  <c:v>392.32</c:v>
                </c:pt>
                <c:pt idx="4">
                  <c:v>385.23</c:v>
                </c:pt>
              </c:numCache>
            </c:numRef>
          </c:val>
          <c:extLst>
            <c:ext xmlns:c16="http://schemas.microsoft.com/office/drawing/2014/chart" uri="{C3380CC4-5D6E-409C-BE32-E72D297353CC}">
              <c16:uniqueId val="{00000000-FA45-4310-B691-047AEA33190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FA45-4310-B691-047AEA33190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島根県　西ノ島町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2548</v>
      </c>
      <c r="AM8" s="59"/>
      <c r="AN8" s="59"/>
      <c r="AO8" s="59"/>
      <c r="AP8" s="59"/>
      <c r="AQ8" s="59"/>
      <c r="AR8" s="59"/>
      <c r="AS8" s="59"/>
      <c r="AT8" s="35">
        <f>データ!$S$6</f>
        <v>55.97</v>
      </c>
      <c r="AU8" s="35"/>
      <c r="AV8" s="35"/>
      <c r="AW8" s="35"/>
      <c r="AX8" s="35"/>
      <c r="AY8" s="35"/>
      <c r="AZ8" s="35"/>
      <c r="BA8" s="35"/>
      <c r="BB8" s="35">
        <f>データ!$T$6</f>
        <v>45.52</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100</v>
      </c>
      <c r="Q10" s="35"/>
      <c r="R10" s="35"/>
      <c r="S10" s="35"/>
      <c r="T10" s="35"/>
      <c r="U10" s="35"/>
      <c r="V10" s="35"/>
      <c r="W10" s="59">
        <f>データ!$Q$6</f>
        <v>4576</v>
      </c>
      <c r="X10" s="59"/>
      <c r="Y10" s="59"/>
      <c r="Z10" s="59"/>
      <c r="AA10" s="59"/>
      <c r="AB10" s="59"/>
      <c r="AC10" s="59"/>
      <c r="AD10" s="2"/>
      <c r="AE10" s="2"/>
      <c r="AF10" s="2"/>
      <c r="AG10" s="2"/>
      <c r="AH10" s="2"/>
      <c r="AI10" s="2"/>
      <c r="AJ10" s="2"/>
      <c r="AK10" s="2"/>
      <c r="AL10" s="59">
        <f>データ!$U$6</f>
        <v>2485</v>
      </c>
      <c r="AM10" s="59"/>
      <c r="AN10" s="59"/>
      <c r="AO10" s="59"/>
      <c r="AP10" s="59"/>
      <c r="AQ10" s="59"/>
      <c r="AR10" s="59"/>
      <c r="AS10" s="59"/>
      <c r="AT10" s="35">
        <f>データ!$V$6</f>
        <v>4</v>
      </c>
      <c r="AU10" s="35"/>
      <c r="AV10" s="35"/>
      <c r="AW10" s="35"/>
      <c r="AX10" s="35"/>
      <c r="AY10" s="35"/>
      <c r="AZ10" s="35"/>
      <c r="BA10" s="35"/>
      <c r="BB10" s="35">
        <f>データ!$W$6</f>
        <v>621.25</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116</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114</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115</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SvpwArTz4tGznBoi94Cy3CLLBl1dhFcpzT1Xh6Pk6+r12aZ0mG+wVYlfkyAqX7OQBDMyhtV6PKN7w+ttwKV1wA==" saltValue="+mNK0l7QMif+DMT99SZlW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325261</v>
      </c>
      <c r="D6" s="20">
        <f t="shared" si="3"/>
        <v>47</v>
      </c>
      <c r="E6" s="20">
        <f t="shared" si="3"/>
        <v>1</v>
      </c>
      <c r="F6" s="20">
        <f t="shared" si="3"/>
        <v>0</v>
      </c>
      <c r="G6" s="20">
        <f t="shared" si="3"/>
        <v>0</v>
      </c>
      <c r="H6" s="20" t="str">
        <f t="shared" si="3"/>
        <v>島根県　西ノ島町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4576</v>
      </c>
      <c r="R6" s="21">
        <f t="shared" si="3"/>
        <v>2548</v>
      </c>
      <c r="S6" s="21">
        <f t="shared" si="3"/>
        <v>55.97</v>
      </c>
      <c r="T6" s="21">
        <f t="shared" si="3"/>
        <v>45.52</v>
      </c>
      <c r="U6" s="21">
        <f t="shared" si="3"/>
        <v>2485</v>
      </c>
      <c r="V6" s="21">
        <f t="shared" si="3"/>
        <v>4</v>
      </c>
      <c r="W6" s="21">
        <f t="shared" si="3"/>
        <v>621.25</v>
      </c>
      <c r="X6" s="22">
        <f>IF(X7="",NA(),X7)</f>
        <v>87.22</v>
      </c>
      <c r="Y6" s="22">
        <f t="shared" ref="Y6:AG6" si="4">IF(Y7="",NA(),Y7)</f>
        <v>87</v>
      </c>
      <c r="Z6" s="22">
        <f t="shared" si="4"/>
        <v>80.41</v>
      </c>
      <c r="AA6" s="22">
        <f t="shared" si="4"/>
        <v>78.260000000000005</v>
      </c>
      <c r="AB6" s="22">
        <f t="shared" si="4"/>
        <v>72.930000000000007</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973.93</v>
      </c>
      <c r="BF6" s="22">
        <f t="shared" ref="BF6:BN6" si="7">IF(BF7="",NA(),BF7)</f>
        <v>1038.8800000000001</v>
      </c>
      <c r="BG6" s="22">
        <f t="shared" si="7"/>
        <v>1066.8599999999999</v>
      </c>
      <c r="BH6" s="22">
        <f t="shared" si="7"/>
        <v>1212.9100000000001</v>
      </c>
      <c r="BI6" s="22">
        <f t="shared" si="7"/>
        <v>1309.4100000000001</v>
      </c>
      <c r="BJ6" s="22">
        <f t="shared" si="7"/>
        <v>1018.52</v>
      </c>
      <c r="BK6" s="22">
        <f t="shared" si="7"/>
        <v>949.61</v>
      </c>
      <c r="BL6" s="22">
        <f t="shared" si="7"/>
        <v>918.84</v>
      </c>
      <c r="BM6" s="22">
        <f t="shared" si="7"/>
        <v>955.49</v>
      </c>
      <c r="BN6" s="22">
        <f t="shared" si="7"/>
        <v>1017.9</v>
      </c>
      <c r="BO6" s="21" t="str">
        <f>IF(BO7="","",IF(BO7="-","【-】","【"&amp;SUBSTITUTE(TEXT(BO7,"#,##0.00"),"-","△")&amp;"】"))</f>
        <v>【1,045.20】</v>
      </c>
      <c r="BP6" s="22">
        <f>IF(BP7="",NA(),BP7)</f>
        <v>74.53</v>
      </c>
      <c r="BQ6" s="22">
        <f t="shared" ref="BQ6:BY6" si="8">IF(BQ7="",NA(),BQ7)</f>
        <v>73.12</v>
      </c>
      <c r="BR6" s="22">
        <f t="shared" si="8"/>
        <v>64.59</v>
      </c>
      <c r="BS6" s="22">
        <f t="shared" si="8"/>
        <v>55.62</v>
      </c>
      <c r="BT6" s="22">
        <f t="shared" si="8"/>
        <v>54.71</v>
      </c>
      <c r="BU6" s="22">
        <f t="shared" si="8"/>
        <v>58.79</v>
      </c>
      <c r="BV6" s="22">
        <f t="shared" si="8"/>
        <v>58.41</v>
      </c>
      <c r="BW6" s="22">
        <f t="shared" si="8"/>
        <v>58.27</v>
      </c>
      <c r="BX6" s="22">
        <f t="shared" si="8"/>
        <v>55.15</v>
      </c>
      <c r="BY6" s="22">
        <f t="shared" si="8"/>
        <v>53.95</v>
      </c>
      <c r="BZ6" s="21" t="str">
        <f>IF(BZ7="","",IF(BZ7="-","【-】","【"&amp;SUBSTITUTE(TEXT(BZ7,"#,##0.00"),"-","△")&amp;"】"))</f>
        <v>【49.51】</v>
      </c>
      <c r="CA6" s="22">
        <f>IF(CA7="",NA(),CA7)</f>
        <v>330.33</v>
      </c>
      <c r="CB6" s="22">
        <f t="shared" ref="CB6:CJ6" si="9">IF(CB7="",NA(),CB7)</f>
        <v>340.08</v>
      </c>
      <c r="CC6" s="22">
        <f t="shared" si="9"/>
        <v>384.82</v>
      </c>
      <c r="CD6" s="22">
        <f t="shared" si="9"/>
        <v>392.32</v>
      </c>
      <c r="CE6" s="22">
        <f t="shared" si="9"/>
        <v>385.23</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38.47</v>
      </c>
      <c r="CM6" s="22">
        <f t="shared" ref="CM6:CU6" si="10">IF(CM7="",NA(),CM7)</f>
        <v>41.81</v>
      </c>
      <c r="CN6" s="22">
        <f t="shared" si="10"/>
        <v>38.85</v>
      </c>
      <c r="CO6" s="22">
        <f t="shared" si="10"/>
        <v>38.950000000000003</v>
      </c>
      <c r="CP6" s="22">
        <f t="shared" si="10"/>
        <v>41.7</v>
      </c>
      <c r="CQ6" s="22">
        <f t="shared" si="10"/>
        <v>56.04</v>
      </c>
      <c r="CR6" s="22">
        <f t="shared" si="10"/>
        <v>58.52</v>
      </c>
      <c r="CS6" s="22">
        <f t="shared" si="10"/>
        <v>58.88</v>
      </c>
      <c r="CT6" s="22">
        <f t="shared" si="10"/>
        <v>58.16</v>
      </c>
      <c r="CU6" s="22">
        <f t="shared" si="10"/>
        <v>55.9</v>
      </c>
      <c r="CV6" s="21" t="str">
        <f>IF(CV7="","",IF(CV7="-","【-】","【"&amp;SUBSTITUTE(TEXT(CV7,"#,##0.00"),"-","△")&amp;"】"))</f>
        <v>【55.00】</v>
      </c>
      <c r="CW6" s="22">
        <f>IF(CW7="",NA(),CW7)</f>
        <v>87.74</v>
      </c>
      <c r="CX6" s="22">
        <f t="shared" ref="CX6:DF6" si="11">IF(CX7="",NA(),CX7)</f>
        <v>80.650000000000006</v>
      </c>
      <c r="CY6" s="22">
        <f t="shared" si="11"/>
        <v>83.89</v>
      </c>
      <c r="CZ6" s="22">
        <f t="shared" si="11"/>
        <v>82.63</v>
      </c>
      <c r="DA6" s="22">
        <f t="shared" si="11"/>
        <v>74.260000000000005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2.41</v>
      </c>
      <c r="EG6" s="22">
        <f t="shared" si="14"/>
        <v>0.3</v>
      </c>
      <c r="EH6" s="22">
        <f t="shared" si="14"/>
        <v>0.32</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325261</v>
      </c>
      <c r="D7" s="24">
        <v>47</v>
      </c>
      <c r="E7" s="24">
        <v>1</v>
      </c>
      <c r="F7" s="24">
        <v>0</v>
      </c>
      <c r="G7" s="24">
        <v>0</v>
      </c>
      <c r="H7" s="24" t="s">
        <v>96</v>
      </c>
      <c r="I7" s="24" t="s">
        <v>97</v>
      </c>
      <c r="J7" s="24" t="s">
        <v>98</v>
      </c>
      <c r="K7" s="24" t="s">
        <v>99</v>
      </c>
      <c r="L7" s="24" t="s">
        <v>100</v>
      </c>
      <c r="M7" s="24" t="s">
        <v>101</v>
      </c>
      <c r="N7" s="25" t="s">
        <v>102</v>
      </c>
      <c r="O7" s="25" t="s">
        <v>103</v>
      </c>
      <c r="P7" s="25">
        <v>100</v>
      </c>
      <c r="Q7" s="25">
        <v>4576</v>
      </c>
      <c r="R7" s="25">
        <v>2548</v>
      </c>
      <c r="S7" s="25">
        <v>55.97</v>
      </c>
      <c r="T7" s="25">
        <v>45.52</v>
      </c>
      <c r="U7" s="25">
        <v>2485</v>
      </c>
      <c r="V7" s="25">
        <v>4</v>
      </c>
      <c r="W7" s="25">
        <v>621.25</v>
      </c>
      <c r="X7" s="25">
        <v>87.22</v>
      </c>
      <c r="Y7" s="25">
        <v>87</v>
      </c>
      <c r="Z7" s="25">
        <v>80.41</v>
      </c>
      <c r="AA7" s="25">
        <v>78.260000000000005</v>
      </c>
      <c r="AB7" s="25">
        <v>72.930000000000007</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973.93</v>
      </c>
      <c r="BF7" s="25">
        <v>1038.8800000000001</v>
      </c>
      <c r="BG7" s="25">
        <v>1066.8599999999999</v>
      </c>
      <c r="BH7" s="25">
        <v>1212.9100000000001</v>
      </c>
      <c r="BI7" s="25">
        <v>1309.4100000000001</v>
      </c>
      <c r="BJ7" s="25">
        <v>1018.52</v>
      </c>
      <c r="BK7" s="25">
        <v>949.61</v>
      </c>
      <c r="BL7" s="25">
        <v>918.84</v>
      </c>
      <c r="BM7" s="25">
        <v>955.49</v>
      </c>
      <c r="BN7" s="25">
        <v>1017.9</v>
      </c>
      <c r="BO7" s="25">
        <v>1045.2</v>
      </c>
      <c r="BP7" s="25">
        <v>74.53</v>
      </c>
      <c r="BQ7" s="25">
        <v>73.12</v>
      </c>
      <c r="BR7" s="25">
        <v>64.59</v>
      </c>
      <c r="BS7" s="25">
        <v>55.62</v>
      </c>
      <c r="BT7" s="25">
        <v>54.71</v>
      </c>
      <c r="BU7" s="25">
        <v>58.79</v>
      </c>
      <c r="BV7" s="25">
        <v>58.41</v>
      </c>
      <c r="BW7" s="25">
        <v>58.27</v>
      </c>
      <c r="BX7" s="25">
        <v>55.15</v>
      </c>
      <c r="BY7" s="25">
        <v>53.95</v>
      </c>
      <c r="BZ7" s="25">
        <v>49.51</v>
      </c>
      <c r="CA7" s="25">
        <v>330.33</v>
      </c>
      <c r="CB7" s="25">
        <v>340.08</v>
      </c>
      <c r="CC7" s="25">
        <v>384.82</v>
      </c>
      <c r="CD7" s="25">
        <v>392.32</v>
      </c>
      <c r="CE7" s="25">
        <v>385.23</v>
      </c>
      <c r="CF7" s="25">
        <v>298.25</v>
      </c>
      <c r="CG7" s="25">
        <v>303.27999999999997</v>
      </c>
      <c r="CH7" s="25">
        <v>303.81</v>
      </c>
      <c r="CI7" s="25">
        <v>310.26</v>
      </c>
      <c r="CJ7" s="25">
        <v>318.99</v>
      </c>
      <c r="CK7" s="25">
        <v>317.14</v>
      </c>
      <c r="CL7" s="25">
        <v>38.47</v>
      </c>
      <c r="CM7" s="25">
        <v>41.81</v>
      </c>
      <c r="CN7" s="25">
        <v>38.85</v>
      </c>
      <c r="CO7" s="25">
        <v>38.950000000000003</v>
      </c>
      <c r="CP7" s="25">
        <v>41.7</v>
      </c>
      <c r="CQ7" s="25">
        <v>56.04</v>
      </c>
      <c r="CR7" s="25">
        <v>58.52</v>
      </c>
      <c r="CS7" s="25">
        <v>58.88</v>
      </c>
      <c r="CT7" s="25">
        <v>58.16</v>
      </c>
      <c r="CU7" s="25">
        <v>55.9</v>
      </c>
      <c r="CV7" s="25">
        <v>55</v>
      </c>
      <c r="CW7" s="25">
        <v>87.74</v>
      </c>
      <c r="CX7" s="25">
        <v>80.650000000000006</v>
      </c>
      <c r="CY7" s="25">
        <v>83.89</v>
      </c>
      <c r="CZ7" s="25">
        <v>82.63</v>
      </c>
      <c r="DA7" s="25">
        <v>74.260000000000005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2.41</v>
      </c>
      <c r="EG7" s="25">
        <v>0.3</v>
      </c>
      <c r="EH7" s="25">
        <v>0.32</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111</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河内 祐介</cp:lastModifiedBy>
  <cp:lastPrinted>2025-02-12T00:09:20Z</cp:lastPrinted>
  <dcterms:created xsi:type="dcterms:W3CDTF">2025-01-24T06:40:42Z</dcterms:created>
  <dcterms:modified xsi:type="dcterms:W3CDTF">2025-02-12T00:09:22Z</dcterms:modified>
  <cp:category/>
</cp:coreProperties>
</file>