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I:\総務財政課\2_財政係\★公営企業会計関係\R06\R7.2.12 【県提出〆切２／１２（水）】公営企業に係る経営比較分析表（令和５年度決算）の分析等について\津和野町\"/>
    </mc:Choice>
  </mc:AlternateContent>
  <xr:revisionPtr revIDLastSave="0" documentId="13_ncr:1_{5D1757F6-4116-4580-A9C8-AEDD681877FE}" xr6:coauthVersionLast="36" xr6:coauthVersionMax="36" xr10:uidLastSave="{00000000-0000-0000-0000-000000000000}"/>
  <workbookProtection workbookAlgorithmName="SHA-512" workbookHashValue="xJtWZRumclVLZwPzuu3gaROU7agE2VAaTEds4vSM8hpA0FGkM7lbuSHBw3vz4MxvuYHlOYEueHdDNFNldGvEzQ==" workbookSaltValue="k1FfPQaseUBXkClNTqKIWw==" workbookSpinCount="100000" lockStructure="1"/>
  <bookViews>
    <workbookView xWindow="0" yWindow="0" windowWidth="20490" windowHeight="745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T10" i="4"/>
  <c r="AL10" i="4"/>
  <c r="AL8" i="4"/>
  <c r="P8" i="4"/>
  <c r="I8" i="4"/>
</calcChain>
</file>

<file path=xl/sharedStrings.xml><?xml version="1.0" encoding="utf-8"?>
<sst xmlns="http://schemas.openxmlformats.org/spreadsheetml/2006/main" count="236" uniqueCount="118">
  <si>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</si>
  <si>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</si>
  <si>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</si>
  <si>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</si>
  <si>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</si>
  <si>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</si>
  <si>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</si>
  <si>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</si>
  <si>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</si>
  <si>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</si>
  <si>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</si>
  <si>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</si>
  <si>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</si>
  <si>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</si>
  <si>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</si>
  <si>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</si>
  <si>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</si>
  <si>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</si>
  <si>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</si>
  <si>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</si>
  <si>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</si>
  <si>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</si>
  <si>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</si>
  <si>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</si>
  <si>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</si>
  <si>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</si>
  <si>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</si>
  <si>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</si>
  <si>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</si>
  <si>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</si>
  <si>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</si>
  <si>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</si>
  <si>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</si>
  <si>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</si>
  <si>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</si>
  <si>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</si>
  <si>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</si>
  <si>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</si>
  <si>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</si>
  <si>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</si>
  <si>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</si>
  <si>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</si>
  <si>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</si>
  <si>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</si>
  <si>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</si>
  <si>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</si>
  <si>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</si>
  <si>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</si>
  <si>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</si>
  <si>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</si>
  <si>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</si>
  <si>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</si>
  <si>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</si>
  <si>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</si>
  <si>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</si>
  <si>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</si>
  <si>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</si>
  <si>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</si>
  <si>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</si>
  <si>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</si>
  <si>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</si>
  <si>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</si>
  <si>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</si>
  <si>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</si>
  <si>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</si>
  <si>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</si>
  <si>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</si>
  <si>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</si>
  <si>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</si>
  <si>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</si>
  <si>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</si>
  <si>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</si>
  <si>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</si>
  <si>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</si>
  <si>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</si>
  <si>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</si>
  <si>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</si>
  <si>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</si>
  <si>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</si>
  <si>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</si>
  <si>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</si>
  <si>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</si>
  <si>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</si>
  <si>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</si>
  <si>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</si>
  <si>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</si>
  <si>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</si>
  <si>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</si>
  <si>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</si>
  <si>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</si>
  <si>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</si>
  <si>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</si>
  <si>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</si>
  <si>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</si>
  <si>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</si>
  <si>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</si>
  <si>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</si>
  <si>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津和野町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</si>
  <si>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</si>
  <si>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</si>
  <si>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</si>
  <si>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</si>
  <si>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</si>
  <si>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</si>
  <si>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</si>
  <si>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</si>
  <si>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</si>
  <si>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</si>
  <si>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</si>
  <si>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</si>
  <si>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</si>
  <si>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</si>
  <si>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</si>
  <si>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</si>
  <si>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</si>
  <si>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今後、経営状態が厳しくなっていくことが想定されることから、更なる接続率のアップ（使用料金収入の増加）に向け、町民への加入促進を図っていく必要がある。
　料金改定については、未普及区域の整備完了後、加入率が上昇した段階で経営状況を鑑み検討する。
改定時期は農業集落排水施設事業の使用料金と統一金額であることから、時期を合わせて行う予定である。
　事業計画についても、処理区面積の縮小を含め、現在検討中である。
　今後、ストックマネジメント計画に基づき、施設の改築・更新を実施する予定であるが、事業を平準化させて実施する必要がある。</t>
    <rPh sb="1" eb="3">
      <t>コンゴ</t>
    </rPh>
    <rPh sb="4" eb="6">
      <t>ケイエイ</t>
    </rPh>
    <rPh sb="6" eb="8">
      <t>ジョウタイ</t>
    </rPh>
    <rPh sb="9" eb="10">
      <t>キビ</t>
    </rPh>
    <rPh sb="20" eb="22">
      <t>ソウテイ</t>
    </rPh>
    <rPh sb="30" eb="31">
      <t>サラ</t>
    </rPh>
    <rPh sb="33" eb="35">
      <t>セツゾク</t>
    </rPh>
    <rPh sb="35" eb="36">
      <t>リツ</t>
    </rPh>
    <rPh sb="41" eb="43">
      <t>シヨウ</t>
    </rPh>
    <rPh sb="43" eb="44">
      <t>リョウ</t>
    </rPh>
    <rPh sb="44" eb="45">
      <t>キン</t>
    </rPh>
    <rPh sb="45" eb="47">
      <t>シュウニュウ</t>
    </rPh>
    <rPh sb="48" eb="50">
      <t>ゾウカ</t>
    </rPh>
    <rPh sb="52" eb="53">
      <t>ム</t>
    </rPh>
    <rPh sb="55" eb="57">
      <t>チョウミン</t>
    </rPh>
    <rPh sb="59" eb="61">
      <t>カニュウ</t>
    </rPh>
    <rPh sb="61" eb="63">
      <t>ソクシン</t>
    </rPh>
    <rPh sb="64" eb="65">
      <t>ハカ</t>
    </rPh>
    <rPh sb="69" eb="71">
      <t>ヒツヨウ</t>
    </rPh>
    <rPh sb="77" eb="79">
      <t>リョウキン</t>
    </rPh>
    <rPh sb="79" eb="81">
      <t>カイテイ</t>
    </rPh>
    <rPh sb="87" eb="90">
      <t>ミフキュウ</t>
    </rPh>
    <rPh sb="90" eb="92">
      <t>クイキ</t>
    </rPh>
    <rPh sb="93" eb="95">
      <t>セイビ</t>
    </rPh>
    <rPh sb="95" eb="97">
      <t>カンリョウ</t>
    </rPh>
    <rPh sb="97" eb="98">
      <t>ゴ</t>
    </rPh>
    <rPh sb="99" eb="101">
      <t>カニュウ</t>
    </rPh>
    <rPh sb="101" eb="102">
      <t>リツ</t>
    </rPh>
    <rPh sb="103" eb="105">
      <t>ジョウショウ</t>
    </rPh>
    <rPh sb="107" eb="109">
      <t>ダンカイ</t>
    </rPh>
    <rPh sb="110" eb="112">
      <t>ケイエイ</t>
    </rPh>
    <rPh sb="112" eb="114">
      <t>ジョウキョウ</t>
    </rPh>
    <rPh sb="115" eb="116">
      <t>カンガ</t>
    </rPh>
    <rPh sb="117" eb="119">
      <t>ケントウ</t>
    </rPh>
    <rPh sb="123" eb="125">
      <t>カイテイ</t>
    </rPh>
    <rPh sb="125" eb="127">
      <t>ジキ</t>
    </rPh>
    <rPh sb="128" eb="130">
      <t>ノウギョウ</t>
    </rPh>
    <rPh sb="130" eb="132">
      <t>シュウラク</t>
    </rPh>
    <rPh sb="132" eb="134">
      <t>ハイスイ</t>
    </rPh>
    <rPh sb="134" eb="136">
      <t>シセツ</t>
    </rPh>
    <rPh sb="136" eb="138">
      <t>ジギョウ</t>
    </rPh>
    <rPh sb="139" eb="141">
      <t>シヨウ</t>
    </rPh>
    <rPh sb="141" eb="142">
      <t>リョウ</t>
    </rPh>
    <rPh sb="142" eb="143">
      <t>キン</t>
    </rPh>
    <rPh sb="144" eb="146">
      <t>トウイツ</t>
    </rPh>
    <rPh sb="146" eb="148">
      <t>キンガク</t>
    </rPh>
    <rPh sb="156" eb="158">
      <t>ジキ</t>
    </rPh>
    <rPh sb="159" eb="160">
      <t>ア</t>
    </rPh>
    <rPh sb="163" eb="164">
      <t>オコナ</t>
    </rPh>
    <rPh sb="165" eb="167">
      <t>ヨテイ</t>
    </rPh>
    <rPh sb="173" eb="175">
      <t>ジギョウ</t>
    </rPh>
    <rPh sb="175" eb="177">
      <t>ケイカク</t>
    </rPh>
    <rPh sb="183" eb="185">
      <t>ショリ</t>
    </rPh>
    <rPh sb="185" eb="186">
      <t>ク</t>
    </rPh>
    <rPh sb="186" eb="188">
      <t>メンセキ</t>
    </rPh>
    <rPh sb="189" eb="191">
      <t>シュクショウ</t>
    </rPh>
    <rPh sb="192" eb="193">
      <t>フク</t>
    </rPh>
    <rPh sb="195" eb="197">
      <t>ゲンザイ</t>
    </rPh>
    <rPh sb="197" eb="200">
      <t>ケントウチュウ</t>
    </rPh>
    <rPh sb="206" eb="208">
      <t>コンゴ</t>
    </rPh>
    <rPh sb="219" eb="221">
      <t>ケイカク</t>
    </rPh>
    <rPh sb="222" eb="223">
      <t>モト</t>
    </rPh>
    <rPh sb="226" eb="228">
      <t>シセツ</t>
    </rPh>
    <rPh sb="229" eb="231">
      <t>カイチク</t>
    </rPh>
    <rPh sb="232" eb="234">
      <t>コウシン</t>
    </rPh>
    <rPh sb="235" eb="237">
      <t>ジッシ</t>
    </rPh>
    <rPh sb="239" eb="241">
      <t>ヨテイ</t>
    </rPh>
    <rPh sb="246" eb="248">
      <t>ジギョウ</t>
    </rPh>
    <rPh sb="249" eb="252">
      <t>ヘイジュンカ</t>
    </rPh>
    <rPh sb="255" eb="257">
      <t>ジッシ</t>
    </rPh>
    <rPh sb="259" eb="261">
      <t>ヒツヨウ</t>
    </rPh>
    <phoneticPr fontId="4"/>
  </si>
  <si>
    <t>　管渠については、平成7年に布設されたものが最も古く、現在布設から29年が経過しているが、管渠の標準耐用年数が50年であることから、現在のところ早急な更新の必要はない。
　今後は、定期的な点検等を実施し、管渠等施設の長寿命化を図っていく計画である。</t>
    <rPh sb="1" eb="2">
      <t>カン</t>
    </rPh>
    <rPh sb="2" eb="3">
      <t>キョ</t>
    </rPh>
    <rPh sb="9" eb="11">
      <t>ヘイセイ</t>
    </rPh>
    <rPh sb="12" eb="13">
      <t>ネン</t>
    </rPh>
    <rPh sb="14" eb="16">
      <t>フセツ</t>
    </rPh>
    <rPh sb="22" eb="23">
      <t>モット</t>
    </rPh>
    <rPh sb="24" eb="25">
      <t>フル</t>
    </rPh>
    <rPh sb="27" eb="29">
      <t>ゲンザイ</t>
    </rPh>
    <rPh sb="29" eb="31">
      <t>フセツ</t>
    </rPh>
    <rPh sb="35" eb="36">
      <t>ネン</t>
    </rPh>
    <rPh sb="37" eb="39">
      <t>ケイカ</t>
    </rPh>
    <rPh sb="45" eb="46">
      <t>カン</t>
    </rPh>
    <rPh sb="46" eb="47">
      <t>キョ</t>
    </rPh>
    <rPh sb="48" eb="50">
      <t>ヒョウジュン</t>
    </rPh>
    <rPh sb="50" eb="52">
      <t>タイヨウ</t>
    </rPh>
    <rPh sb="52" eb="54">
      <t>ネンスウ</t>
    </rPh>
    <rPh sb="57" eb="58">
      <t>ネン</t>
    </rPh>
    <rPh sb="66" eb="68">
      <t>ゲンザイ</t>
    </rPh>
    <rPh sb="72" eb="74">
      <t>ソウキュウ</t>
    </rPh>
    <rPh sb="75" eb="77">
      <t>コウシン</t>
    </rPh>
    <rPh sb="78" eb="80">
      <t>ヒツヨウ</t>
    </rPh>
    <rPh sb="86" eb="88">
      <t>コンゴ</t>
    </rPh>
    <rPh sb="90" eb="93">
      <t>テイキテキ</t>
    </rPh>
    <rPh sb="94" eb="96">
      <t>テンケン</t>
    </rPh>
    <rPh sb="96" eb="97">
      <t>トウ</t>
    </rPh>
    <rPh sb="98" eb="100">
      <t>ジッシ</t>
    </rPh>
    <rPh sb="102" eb="103">
      <t>カン</t>
    </rPh>
    <rPh sb="103" eb="104">
      <t>キョ</t>
    </rPh>
    <rPh sb="104" eb="105">
      <t>トウ</t>
    </rPh>
    <rPh sb="105" eb="107">
      <t>シセツ</t>
    </rPh>
    <rPh sb="108" eb="109">
      <t>チョウ</t>
    </rPh>
    <rPh sb="109" eb="112">
      <t>ジュミョウカ</t>
    </rPh>
    <rPh sb="113" eb="114">
      <t>ハカ</t>
    </rPh>
    <rPh sb="118" eb="120">
      <t>ケイカク</t>
    </rPh>
    <phoneticPr fontId="4"/>
  </si>
  <si>
    <t>　当町にある2処理区のうち、津和野処理区については現在も未普及地域解消のために継続的に整備を実施している状況にある。
　現況では、使用料金収入により補えない費用については、一般会計繰入金により補填を行っており、未普及地域の整備が完了するまでは企業債の借入れが必要であり、今後、償還額が増加していくことから、経営状況は厳しくなることが想定される。
　人口減少に伴い、使用料収入は前年度とほぼ変わらないが、水洗化率は全国平均値よりも低く、未だ未接続の世帯があるため更なる接続率のアップ（使用料金収入の増加）に向け、町民への加入促進を図っていく必要がある。</t>
    <rPh sb="1" eb="2">
      <t>トウ</t>
    </rPh>
    <rPh sb="2" eb="3">
      <t>チョウ</t>
    </rPh>
    <rPh sb="7" eb="9">
      <t>ショリ</t>
    </rPh>
    <rPh sb="9" eb="10">
      <t>ク</t>
    </rPh>
    <rPh sb="14" eb="17">
      <t>ツワノ</t>
    </rPh>
    <rPh sb="17" eb="19">
      <t>ショリ</t>
    </rPh>
    <rPh sb="19" eb="20">
      <t>ク</t>
    </rPh>
    <rPh sb="25" eb="27">
      <t>ゲンザイ</t>
    </rPh>
    <rPh sb="28" eb="29">
      <t>ミ</t>
    </rPh>
    <rPh sb="29" eb="31">
      <t>フキュウ</t>
    </rPh>
    <rPh sb="31" eb="33">
      <t>チイキ</t>
    </rPh>
    <rPh sb="33" eb="35">
      <t>カイショウ</t>
    </rPh>
    <rPh sb="39" eb="42">
      <t>ケイゾクテキ</t>
    </rPh>
    <rPh sb="43" eb="45">
      <t>セイビ</t>
    </rPh>
    <rPh sb="46" eb="48">
      <t>ジッシ</t>
    </rPh>
    <rPh sb="52" eb="54">
      <t>ジョウキョウ</t>
    </rPh>
    <rPh sb="60" eb="62">
      <t>ゲンキョウ</t>
    </rPh>
    <rPh sb="65" eb="67">
      <t>シヨウ</t>
    </rPh>
    <rPh sb="67" eb="69">
      <t>リョウキン</t>
    </rPh>
    <rPh sb="69" eb="71">
      <t>シュウニュウ</t>
    </rPh>
    <rPh sb="74" eb="75">
      <t>オギナ</t>
    </rPh>
    <rPh sb="78" eb="80">
      <t>ヒヨウ</t>
    </rPh>
    <rPh sb="86" eb="88">
      <t>イッパン</t>
    </rPh>
    <rPh sb="88" eb="90">
      <t>カイケイ</t>
    </rPh>
    <rPh sb="90" eb="92">
      <t>クリイレ</t>
    </rPh>
    <rPh sb="92" eb="93">
      <t>キン</t>
    </rPh>
    <rPh sb="96" eb="98">
      <t>ホテン</t>
    </rPh>
    <rPh sb="99" eb="100">
      <t>オコナ</t>
    </rPh>
    <rPh sb="105" eb="108">
      <t>ミフキュウ</t>
    </rPh>
    <rPh sb="108" eb="110">
      <t>チイキ</t>
    </rPh>
    <rPh sb="111" eb="113">
      <t>セイビ</t>
    </rPh>
    <rPh sb="114" eb="116">
      <t>カンリョウ</t>
    </rPh>
    <rPh sb="121" eb="123">
      <t>キギョウ</t>
    </rPh>
    <rPh sb="123" eb="124">
      <t>サイ</t>
    </rPh>
    <rPh sb="125" eb="127">
      <t>カリイ</t>
    </rPh>
    <rPh sb="129" eb="131">
      <t>ヒツヨウ</t>
    </rPh>
    <rPh sb="135" eb="137">
      <t>コンゴ</t>
    </rPh>
    <rPh sb="138" eb="140">
      <t>ショウカン</t>
    </rPh>
    <rPh sb="140" eb="141">
      <t>ガク</t>
    </rPh>
    <rPh sb="142" eb="144">
      <t>ゾウカ</t>
    </rPh>
    <rPh sb="153" eb="155">
      <t>ケイエイ</t>
    </rPh>
    <rPh sb="155" eb="157">
      <t>ジョウキョウ</t>
    </rPh>
    <rPh sb="158" eb="159">
      <t>キビ</t>
    </rPh>
    <rPh sb="166" eb="168">
      <t>ソウテイ</t>
    </rPh>
    <rPh sb="174" eb="176">
      <t>ジンコウ</t>
    </rPh>
    <rPh sb="176" eb="178">
      <t>ゲンショウ</t>
    </rPh>
    <rPh sb="179" eb="180">
      <t>トモナ</t>
    </rPh>
    <rPh sb="182" eb="184">
      <t>シヨウ</t>
    </rPh>
    <rPh sb="184" eb="185">
      <t>リョウ</t>
    </rPh>
    <rPh sb="185" eb="187">
      <t>シュウニュウ</t>
    </rPh>
    <rPh sb="188" eb="191">
      <t>ゼンネンド</t>
    </rPh>
    <rPh sb="194" eb="195">
      <t>カ</t>
    </rPh>
    <rPh sb="201" eb="204">
      <t>スイセンカ</t>
    </rPh>
    <rPh sb="204" eb="205">
      <t>リツ</t>
    </rPh>
    <rPh sb="206" eb="208">
      <t>ゼンコク</t>
    </rPh>
    <rPh sb="208" eb="210">
      <t>ヘイキン</t>
    </rPh>
    <rPh sb="210" eb="211">
      <t>アタイ</t>
    </rPh>
    <rPh sb="214" eb="215">
      <t>ヒク</t>
    </rPh>
    <rPh sb="217" eb="218">
      <t>イマ</t>
    </rPh>
    <rPh sb="219" eb="222">
      <t>ミセツゾク</t>
    </rPh>
    <rPh sb="223" eb="225">
      <t>セタイ</t>
    </rPh>
    <rPh sb="230" eb="231">
      <t>サラ</t>
    </rPh>
    <rPh sb="233" eb="235">
      <t>セツゾク</t>
    </rPh>
    <rPh sb="235" eb="236">
      <t>リツ</t>
    </rPh>
    <rPh sb="241" eb="243">
      <t>シヨウ</t>
    </rPh>
    <rPh sb="243" eb="245">
      <t>リョウキン</t>
    </rPh>
    <rPh sb="245" eb="247">
      <t>シュウニュウ</t>
    </rPh>
    <rPh sb="248" eb="250">
      <t>ゾウカ</t>
    </rPh>
    <rPh sb="252" eb="253">
      <t>ム</t>
    </rPh>
    <rPh sb="255" eb="257">
      <t>チョウミン</t>
    </rPh>
    <rPh sb="259" eb="261">
      <t>カニュウ</t>
    </rPh>
    <rPh sb="261" eb="263">
      <t>ソクシン</t>
    </rPh>
    <rPh sb="264" eb="265">
      <t>ハカ</t>
    </rPh>
    <rPh sb="269" eb="27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</si>
</sst>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1B-45B8-9A18-C2C664CA524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6B1B-45B8-9A18-C2C664CA524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41.35</c:v>
                </c:pt>
                <c:pt idx="1">
                  <c:v>41.75</c:v>
                </c:pt>
                <c:pt idx="2">
                  <c:v>40.99</c:v>
                </c:pt>
                <c:pt idx="3">
                  <c:v>40.35</c:v>
                </c:pt>
                <c:pt idx="4">
                  <c:v>40.58</c:v>
                </c:pt>
              </c:numCache>
            </c:numRef>
          </c:val>
          <c:extLst>
            <c:ext xmlns:c16="http://schemas.microsoft.com/office/drawing/2014/chart" uri="{C3380CC4-5D6E-409C-BE32-E72D297353CC}">
              <c16:uniqueId val="{00000000-9B29-4BB2-9F40-139D73A1AD9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9B29-4BB2-9F40-139D73A1AD9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66.23</c:v>
                </c:pt>
                <c:pt idx="1">
                  <c:v>68.11</c:v>
                </c:pt>
                <c:pt idx="2">
                  <c:v>68.38</c:v>
                </c:pt>
                <c:pt idx="3">
                  <c:v>69.569999999999993</c:v>
                </c:pt>
                <c:pt idx="4">
                  <c:v>68.47</c:v>
                </c:pt>
              </c:numCache>
            </c:numRef>
          </c:val>
          <c:extLst>
            <c:ext xmlns:c16="http://schemas.microsoft.com/office/drawing/2014/chart" uri="{C3380CC4-5D6E-409C-BE32-E72D297353CC}">
              <c16:uniqueId val="{00000000-6560-4B5E-B720-29A7F8F7BC0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6560-4B5E-B720-29A7F8F7BC0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84.7</c:v>
                </c:pt>
                <c:pt idx="1">
                  <c:v>88.12</c:v>
                </c:pt>
                <c:pt idx="2">
                  <c:v>81.89</c:v>
                </c:pt>
                <c:pt idx="3">
                  <c:v>77.19</c:v>
                </c:pt>
                <c:pt idx="4">
                  <c:v>82.13</c:v>
                </c:pt>
              </c:numCache>
            </c:numRef>
          </c:val>
          <c:extLst>
            <c:ext xmlns:c16="http://schemas.microsoft.com/office/drawing/2014/chart" uri="{C3380CC4-5D6E-409C-BE32-E72D297353CC}">
              <c16:uniqueId val="{00000000-C895-437B-B30A-5F8AB5768B7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95-437B-B30A-5F8AB5768B7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12-459B-97F6-9EBB9E02632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12-459B-97F6-9EBB9E02632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08-4590-A80D-1D005FAB996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08-4590-A80D-1D005FAB996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88-4A0E-A272-F5140C685C0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88-4A0E-A272-F5140C685C0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3F-4FF5-B9B7-BFDECBDE978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3F-4FF5-B9B7-BFDECBDE978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1364.13</c:v>
                </c:pt>
                <c:pt idx="1">
                  <c:v>1230.43</c:v>
                </c:pt>
                <c:pt idx="2">
                  <c:v>1368.22</c:v>
                </c:pt>
                <c:pt idx="3">
                  <c:v>1335.9</c:v>
                </c:pt>
                <c:pt idx="4">
                  <c:v>1456.85</c:v>
                </c:pt>
              </c:numCache>
            </c:numRef>
          </c:val>
          <c:extLst>
            <c:ext xmlns:c16="http://schemas.microsoft.com/office/drawing/2014/chart" uri="{C3380CC4-5D6E-409C-BE32-E72D297353CC}">
              <c16:uniqueId val="{00000000-366B-4BD6-89FD-2FCF085AC5A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366B-4BD6-89FD-2FCF085AC5A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89.89</c:v>
                </c:pt>
                <c:pt idx="1">
                  <c:v>94.88</c:v>
                </c:pt>
                <c:pt idx="2">
                  <c:v>69.709999999999994</c:v>
                </c:pt>
                <c:pt idx="3">
                  <c:v>76.849999999999994</c:v>
                </c:pt>
                <c:pt idx="4">
                  <c:v>86.78</c:v>
                </c:pt>
              </c:numCache>
            </c:numRef>
          </c:val>
          <c:extLst>
            <c:ext xmlns:c16="http://schemas.microsoft.com/office/drawing/2014/chart" uri="{C3380CC4-5D6E-409C-BE32-E72D297353CC}">
              <c16:uniqueId val="{00000000-B92B-49D1-9A78-4597698BCF8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B92B-49D1-9A78-4597698BCF8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254.06</c:v>
                </c:pt>
                <c:pt idx="1">
                  <c:v>234.67</c:v>
                </c:pt>
                <c:pt idx="2">
                  <c:v>335.11</c:v>
                </c:pt>
                <c:pt idx="3">
                  <c:v>300.93</c:v>
                </c:pt>
                <c:pt idx="4">
                  <c:v>266.16000000000003</c:v>
                </c:pt>
              </c:numCache>
            </c:numRef>
          </c:val>
          <c:extLst>
            <c:ext xmlns:c16="http://schemas.microsoft.com/office/drawing/2014/chart" uri="{C3380CC4-5D6E-409C-BE32-E72D297353CC}">
              <c16:uniqueId val="{00000000-2B31-42B9-A9C6-52F3C25BF0B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2B31-42B9-A9C6-52F3C25BF0B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E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島根県　津和野町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54">
        <f>データ!S6</f>
        <v>6583</v>
      </c>
      <c r="AM8" s="54"/>
      <c r="AN8" s="54"/>
      <c r="AO8" s="54"/>
      <c r="AP8" s="54"/>
      <c r="AQ8" s="54"/>
      <c r="AR8" s="54"/>
      <c r="AS8" s="54"/>
      <c r="AT8" s="53">
        <f>データ!T6</f>
        <v>307.02999999999997</v>
      </c>
      <c r="AU8" s="53"/>
      <c r="AV8" s="53"/>
      <c r="AW8" s="53"/>
      <c r="AX8" s="53"/>
      <c r="AY8" s="53"/>
      <c r="AZ8" s="53"/>
      <c r="BA8" s="53"/>
      <c r="BB8" s="53">
        <f>データ!U6</f>
        <v>21.44</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48.22</v>
      </c>
      <c r="Q10" s="53"/>
      <c r="R10" s="53"/>
      <c r="S10" s="53"/>
      <c r="T10" s="53"/>
      <c r="U10" s="53"/>
      <c r="V10" s="53"/>
      <c r="W10" s="53">
        <f>データ!Q6</f>
        <v>100</v>
      </c>
      <c r="X10" s="53"/>
      <c r="Y10" s="53"/>
      <c r="Z10" s="53"/>
      <c r="AA10" s="53"/>
      <c r="AB10" s="53"/>
      <c r="AC10" s="53"/>
      <c r="AD10" s="54">
        <f>データ!R6</f>
        <v>3190</v>
      </c>
      <c r="AE10" s="54"/>
      <c r="AF10" s="54"/>
      <c r="AG10" s="54"/>
      <c r="AH10" s="54"/>
      <c r="AI10" s="54"/>
      <c r="AJ10" s="54"/>
      <c r="AK10" s="2"/>
      <c r="AL10" s="54">
        <f>データ!V6</f>
        <v>3118</v>
      </c>
      <c r="AM10" s="54"/>
      <c r="AN10" s="54"/>
      <c r="AO10" s="54"/>
      <c r="AP10" s="54"/>
      <c r="AQ10" s="54"/>
      <c r="AR10" s="54"/>
      <c r="AS10" s="54"/>
      <c r="AT10" s="53">
        <f>データ!W6</f>
        <v>1.46</v>
      </c>
      <c r="AU10" s="53"/>
      <c r="AV10" s="53"/>
      <c r="AW10" s="53"/>
      <c r="AX10" s="53"/>
      <c r="AY10" s="53"/>
      <c r="AZ10" s="53"/>
      <c r="BA10" s="53"/>
      <c r="BB10" s="53">
        <f>データ!X6</f>
        <v>2135.62</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43</v>
      </c>
      <c r="N86" s="12" t="s">
        <v>43</v>
      </c>
      <c r="O86" s="12" t="str">
        <f>データ!EO6</f>
        <v>【0.11】</v>
      </c>
    </row>
  </sheetData>
  <sheetProtection algorithmName="SHA-512" hashValue="EnPC5GGdVKdWO5/pWtjWlUYs39VWNcZjbQ3kvPCn1VTJQdJ0vSwKuGFz7bi1I197hoillYqKc+0UoFPvtBwRRw==" saltValue="d5kOlruxH7GIvY5MN9ChR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325015</v>
      </c>
      <c r="D6" s="19">
        <f t="shared" si="3"/>
        <v>47</v>
      </c>
      <c r="E6" s="19">
        <f t="shared" si="3"/>
        <v>17</v>
      </c>
      <c r="F6" s="19">
        <f t="shared" si="3"/>
        <v>4</v>
      </c>
      <c r="G6" s="19">
        <f t="shared" si="3"/>
        <v>0</v>
      </c>
      <c r="H6" s="19" t="str">
        <f t="shared" si="3"/>
        <v>島根県　津和野町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48.22</v>
      </c>
      <c r="Q6" s="20">
        <f t="shared" si="3"/>
        <v>100</v>
      </c>
      <c r="R6" s="20">
        <f t="shared" si="3"/>
        <v>3190</v>
      </c>
      <c r="S6" s="20">
        <f t="shared" si="3"/>
        <v>6583</v>
      </c>
      <c r="T6" s="20">
        <f t="shared" si="3"/>
        <v>307.02999999999997</v>
      </c>
      <c r="U6" s="20">
        <f t="shared" si="3"/>
        <v>21.44</v>
      </c>
      <c r="V6" s="20">
        <f t="shared" si="3"/>
        <v>3118</v>
      </c>
      <c r="W6" s="20">
        <f t="shared" si="3"/>
        <v>1.46</v>
      </c>
      <c r="X6" s="20">
        <f t="shared" si="3"/>
        <v>2135.62</v>
      </c>
      <c r="Y6" s="21">
        <f>IF(Y7="",NA(),Y7)</f>
        <v>84.7</v>
      </c>
      <c r="Z6" s="21">
        <f t="shared" ref="Z6:AH6" si="4">IF(Z7="",NA(),Z7)</f>
        <v>88.12</v>
      </c>
      <c r="AA6" s="21">
        <f t="shared" si="4"/>
        <v>81.89</v>
      </c>
      <c r="AB6" s="21">
        <f t="shared" si="4"/>
        <v>77.19</v>
      </c>
      <c r="AC6" s="21">
        <f t="shared" si="4"/>
        <v>82.13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1364.13</v>
      </c>
      <c r="BG6" s="21">
        <f t="shared" ref="BG6:BO6" si="7">IF(BG7="",NA(),BG7)</f>
        <v>1230.43</v>
      </c>
      <c r="BH6" s="21">
        <f t="shared" si="7"/>
        <v>1368.22</v>
      </c>
      <c r="BI6" s="21">
        <f t="shared" si="7"/>
        <v>1335.9</v>
      </c>
      <c r="BJ6" s="21">
        <f t="shared" si="7"/>
        <v>1456.85</v>
      </c>
      <c r="BK6" s="21">
        <f t="shared" si="7"/>
        <v>1206.79</v>
      </c>
      <c r="BL6" s="21">
        <f t="shared" si="7"/>
        <v>1258.43</v>
      </c>
      <c r="BM6" s="21">
        <f t="shared" si="7"/>
        <v>1163.75</v>
      </c>
      <c r="BN6" s="21">
        <f t="shared" si="7"/>
        <v>1195.47</v>
      </c>
      <c r="BO6" s="21">
        <f t="shared" si="7"/>
        <v>1168.69</v>
      </c>
      <c r="BP6" s="20" t="str">
        <f>IF(BP7="","",IF(BP7="-","【-】","【"&amp;SUBSTITUTE(TEXT(BP7,"#,##0.00"),"-","△")&amp;"】"))</f>
        <v>【1,156.82】</v>
      </c>
      <c r="BQ6" s="21">
        <f>IF(BQ7="",NA(),BQ7)</f>
        <v>89.89</v>
      </c>
      <c r="BR6" s="21">
        <f t="shared" ref="BR6:BZ6" si="8">IF(BR7="",NA(),BR7)</f>
        <v>94.88</v>
      </c>
      <c r="BS6" s="21">
        <f t="shared" si="8"/>
        <v>69.709999999999994</v>
      </c>
      <c r="BT6" s="21">
        <f t="shared" si="8"/>
        <v>76.849999999999994</v>
      </c>
      <c r="BU6" s="21">
        <f t="shared" si="8"/>
        <v>86.78</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254.06</v>
      </c>
      <c r="CC6" s="21">
        <f t="shared" ref="CC6:CK6" si="9">IF(CC7="",NA(),CC7)</f>
        <v>234.67</v>
      </c>
      <c r="CD6" s="21">
        <f t="shared" si="9"/>
        <v>335.11</v>
      </c>
      <c r="CE6" s="21">
        <f t="shared" si="9"/>
        <v>300.93</v>
      </c>
      <c r="CF6" s="21">
        <f t="shared" si="9"/>
        <v>266.16000000000003</v>
      </c>
      <c r="CG6" s="21">
        <f t="shared" si="9"/>
        <v>228.47</v>
      </c>
      <c r="CH6" s="21">
        <f t="shared" si="9"/>
        <v>224.88</v>
      </c>
      <c r="CI6" s="21">
        <f t="shared" si="9"/>
        <v>228.64</v>
      </c>
      <c r="CJ6" s="21">
        <f t="shared" si="9"/>
        <v>239.46</v>
      </c>
      <c r="CK6" s="21">
        <f t="shared" si="9"/>
        <v>233.15</v>
      </c>
      <c r="CL6" s="20" t="str">
        <f>IF(CL7="","",IF(CL7="-","【-】","【"&amp;SUBSTITUTE(TEXT(CL7,"#,##0.00"),"-","△")&amp;"】"))</f>
        <v>【215.73】</v>
      </c>
      <c r="CM6" s="21">
        <f>IF(CM7="",NA(),CM7)</f>
        <v>41.35</v>
      </c>
      <c r="CN6" s="21">
        <f t="shared" ref="CN6:CV6" si="10">IF(CN7="",NA(),CN7)</f>
        <v>41.75</v>
      </c>
      <c r="CO6" s="21">
        <f t="shared" si="10"/>
        <v>40.99</v>
      </c>
      <c r="CP6" s="21">
        <f t="shared" si="10"/>
        <v>40.35</v>
      </c>
      <c r="CQ6" s="21">
        <f t="shared" si="10"/>
        <v>40.58</v>
      </c>
      <c r="CR6" s="21">
        <f t="shared" si="10"/>
        <v>42.47</v>
      </c>
      <c r="CS6" s="21">
        <f t="shared" si="10"/>
        <v>42.4</v>
      </c>
      <c r="CT6" s="21">
        <f t="shared" si="10"/>
        <v>42.28</v>
      </c>
      <c r="CU6" s="21">
        <f t="shared" si="10"/>
        <v>41.06</v>
      </c>
      <c r="CV6" s="21">
        <f t="shared" si="10"/>
        <v>42.09</v>
      </c>
      <c r="CW6" s="20" t="str">
        <f>IF(CW7="","",IF(CW7="-","【-】","【"&amp;SUBSTITUTE(TEXT(CW7,"#,##0.00"),"-","△")&amp;"】"))</f>
        <v>【43.28】</v>
      </c>
      <c r="CX6" s="21">
        <f>IF(CX7="",NA(),CX7)</f>
        <v>66.23</v>
      </c>
      <c r="CY6" s="21">
        <f t="shared" ref="CY6:DG6" si="11">IF(CY7="",NA(),CY7)</f>
        <v>68.11</v>
      </c>
      <c r="CZ6" s="21">
        <f t="shared" si="11"/>
        <v>68.38</v>
      </c>
      <c r="DA6" s="21">
        <f t="shared" si="11"/>
        <v>69.569999999999993</v>
      </c>
      <c r="DB6" s="21">
        <f t="shared" si="11"/>
        <v>68.47</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15">
      <c r="A7" s="14"/>
      <c r="B7" s="23">
        <v>2023</v>
      </c>
      <c r="C7" s="23">
        <v>325015</v>
      </c>
      <c r="D7" s="23">
        <v>47</v>
      </c>
      <c r="E7" s="23">
        <v>17</v>
      </c>
      <c r="F7" s="23">
        <v>4</v>
      </c>
      <c r="G7" s="23">
        <v>0</v>
      </c>
      <c r="H7" s="23" t="s">
        <v>97</v>
      </c>
      <c r="I7" s="23" t="s">
        <v>98</v>
      </c>
      <c r="J7" s="23" t="s">
        <v>99</v>
      </c>
      <c r="K7" s="23" t="s">
        <v>100</v>
      </c>
      <c r="L7" s="23" t="s">
        <v>101</v>
      </c>
      <c r="M7" s="23" t="s">
        <v>102</v>
      </c>
      <c r="N7" s="24" t="s">
        <v>103</v>
      </c>
      <c r="O7" s="24" t="s">
        <v>104</v>
      </c>
      <c r="P7" s="24">
        <v>48.22</v>
      </c>
      <c r="Q7" s="24">
        <v>100</v>
      </c>
      <c r="R7" s="24">
        <v>3190</v>
      </c>
      <c r="S7" s="24">
        <v>6583</v>
      </c>
      <c r="T7" s="24">
        <v>307.02999999999997</v>
      </c>
      <c r="U7" s="24">
        <v>21.44</v>
      </c>
      <c r="V7" s="24">
        <v>3118</v>
      </c>
      <c r="W7" s="24">
        <v>1.46</v>
      </c>
      <c r="X7" s="24">
        <v>2135.62</v>
      </c>
      <c r="Y7" s="24">
        <v>84.7</v>
      </c>
      <c r="Z7" s="24">
        <v>88.12</v>
      </c>
      <c r="AA7" s="24">
        <v>81.89</v>
      </c>
      <c r="AB7" s="24">
        <v>77.19</v>
      </c>
      <c r="AC7" s="24">
        <v>82.13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1364.13</v>
      </c>
      <c r="BG7" s="24">
        <v>1230.43</v>
      </c>
      <c r="BH7" s="24">
        <v>1368.22</v>
      </c>
      <c r="BI7" s="24">
        <v>1335.9</v>
      </c>
      <c r="BJ7" s="24">
        <v>1456.85</v>
      </c>
      <c r="BK7" s="24">
        <v>1206.79</v>
      </c>
      <c r="BL7" s="24">
        <v>1258.43</v>
      </c>
      <c r="BM7" s="24">
        <v>1163.75</v>
      </c>
      <c r="BN7" s="24">
        <v>1195.47</v>
      </c>
      <c r="BO7" s="24">
        <v>1168.69</v>
      </c>
      <c r="BP7" s="24">
        <v>1156.82</v>
      </c>
      <c r="BQ7" s="24">
        <v>89.89</v>
      </c>
      <c r="BR7" s="24">
        <v>94.88</v>
      </c>
      <c r="BS7" s="24">
        <v>69.709999999999994</v>
      </c>
      <c r="BT7" s="24">
        <v>76.849999999999994</v>
      </c>
      <c r="BU7" s="24">
        <v>86.78</v>
      </c>
      <c r="BV7" s="24">
        <v>71.84</v>
      </c>
      <c r="BW7" s="24">
        <v>73.36</v>
      </c>
      <c r="BX7" s="24">
        <v>72.599999999999994</v>
      </c>
      <c r="BY7" s="24">
        <v>69.430000000000007</v>
      </c>
      <c r="BZ7" s="24">
        <v>70.709999999999994</v>
      </c>
      <c r="CA7" s="24">
        <v>75.33</v>
      </c>
      <c r="CB7" s="24">
        <v>254.06</v>
      </c>
      <c r="CC7" s="24">
        <v>234.67</v>
      </c>
      <c r="CD7" s="24">
        <v>335.11</v>
      </c>
      <c r="CE7" s="24">
        <v>300.93</v>
      </c>
      <c r="CF7" s="24">
        <v>266.16000000000003</v>
      </c>
      <c r="CG7" s="24">
        <v>228.47</v>
      </c>
      <c r="CH7" s="24">
        <v>224.88</v>
      </c>
      <c r="CI7" s="24">
        <v>228.64</v>
      </c>
      <c r="CJ7" s="24">
        <v>239.46</v>
      </c>
      <c r="CK7" s="24">
        <v>233.15</v>
      </c>
      <c r="CL7" s="24">
        <v>215.73</v>
      </c>
      <c r="CM7" s="24">
        <v>41.35</v>
      </c>
      <c r="CN7" s="24">
        <v>41.75</v>
      </c>
      <c r="CO7" s="24">
        <v>40.99</v>
      </c>
      <c r="CP7" s="24">
        <v>40.35</v>
      </c>
      <c r="CQ7" s="24">
        <v>40.58</v>
      </c>
      <c r="CR7" s="24">
        <v>42.47</v>
      </c>
      <c r="CS7" s="24">
        <v>42.4</v>
      </c>
      <c r="CT7" s="24">
        <v>42.28</v>
      </c>
      <c r="CU7" s="24">
        <v>41.06</v>
      </c>
      <c r="CV7" s="24">
        <v>42.09</v>
      </c>
      <c r="CW7" s="24">
        <v>43.28</v>
      </c>
      <c r="CX7" s="24">
        <v>66.23</v>
      </c>
      <c r="CY7" s="24">
        <v>68.11</v>
      </c>
      <c r="CZ7" s="24">
        <v>68.38</v>
      </c>
      <c r="DA7" s="24">
        <v>69.569999999999993</v>
      </c>
      <c r="DB7" s="24">
        <v>68.47</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0.06</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総務財政課</cp:lastModifiedBy>
  <dcterms:created xsi:type="dcterms:W3CDTF">2025-01-24T07:31:40Z</dcterms:created>
  <dcterms:modified xsi:type="dcterms:W3CDTF">2025-02-13T00:18:10Z</dcterms:modified>
  <cp:category/>
</cp:coreProperties>
</file>