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kawamoto-l.local\FolderRedirect$\kw264\Desktop\仮フォルダ\9 調査・報告関係\【県関係】\【市町村課】経営比較分析表\経営比較分析表（H27～）\R5決算\"/>
    </mc:Choice>
  </mc:AlternateContent>
  <workbookProtection workbookAlgorithmName="SHA-512" workbookHashValue="6twZVN2IL2kPCTJ9Ivb1LK4dTlb9czaccPUGZ5RsgMQAWo9HtzqLzaFpkcI4dyBLFmyPSJ+YVfh4SbONM+gRIg==" workbookSaltValue="EWmfcwaMJIDJc7oD2zL5mQ=="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<sst xmlns="http://schemas.openxmlformats.org/spreadsheetml/2006/main" count="233" uniqueCount="118">
  <si>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</si>
  <si>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</si>
  <si>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</si>
  <si>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</si>
  <si>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</si>
  <si>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</si>
  <si>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</si>
  <si>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</si>
  <si>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</si>
  <si>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</si>
  <si>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</si>
  <si>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</si>
  <si>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</si>
  <si>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</si>
  <si>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</si>
  <si>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</si>
  <si>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</si>
  <si>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</si>
  <si>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</si>
  <si>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</si>
  <si>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</si>
  <si>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</si>
  <si>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</si>
  <si>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</si>
  <si>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</si>
  <si>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</si>
  <si>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</si>
  <si>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</si>
  <si>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</si>
  <si>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</si>
  <si>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</si>
  <si>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</si>
  <si>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</si>
  <si>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</si>
  <si>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</si>
  <si>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</si>
  <si>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</si>
  <si>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</si>
  <si>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</si>
  <si>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</si>
  <si>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</si>
  <si>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</si>
  <si>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</si>
  <si>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</si>
  <si>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</si>
  <si>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</si>
  <si>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</si>
  <si>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</si>
  <si>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</si>
  <si>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</si>
  <si>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</si>
  <si>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</si>
  <si>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</si>
  <si>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</si>
  <si>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</si>
  <si>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</si>
  <si>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</si>
  <si>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</si>
  <si>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</si>
  <si>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</si>
  <si>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</si>
  <si>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</si>
  <si>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</si>
  <si>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</si>
  <si>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</si>
  <si>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</si>
  <si>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</si>
  <si>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</si>
  <si>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</si>
  <si>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</si>
  <si>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</si>
  <si>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</si>
  <si>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</si>
  <si>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</si>
  <si>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</si>
  <si>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</si>
  <si>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</si>
  <si>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</si>
  <si>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</si>
  <si>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</si>
  <si>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</si>
  <si>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</si>
  <si>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</si>
  <si>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</si>
  <si>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</si>
  <si>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</si>
  <si>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</si>
  <si>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</si>
  <si>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</si>
  <si>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</si>
  <si>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</si>
  <si>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</si>
  <si>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</si>
  <si>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</si>
  <si>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</si>
  <si>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</si>
  <si>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</si>
  <si>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</si>
  <si>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</si>
  <si>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</si>
  <si>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</si>
  <si>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</si>
  <si>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</si>
  <si>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</si>
  <si>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</si>
  <si>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</si>
  <si>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</si>
  <si>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</si>
  <si>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</si>
  <si>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</si>
  <si>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</si>
  <si>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</si>
  <si>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</si>
  <si>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</si>
  <si>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</si>
  <si>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収益的収支比率は、委託料の減少により前年度より増加している。
　企業債残高対給水収益比率は、昨年より低くなっているものの、類似団体に比べると高い状況である。引き続き適切な投資に努めていく必要がある。
　料金回収率は、類似団体と同程度ではあるが、給水に係る費用を給水収益以外の財源で賄っているため、今後、適切な料金体系に見直す必要性がある。
　給水原価が高くなっているのは、企業債償還金の増加及び有収水量の低下が原因である。
　施設利用率が類似団体に比べ低いのは、施設規模は以前の上水道事業時と変わっていないものの給水人口が著しく減少しているためである。
　有収率は、類似団体に比べ同程度ではあるが、率としては依然低い状況であるため、有収率向上に向け更なる対策を講じる必要がある。</t>
    <rPh sb="1" eb="4">
      <t>シュウエキテキ</t>
    </rPh>
    <rPh sb="4" eb="6">
      <t>シュウシ</t>
    </rPh>
    <rPh sb="6" eb="8">
      <t>ヒリツ</t>
    </rPh>
    <rPh sb="10" eb="13">
      <t>イタクリョウ</t>
    </rPh>
    <rPh sb="14" eb="16">
      <t>ゲンショウ</t>
    </rPh>
    <rPh sb="19" eb="22">
      <t>ゼンネンド</t>
    </rPh>
    <rPh sb="24" eb="26">
      <t>ゾウカ</t>
    </rPh>
    <rPh sb="33" eb="36">
      <t>キギョウサイ</t>
    </rPh>
    <rPh sb="36" eb="38">
      <t>ザンダカ</t>
    </rPh>
    <rPh sb="38" eb="39">
      <t>タイ</t>
    </rPh>
    <rPh sb="39" eb="41">
      <t>キュウスイ</t>
    </rPh>
    <rPh sb="41" eb="43">
      <t>シュウエキ</t>
    </rPh>
    <rPh sb="43" eb="45">
      <t>ヒリツ</t>
    </rPh>
    <rPh sb="47" eb="49">
      <t>サクネン</t>
    </rPh>
    <rPh sb="51" eb="52">
      <t>ヒク</t>
    </rPh>
    <rPh sb="62" eb="64">
      <t>ルイジ</t>
    </rPh>
    <rPh sb="64" eb="66">
      <t>ダンタイ</t>
    </rPh>
    <rPh sb="67" eb="68">
      <t>クラ</t>
    </rPh>
    <rPh sb="71" eb="72">
      <t>タカ</t>
    </rPh>
    <rPh sb="73" eb="75">
      <t>ジョウキョウ</t>
    </rPh>
    <rPh sb="79" eb="80">
      <t>ヒ</t>
    </rPh>
    <rPh sb="81" eb="82">
      <t>ツヅ</t>
    </rPh>
    <rPh sb="83" eb="85">
      <t>テキセツ</t>
    </rPh>
    <rPh sb="86" eb="88">
      <t>トウシ</t>
    </rPh>
    <rPh sb="89" eb="90">
      <t>ツト</t>
    </rPh>
    <rPh sb="94" eb="96">
      <t>ヒツヨウ</t>
    </rPh>
    <rPh sb="102" eb="104">
      <t>リョウキン</t>
    </rPh>
    <rPh sb="104" eb="107">
      <t>カイシュウリツ</t>
    </rPh>
    <rPh sb="109" eb="111">
      <t>ルイジ</t>
    </rPh>
    <rPh sb="111" eb="113">
      <t>ダンタイ</t>
    </rPh>
    <rPh sb="114" eb="117">
      <t>ドウテイド</t>
    </rPh>
    <rPh sb="123" eb="125">
      <t>キュウスイ</t>
    </rPh>
    <rPh sb="126" eb="127">
      <t>カカ</t>
    </rPh>
    <rPh sb="128" eb="130">
      <t>ヒヨウ</t>
    </rPh>
    <rPh sb="131" eb="133">
      <t>キュウスイ</t>
    </rPh>
    <rPh sb="133" eb="135">
      <t>シュウエキ</t>
    </rPh>
    <rPh sb="135" eb="137">
      <t>イガイ</t>
    </rPh>
    <rPh sb="138" eb="140">
      <t>ザイゲン</t>
    </rPh>
    <rPh sb="141" eb="142">
      <t>マカナ</t>
    </rPh>
    <rPh sb="149" eb="151">
      <t>コンゴ</t>
    </rPh>
    <rPh sb="152" eb="154">
      <t>テキセツ</t>
    </rPh>
    <rPh sb="155" eb="157">
      <t>リョウキン</t>
    </rPh>
    <rPh sb="157" eb="159">
      <t>タイケイ</t>
    </rPh>
    <rPh sb="160" eb="162">
      <t>ミナオ</t>
    </rPh>
    <rPh sb="163" eb="166">
      <t>ヒツヨウセイ</t>
    </rPh>
    <rPh sb="172" eb="174">
      <t>キュウスイ</t>
    </rPh>
    <rPh sb="174" eb="176">
      <t>ゲンカ</t>
    </rPh>
    <rPh sb="177" eb="178">
      <t>タカ</t>
    </rPh>
    <rPh sb="187" eb="190">
      <t>キギョウサイ</t>
    </rPh>
    <rPh sb="190" eb="193">
      <t>ショウカンキン</t>
    </rPh>
    <rPh sb="194" eb="196">
      <t>ゾウカ</t>
    </rPh>
    <rPh sb="196" eb="197">
      <t>オヨ</t>
    </rPh>
    <rPh sb="218" eb="219">
      <t>リツ</t>
    </rPh>
    <rPh sb="225" eb="226">
      <t>クラ</t>
    </rPh>
    <rPh sb="227" eb="228">
      <t>ヒク</t>
    </rPh>
    <rPh sb="232" eb="234">
      <t>シセツ</t>
    </rPh>
    <rPh sb="234" eb="236">
      <t>キボ</t>
    </rPh>
    <rPh sb="237" eb="239">
      <t>イゼン</t>
    </rPh>
    <rPh sb="240" eb="243">
      <t>ジョウスイドウ</t>
    </rPh>
    <rPh sb="243" eb="245">
      <t>ジギョウ</t>
    </rPh>
    <rPh sb="245" eb="246">
      <t>トキ</t>
    </rPh>
    <rPh sb="247" eb="248">
      <t>カ</t>
    </rPh>
    <rPh sb="257" eb="259">
      <t>キュウスイ</t>
    </rPh>
    <rPh sb="259" eb="261">
      <t>ジンコウ</t>
    </rPh>
    <rPh sb="262" eb="263">
      <t>イチジル</t>
    </rPh>
    <rPh sb="265" eb="267">
      <t>ゲンショウ</t>
    </rPh>
    <rPh sb="279" eb="282">
      <t>ユウシュウリツ</t>
    </rPh>
    <rPh sb="284" eb="286">
      <t>ルイジ</t>
    </rPh>
    <rPh sb="286" eb="288">
      <t>ダンタイ</t>
    </rPh>
    <rPh sb="289" eb="290">
      <t>クラ</t>
    </rPh>
    <rPh sb="291" eb="294">
      <t>ドウテイド</t>
    </rPh>
    <rPh sb="300" eb="301">
      <t>リツ</t>
    </rPh>
    <rPh sb="305" eb="307">
      <t>イゼン</t>
    </rPh>
    <rPh sb="307" eb="308">
      <t>ヒク</t>
    </rPh>
    <rPh sb="309" eb="311">
      <t>ジョウキョウ</t>
    </rPh>
    <rPh sb="317" eb="320">
      <t>ユウシュウリツ</t>
    </rPh>
    <rPh sb="320" eb="322">
      <t>コウジョウ</t>
    </rPh>
    <rPh sb="323" eb="324">
      <t>ム</t>
    </rPh>
    <rPh sb="325" eb="326">
      <t>サラ</t>
    </rPh>
    <rPh sb="328" eb="330">
      <t>タイサク</t>
    </rPh>
    <rPh sb="331" eb="332">
      <t>コウ</t>
    </rPh>
    <rPh sb="334" eb="336">
      <t>ヒツヨウ</t>
    </rPh>
    <phoneticPr fontId="4"/>
  </si>
  <si>
    <t>　管路については、概ね更新が完了しているが、浄水施設・配水施設等の構造物が耐用年数に近づきつつあるため、適正な更新計画が必要となる。</t>
    <rPh sb="1" eb="3">
      <t>カンロ</t>
    </rPh>
    <rPh sb="9" eb="10">
      <t>オオム</t>
    </rPh>
    <rPh sb="11" eb="13">
      <t>コウシン</t>
    </rPh>
    <rPh sb="14" eb="16">
      <t>カンリョウ</t>
    </rPh>
    <rPh sb="22" eb="24">
      <t>ジョウスイ</t>
    </rPh>
    <rPh sb="24" eb="26">
      <t>シセツ</t>
    </rPh>
    <rPh sb="27" eb="29">
      <t>ハイスイ</t>
    </rPh>
    <rPh sb="29" eb="31">
      <t>シセツ</t>
    </rPh>
    <rPh sb="31" eb="32">
      <t>トウ</t>
    </rPh>
    <rPh sb="33" eb="36">
      <t>コウゾウブツ</t>
    </rPh>
    <rPh sb="37" eb="39">
      <t>タイヨウ</t>
    </rPh>
    <rPh sb="39" eb="41">
      <t>ネンスウ</t>
    </rPh>
    <rPh sb="42" eb="43">
      <t>チカ</t>
    </rPh>
    <rPh sb="52" eb="54">
      <t>テキセイ</t>
    </rPh>
    <rPh sb="55" eb="57">
      <t>コウシン</t>
    </rPh>
    <rPh sb="57" eb="59">
      <t>ケイカク</t>
    </rPh>
    <rPh sb="60" eb="62">
      <t>ヒツヨウ</t>
    </rPh>
    <phoneticPr fontId="4"/>
  </si>
  <si>
    <t>　今後、給水人口の減少する中で料金収入も減少していくことから、今後の維持管理運営・建設投資においてはより一層の適正な計画性が必要となる。
　また、料金改定についても早急に検討していく必要性がある。</t>
    <rPh sb="1" eb="3">
      <t>コンゴ</t>
    </rPh>
    <rPh sb="4" eb="6">
      <t>キュウスイ</t>
    </rPh>
    <rPh sb="6" eb="8">
      <t>ジンコウ</t>
    </rPh>
    <rPh sb="9" eb="11">
      <t>ゲンショウ</t>
    </rPh>
    <rPh sb="13" eb="14">
      <t>ナカ</t>
    </rPh>
    <rPh sb="15" eb="17">
      <t>リョウキン</t>
    </rPh>
    <rPh sb="17" eb="19">
      <t>シュウニュウ</t>
    </rPh>
    <rPh sb="20" eb="22">
      <t>ゲンショウ</t>
    </rPh>
    <rPh sb="31" eb="33">
      <t>コンゴ</t>
    </rPh>
    <rPh sb="34" eb="36">
      <t>イジ</t>
    </rPh>
    <rPh sb="36" eb="38">
      <t>カンリ</t>
    </rPh>
    <rPh sb="38" eb="40">
      <t>ウンエイ</t>
    </rPh>
    <rPh sb="41" eb="43">
      <t>ケンセツ</t>
    </rPh>
    <rPh sb="43" eb="45">
      <t>トウシ</t>
    </rPh>
    <rPh sb="52" eb="54">
      <t>イッソウ</t>
    </rPh>
    <rPh sb="55" eb="57">
      <t>テキセイ</t>
    </rPh>
    <rPh sb="58" eb="60">
      <t>ケイカク</t>
    </rPh>
    <rPh sb="60" eb="61">
      <t>セイ</t>
    </rPh>
    <rPh sb="62" eb="64">
      <t>ヒツヨウ</t>
    </rPh>
    <rPh sb="73" eb="75">
      <t>リョウキン</t>
    </rPh>
    <rPh sb="75" eb="77">
      <t>カイテイ</t>
    </rPh>
    <rPh sb="82" eb="84">
      <t>ソウキュウ</t>
    </rPh>
    <rPh sb="85" eb="87">
      <t>ケントウ</t>
    </rPh>
    <rPh sb="91" eb="94">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</si>
</sst>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0.82</c:v>
                </c:pt>
                <c:pt idx="2">
                  <c:v>0.61</c:v>
                </c:pt>
                <c:pt idx="3">
                  <c:v>0.2</c:v>
                </c:pt>
                <c:pt idx="4">
                  <c:v>0.31</c:v>
                </c:pt>
              </c:numCache>
            </c:numRef>
          </c:val>
          <c:extLst>
            <c:ext xmlns:c16="http://schemas.microsoft.com/office/drawing/2014/chart" uri="{C3380CC4-5D6E-409C-BE32-E72D297353CC}">
              <c16:uniqueId val="{00000000-06C5-4230-AC43-223CA525C94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06C5-4230-AC43-223CA525C94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25.87</c:v>
                </c:pt>
                <c:pt idx="1">
                  <c:v>25.92</c:v>
                </c:pt>
                <c:pt idx="2">
                  <c:v>23.8</c:v>
                </c:pt>
                <c:pt idx="3">
                  <c:v>22.28</c:v>
                </c:pt>
                <c:pt idx="4">
                  <c:v>23.83</c:v>
                </c:pt>
              </c:numCache>
            </c:numRef>
          </c:val>
          <c:extLst>
            <c:ext xmlns:c16="http://schemas.microsoft.com/office/drawing/2014/chart" uri="{C3380CC4-5D6E-409C-BE32-E72D297353CC}">
              <c16:uniqueId val="{00000000-99AF-4A2E-8328-EED4EC81F5E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99AF-4A2E-8328-EED4EC81F5E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69.3</c:v>
                </c:pt>
                <c:pt idx="1">
                  <c:v>71.13</c:v>
                </c:pt>
                <c:pt idx="2">
                  <c:v>73.569999999999993</c:v>
                </c:pt>
                <c:pt idx="3">
                  <c:v>75.62</c:v>
                </c:pt>
                <c:pt idx="4">
                  <c:v>70.09</c:v>
                </c:pt>
              </c:numCache>
            </c:numRef>
          </c:val>
          <c:extLst>
            <c:ext xmlns:c16="http://schemas.microsoft.com/office/drawing/2014/chart" uri="{C3380CC4-5D6E-409C-BE32-E72D297353CC}">
              <c16:uniqueId val="{00000000-1944-47B5-AF4B-48E4EF13F8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944-47B5-AF4B-48E4EF13F8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68.78</c:v>
                </c:pt>
                <c:pt idx="1">
                  <c:v>82.97</c:v>
                </c:pt>
                <c:pt idx="2">
                  <c:v>56.67</c:v>
                </c:pt>
                <c:pt idx="3">
                  <c:v>61.55</c:v>
                </c:pt>
                <c:pt idx="4">
                  <c:v>71.430000000000007</c:v>
                </c:pt>
              </c:numCache>
            </c:numRef>
          </c:val>
          <c:extLst>
            <c:ext xmlns:c16="http://schemas.microsoft.com/office/drawing/2014/chart" uri="{C3380CC4-5D6E-409C-BE32-E72D297353CC}">
              <c16:uniqueId val="{00000000-DCBB-4A42-A4DD-9E8FC85C9A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DCBB-4A42-A4DD-9E8FC85C9A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D-437B-9550-331BD9AEDEA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D-437B-9550-331BD9AEDEA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11-4B84-BAE9-3DCAB06386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1-4B84-BAE9-3DCAB06386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A-4FDF-80CD-883287F1F87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A-4FDF-80CD-883287F1F87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6-4539-AC57-484E09485C1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6-4539-AC57-484E09485C1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1312.51</c:v>
                </c:pt>
                <c:pt idx="1">
                  <c:v>1311.36</c:v>
                </c:pt>
                <c:pt idx="2">
                  <c:v>1316.01</c:v>
                </c:pt>
                <c:pt idx="3">
                  <c:v>1303.74</c:v>
                </c:pt>
                <c:pt idx="4">
                  <c:v>1227.05</c:v>
                </c:pt>
              </c:numCache>
            </c:numRef>
          </c:val>
          <c:extLst>
            <c:ext xmlns:c16="http://schemas.microsoft.com/office/drawing/2014/chart" uri="{C3380CC4-5D6E-409C-BE32-E72D297353CC}">
              <c16:uniqueId val="{00000000-5909-456C-8F46-3163EEB03CA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909-456C-8F46-3163EEB03CA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62.91</c:v>
                </c:pt>
                <c:pt idx="1">
                  <c:v>66.37</c:v>
                </c:pt>
                <c:pt idx="2">
                  <c:v>51.7</c:v>
                </c:pt>
                <c:pt idx="3">
                  <c:v>52.49</c:v>
                </c:pt>
                <c:pt idx="4">
                  <c:v>54.09</c:v>
                </c:pt>
              </c:numCache>
            </c:numRef>
          </c:val>
          <c:extLst>
            <c:ext xmlns:c16="http://schemas.microsoft.com/office/drawing/2014/chart" uri="{C3380CC4-5D6E-409C-BE32-E72D297353CC}">
              <c16:uniqueId val="{00000000-67B2-4D7E-84AC-6CD877FE95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7B2-4D7E-84AC-6CD877FE95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405.15</c:v>
                </c:pt>
                <c:pt idx="1">
                  <c:v>378.23</c:v>
                </c:pt>
                <c:pt idx="2">
                  <c:v>494.44</c:v>
                </c:pt>
                <c:pt idx="3">
                  <c:v>485.85</c:v>
                </c:pt>
                <c:pt idx="4">
                  <c:v>465.76</c:v>
                </c:pt>
              </c:numCache>
            </c:numRef>
          </c:val>
          <c:extLst>
            <c:ext xmlns:c16="http://schemas.microsoft.com/office/drawing/2014/chart" uri="{C3380CC4-5D6E-409C-BE32-E72D297353CC}">
              <c16:uniqueId val="{00000000-716E-484C-88DD-8C8E0E231B5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716E-484C-88DD-8C8E0E231B5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島根県　川本町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3034</v>
      </c>
      <c r="AM8" s="54"/>
      <c r="AN8" s="54"/>
      <c r="AO8" s="54"/>
      <c r="AP8" s="54"/>
      <c r="AQ8" s="54"/>
      <c r="AR8" s="54"/>
      <c r="AS8" s="54"/>
      <c r="AT8" s="44">
        <f>データ!$S$6</f>
        <v>106.43</v>
      </c>
      <c r="AU8" s="44"/>
      <c r="AV8" s="44"/>
      <c r="AW8" s="44"/>
      <c r="AX8" s="44"/>
      <c r="AY8" s="44"/>
      <c r="AZ8" s="44"/>
      <c r="BA8" s="44"/>
      <c r="BB8" s="44">
        <f>データ!$T$6</f>
        <v>28.51</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88.76</v>
      </c>
      <c r="Q10" s="44"/>
      <c r="R10" s="44"/>
      <c r="S10" s="44"/>
      <c r="T10" s="44"/>
      <c r="U10" s="44"/>
      <c r="V10" s="44"/>
      <c r="W10" s="54">
        <f>データ!$Q$6</f>
        <v>4180</v>
      </c>
      <c r="X10" s="54"/>
      <c r="Y10" s="54"/>
      <c r="Z10" s="54"/>
      <c r="AA10" s="54"/>
      <c r="AB10" s="54"/>
      <c r="AC10" s="54"/>
      <c r="AD10" s="2"/>
      <c r="AE10" s="2"/>
      <c r="AF10" s="2"/>
      <c r="AG10" s="2"/>
      <c r="AH10" s="2"/>
      <c r="AI10" s="2"/>
      <c r="AJ10" s="2"/>
      <c r="AK10" s="2"/>
      <c r="AL10" s="54">
        <f>データ!$U$6</f>
        <v>2623</v>
      </c>
      <c r="AM10" s="54"/>
      <c r="AN10" s="54"/>
      <c r="AO10" s="54"/>
      <c r="AP10" s="54"/>
      <c r="AQ10" s="54"/>
      <c r="AR10" s="54"/>
      <c r="AS10" s="54"/>
      <c r="AT10" s="44">
        <f>データ!$V$6</f>
        <v>14.85</v>
      </c>
      <c r="AU10" s="44"/>
      <c r="AV10" s="44"/>
      <c r="AW10" s="44"/>
      <c r="AX10" s="44"/>
      <c r="AY10" s="44"/>
      <c r="AZ10" s="44"/>
      <c r="BA10" s="44"/>
      <c r="BB10" s="44">
        <f>データ!$W$6</f>
        <v>176.63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sinLwFfqVtsFqPSTLvi5skTxIqJGQaPJSqXkjSTIGZGoqvHtigzksYdhW7I4RoX0r28Iu0DCLzIqER4uS4bF/Q==" saltValue="gEJy+xwQTbV9krISoZ7x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324418</v>
      </c>
      <c r="D6" s="20">
        <f t="shared" si="3"/>
        <v>47</v>
      </c>
      <c r="E6" s="20">
        <f t="shared" si="3"/>
        <v>1</v>
      </c>
      <c r="F6" s="20">
        <f t="shared" si="3"/>
        <v>0</v>
      </c>
      <c r="G6" s="20">
        <f t="shared" si="3"/>
        <v>0</v>
      </c>
      <c r="H6" s="20" t="str">
        <f t="shared" si="3"/>
        <v>島根県　川本町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88.76</v>
      </c>
      <c r="Q6" s="21">
        <f t="shared" si="3"/>
        <v>4180</v>
      </c>
      <c r="R6" s="21">
        <f t="shared" si="3"/>
        <v>3034</v>
      </c>
      <c r="S6" s="21">
        <f t="shared" si="3"/>
        <v>106.43</v>
      </c>
      <c r="T6" s="21">
        <f t="shared" si="3"/>
        <v>28.51</v>
      </c>
      <c r="U6" s="21">
        <f t="shared" si="3"/>
        <v>2623</v>
      </c>
      <c r="V6" s="21">
        <f t="shared" si="3"/>
        <v>14.85</v>
      </c>
      <c r="W6" s="21">
        <f t="shared" si="3"/>
        <v>176.63</v>
      </c>
      <c r="X6" s="22">
        <f>IF(X7="",NA(),X7)</f>
        <v>68.78</v>
      </c>
      <c r="Y6" s="22">
        <f t="shared" ref="Y6:AG6" si="4">IF(Y7="",NA(),Y7)</f>
        <v>82.97</v>
      </c>
      <c r="Z6" s="22">
        <f t="shared" si="4"/>
        <v>56.67</v>
      </c>
      <c r="AA6" s="22">
        <f t="shared" si="4"/>
        <v>61.55</v>
      </c>
      <c r="AB6" s="22">
        <f t="shared" si="4"/>
        <v>71.430000000000007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1312.51</v>
      </c>
      <c r="BF6" s="22">
        <f t="shared" ref="BF6:BN6" si="7">IF(BF7="",NA(),BF7)</f>
        <v>1311.36</v>
      </c>
      <c r="BG6" s="22">
        <f t="shared" si="7"/>
        <v>1316.01</v>
      </c>
      <c r="BH6" s="22">
        <f t="shared" si="7"/>
        <v>1303.74</v>
      </c>
      <c r="BI6" s="22">
        <f t="shared" si="7"/>
        <v>1227.05</v>
      </c>
      <c r="BJ6" s="22">
        <f t="shared" si="7"/>
        <v>1018.52</v>
      </c>
      <c r="BK6" s="22">
        <f t="shared" si="7"/>
        <v>949.61</v>
      </c>
      <c r="BL6" s="22">
        <f t="shared" si="7"/>
        <v>918.84</v>
      </c>
      <c r="BM6" s="22">
        <f t="shared" si="7"/>
        <v>955.49</v>
      </c>
      <c r="BN6" s="22">
        <f t="shared" si="7"/>
        <v>1017.9</v>
      </c>
      <c r="BO6" s="21" t="str">
        <f>IF(BO7="","",IF(BO7="-","【-】","【"&amp;SUBSTITUTE(TEXT(BO7,"#,##0.00"),"-","△")&amp;"】"))</f>
        <v>【1,045.20】</v>
      </c>
      <c r="BP6" s="22">
        <f>IF(BP7="",NA(),BP7)</f>
        <v>62.91</v>
      </c>
      <c r="BQ6" s="22">
        <f t="shared" ref="BQ6:BY6" si="8">IF(BQ7="",NA(),BQ7)</f>
        <v>66.37</v>
      </c>
      <c r="BR6" s="22">
        <f t="shared" si="8"/>
        <v>51.7</v>
      </c>
      <c r="BS6" s="22">
        <f t="shared" si="8"/>
        <v>52.49</v>
      </c>
      <c r="BT6" s="22">
        <f t="shared" si="8"/>
        <v>54.09</v>
      </c>
      <c r="BU6" s="22">
        <f t="shared" si="8"/>
        <v>58.79</v>
      </c>
      <c r="BV6" s="22">
        <f t="shared" si="8"/>
        <v>58.41</v>
      </c>
      <c r="BW6" s="22">
        <f t="shared" si="8"/>
        <v>58.27</v>
      </c>
      <c r="BX6" s="22">
        <f t="shared" si="8"/>
        <v>55.15</v>
      </c>
      <c r="BY6" s="22">
        <f t="shared" si="8"/>
        <v>53.95</v>
      </c>
      <c r="BZ6" s="21" t="str">
        <f>IF(BZ7="","",IF(BZ7="-","【-】","【"&amp;SUBSTITUTE(TEXT(BZ7,"#,##0.00"),"-","△")&amp;"】"))</f>
        <v>【49.51】</v>
      </c>
      <c r="CA6" s="22">
        <f>IF(CA7="",NA(),CA7)</f>
        <v>405.15</v>
      </c>
      <c r="CB6" s="22">
        <f t="shared" ref="CB6:CJ6" si="9">IF(CB7="",NA(),CB7)</f>
        <v>378.23</v>
      </c>
      <c r="CC6" s="22">
        <f t="shared" si="9"/>
        <v>494.44</v>
      </c>
      <c r="CD6" s="22">
        <f t="shared" si="9"/>
        <v>485.85</v>
      </c>
      <c r="CE6" s="22">
        <f t="shared" si="9"/>
        <v>465.76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25.87</v>
      </c>
      <c r="CM6" s="22">
        <f t="shared" ref="CM6:CU6" si="10">IF(CM7="",NA(),CM7)</f>
        <v>25.92</v>
      </c>
      <c r="CN6" s="22">
        <f t="shared" si="10"/>
        <v>23.8</v>
      </c>
      <c r="CO6" s="22">
        <f t="shared" si="10"/>
        <v>22.28</v>
      </c>
      <c r="CP6" s="22">
        <f t="shared" si="10"/>
        <v>23.83</v>
      </c>
      <c r="CQ6" s="22">
        <f t="shared" si="10"/>
        <v>56.04</v>
      </c>
      <c r="CR6" s="22">
        <f t="shared" si="10"/>
        <v>58.52</v>
      </c>
      <c r="CS6" s="22">
        <f t="shared" si="10"/>
        <v>58.88</v>
      </c>
      <c r="CT6" s="22">
        <f t="shared" si="10"/>
        <v>58.16</v>
      </c>
      <c r="CU6" s="22">
        <f t="shared" si="10"/>
        <v>55.9</v>
      </c>
      <c r="CV6" s="21" t="str">
        <f>IF(CV7="","",IF(CV7="-","【-】","【"&amp;SUBSTITUTE(TEXT(CV7,"#,##0.00"),"-","△")&amp;"】"))</f>
        <v>【55.00】</v>
      </c>
      <c r="CW6" s="22">
        <f>IF(CW7="",NA(),CW7)</f>
        <v>69.3</v>
      </c>
      <c r="CX6" s="22">
        <f t="shared" ref="CX6:DF6" si="11">IF(CX7="",NA(),CX7)</f>
        <v>71.13</v>
      </c>
      <c r="CY6" s="22">
        <f t="shared" si="11"/>
        <v>73.569999999999993</v>
      </c>
      <c r="CZ6" s="22">
        <f t="shared" si="11"/>
        <v>75.62</v>
      </c>
      <c r="DA6" s="22">
        <f t="shared" si="11"/>
        <v>70.09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0.82</v>
      </c>
      <c r="EF6" s="22">
        <f t="shared" si="14"/>
        <v>0.61</v>
      </c>
      <c r="EG6" s="22">
        <f t="shared" si="14"/>
        <v>0.2</v>
      </c>
      <c r="EH6" s="22">
        <f t="shared" si="14"/>
        <v>0.31</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324418</v>
      </c>
      <c r="D7" s="24">
        <v>47</v>
      </c>
      <c r="E7" s="24">
        <v>1</v>
      </c>
      <c r="F7" s="24">
        <v>0</v>
      </c>
      <c r="G7" s="24">
        <v>0</v>
      </c>
      <c r="H7" s="24" t="s">
        <v>96</v>
      </c>
      <c r="I7" s="24" t="s">
        <v>97</v>
      </c>
      <c r="J7" s="24" t="s">
        <v>98</v>
      </c>
      <c r="K7" s="24" t="s">
        <v>99</v>
      </c>
      <c r="L7" s="24" t="s">
        <v>100</v>
      </c>
      <c r="M7" s="24" t="s">
        <v>101</v>
      </c>
      <c r="N7" s="25" t="s">
        <v>102</v>
      </c>
      <c r="O7" s="25" t="s">
        <v>103</v>
      </c>
      <c r="P7" s="25">
        <v>88.76</v>
      </c>
      <c r="Q7" s="25">
        <v>4180</v>
      </c>
      <c r="R7" s="25">
        <v>3034</v>
      </c>
      <c r="S7" s="25">
        <v>106.43</v>
      </c>
      <c r="T7" s="25">
        <v>28.51</v>
      </c>
      <c r="U7" s="25">
        <v>2623</v>
      </c>
      <c r="V7" s="25">
        <v>14.85</v>
      </c>
      <c r="W7" s="25">
        <v>176.63</v>
      </c>
      <c r="X7" s="25">
        <v>68.78</v>
      </c>
      <c r="Y7" s="25">
        <v>82.97</v>
      </c>
      <c r="Z7" s="25">
        <v>56.67</v>
      </c>
      <c r="AA7" s="25">
        <v>61.55</v>
      </c>
      <c r="AB7" s="25">
        <v>71.430000000000007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1312.51</v>
      </c>
      <c r="BF7" s="25">
        <v>1311.36</v>
      </c>
      <c r="BG7" s="25">
        <v>1316.01</v>
      </c>
      <c r="BH7" s="25">
        <v>1303.74</v>
      </c>
      <c r="BI7" s="25">
        <v>1227.05</v>
      </c>
      <c r="BJ7" s="25">
        <v>1018.52</v>
      </c>
      <c r="BK7" s="25">
        <v>949.61</v>
      </c>
      <c r="BL7" s="25">
        <v>918.84</v>
      </c>
      <c r="BM7" s="25">
        <v>955.49</v>
      </c>
      <c r="BN7" s="25">
        <v>1017.9</v>
      </c>
      <c r="BO7" s="25">
        <v>1045.2</v>
      </c>
      <c r="BP7" s="25">
        <v>62.91</v>
      </c>
      <c r="BQ7" s="25">
        <v>66.37</v>
      </c>
      <c r="BR7" s="25">
        <v>51.7</v>
      </c>
      <c r="BS7" s="25">
        <v>52.49</v>
      </c>
      <c r="BT7" s="25">
        <v>54.09</v>
      </c>
      <c r="BU7" s="25">
        <v>58.79</v>
      </c>
      <c r="BV7" s="25">
        <v>58.41</v>
      </c>
      <c r="BW7" s="25">
        <v>58.27</v>
      </c>
      <c r="BX7" s="25">
        <v>55.15</v>
      </c>
      <c r="BY7" s="25">
        <v>53.95</v>
      </c>
      <c r="BZ7" s="25">
        <v>49.51</v>
      </c>
      <c r="CA7" s="25">
        <v>405.15</v>
      </c>
      <c r="CB7" s="25">
        <v>378.23</v>
      </c>
      <c r="CC7" s="25">
        <v>494.44</v>
      </c>
      <c r="CD7" s="25">
        <v>485.85</v>
      </c>
      <c r="CE7" s="25">
        <v>465.76</v>
      </c>
      <c r="CF7" s="25">
        <v>298.25</v>
      </c>
      <c r="CG7" s="25">
        <v>303.27999999999997</v>
      </c>
      <c r="CH7" s="25">
        <v>303.81</v>
      </c>
      <c r="CI7" s="25">
        <v>310.26</v>
      </c>
      <c r="CJ7" s="25">
        <v>318.99</v>
      </c>
      <c r="CK7" s="25">
        <v>317.14</v>
      </c>
      <c r="CL7" s="25">
        <v>25.87</v>
      </c>
      <c r="CM7" s="25">
        <v>25.92</v>
      </c>
      <c r="CN7" s="25">
        <v>23.8</v>
      </c>
      <c r="CO7" s="25">
        <v>22.28</v>
      </c>
      <c r="CP7" s="25">
        <v>23.83</v>
      </c>
      <c r="CQ7" s="25">
        <v>56.04</v>
      </c>
      <c r="CR7" s="25">
        <v>58.52</v>
      </c>
      <c r="CS7" s="25">
        <v>58.88</v>
      </c>
      <c r="CT7" s="25">
        <v>58.16</v>
      </c>
      <c r="CU7" s="25">
        <v>55.9</v>
      </c>
      <c r="CV7" s="25">
        <v>55</v>
      </c>
      <c r="CW7" s="25">
        <v>69.3</v>
      </c>
      <c r="CX7" s="25">
        <v>71.13</v>
      </c>
      <c r="CY7" s="25">
        <v>73.569999999999993</v>
      </c>
      <c r="CZ7" s="25">
        <v>75.62</v>
      </c>
      <c r="DA7" s="25">
        <v>70.09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0.82</v>
      </c>
      <c r="EF7" s="25">
        <v>0.61</v>
      </c>
      <c r="EG7" s="25">
        <v>0.2</v>
      </c>
      <c r="EH7" s="25">
        <v>0.31</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今岡 雄二</cp:lastModifiedBy>
  <cp:lastPrinted>2025-02-11T02:05:05Z</cp:lastPrinted>
  <dcterms:created xsi:type="dcterms:W3CDTF">2025-01-24T06:40:41Z</dcterms:created>
  <dcterms:modified xsi:type="dcterms:W3CDTF">2025-02-11T02:08:48Z</dcterms:modified>
  <cp:category/>
</cp:coreProperties>
</file>