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Svi03\共有フォルダ\建設課\上下水担当\★上下水収納関係\2.公営企業会計\7.経営比較分析表\R5決算\"/>
    </mc:Choice>
  </mc:AlternateContent>
  <xr:revisionPtr revIDLastSave="0" documentId="13_ncr:1_{20D4BD16-388C-4DDC-BC70-7EAD11CEE8DF}" xr6:coauthVersionLast="36" xr6:coauthVersionMax="36" xr10:uidLastSave="{00000000-0000-0000-0000-000000000000}"/>
  <workbookProtection workbookAlgorithmName="SHA-512" workbookHashValue="egh2TUm1NTkwq4c+DyyFdLiQV3/Sg1vkfJ3zlrZYMVCLKHx/oSy+G+hIsuKAeY6udJMwii8DF+CRYx0nTwSi7A==" workbookSaltValue="oSae8WbUpHvyDccduZFPAQ==" workbookSpinCount="100000" lockStructure="1"/>
  <bookViews>
    <workbookView xWindow="0" yWindow="0" windowWidth="23040" windowHeight="921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<sst xmlns="http://schemas.openxmlformats.org/spreadsheetml/2006/main" count="231" uniqueCount="117">
  <si>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</si>
  <si>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</si>
  <si>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</si>
  <si>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</si>
  <si>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</si>
  <si>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</si>
  <si>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</si>
  <si>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</si>
  <si>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</si>
  <si>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</si>
  <si>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</si>
  <si>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</si>
  <si>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</si>
  <si>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</si>
  <si>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</si>
  <si>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</si>
  <si>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</si>
  <si>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</si>
  <si>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</si>
  <si>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</si>
  <si>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</si>
  <si>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</si>
  <si>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</si>
  <si>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</si>
  <si>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</si>
  <si>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</si>
  <si>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</si>
  <si>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</si>
  <si>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</si>
  <si>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</si>
  <si>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</si>
  <si>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</si>
  <si>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</si>
  <si>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</si>
  <si>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</si>
  <si>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</si>
  <si>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</si>
  <si>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</si>
  <si>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</si>
  <si>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</si>
  <si>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</si>
  <si>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</si>
  <si>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</si>
  <si>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</si>
  <si>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</si>
  <si>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</si>
  <si>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</si>
  <si>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</si>
  <si>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</si>
  <si>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</si>
  <si>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</si>
  <si>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</si>
  <si>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</si>
  <si>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</si>
  <si>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</si>
  <si>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</si>
  <si>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</si>
  <si>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</si>
  <si>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</si>
  <si>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</si>
  <si>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</si>
  <si>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</si>
  <si>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</si>
  <si>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</si>
  <si>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</si>
  <si>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</si>
  <si>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</si>
  <si>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</si>
  <si>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</si>
  <si>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</si>
  <si>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</si>
  <si>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</si>
  <si>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</si>
  <si>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</si>
  <si>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</si>
  <si>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</si>
  <si>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</si>
  <si>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</si>
  <si>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</si>
  <si>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</si>
  <si>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</si>
  <si>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</si>
  <si>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</si>
  <si>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</si>
  <si>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</si>
  <si>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</si>
  <si>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</si>
  <si>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</si>
  <si>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</si>
  <si>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</si>
  <si>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</si>
  <si>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</si>
  <si>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</si>
  <si>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</si>
  <si>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</si>
  <si>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</si>
  <si>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飯南町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</si>
  <si>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</si>
  <si>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</si>
  <si>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</si>
  <si>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</si>
  <si>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</si>
  <si>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</si>
  <si>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</si>
  <si>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</si>
  <si>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</si>
  <si>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</si>
  <si>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</si>
  <si>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</si>
  <si>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</si>
  <si>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</si>
  <si>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</si>
  <si>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</si>
  <si>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</si>
  <si>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令和5年度は、経常収支比率が100％を下回っており、単年度収支が赤字であった。一方で、累積欠損金比率はゼロである。
　流動比率が類似団体平均よりも低いことについては、建設改良に伴う企業債償還金が多いことが影響している。施設整備については終了しているが、今後、施設の老朽化に伴う更新等は必要となってくるため、企業債残高に注視した事業計画を立てる必要がある。企業債残高対事業規模比率は類似団体に比較すると低いが、施設更新等の際には上昇すると見込まれるため、適正な数値を維持できるよう努める必要がある。
　経費回収率は類似団体平均より低く、汚水処理原価は類似団体平均より高い状況で、繰出金に依存せず経営できる体質への転換が必要である。
　施設利用率については、類似団体を下回っているため、さらなる加入率の促進に努める必要がある。</t>
    <rPh sb="20" eb="22">
      <t>シタマワ</t>
    </rPh>
    <rPh sb="33" eb="35">
      <t>アカジ</t>
    </rPh>
    <rPh sb="40" eb="42">
      <t>イッポウ</t>
    </rPh>
    <rPh sb="65" eb="67">
      <t>ルイジ</t>
    </rPh>
    <rPh sb="67" eb="69">
      <t>ダンタイ</t>
    </rPh>
    <rPh sb="69" eb="71">
      <t>ヘイキン</t>
    </rPh>
    <rPh sb="261" eb="263">
      <t>ヘイキン</t>
    </rPh>
    <rPh sb="265" eb="266">
      <t>ヒク</t>
    </rPh>
    <rPh sb="279" eb="281">
      <t>ヘイキン</t>
    </rPh>
    <rPh sb="283" eb="284">
      <t>タカ</t>
    </rPh>
    <rPh sb="285" eb="287">
      <t>ジョウキョウ</t>
    </rPh>
    <phoneticPr fontId="4"/>
  </si>
  <si>
    <t>　有形固定資産減価償却率は類似団体よりも高く、老朽化度合いは高いと言える。供用開始から15年以上が経過しており、処理施設内の機器の故障も増えつつあり、都度、修繕を行っている状況である。
　今後は、施設の長寿命化等を図りながら、突発的な大規模修繕が経営を圧迫することのないよう、施設の維持管理に努める。</t>
    <phoneticPr fontId="4"/>
  </si>
  <si>
    <t>　直ちに施設の更新が必要という段階ではないが、中長期の更新需要見通しを検討しながら、財政収支見通しを踏まえた更新財源の確保を図り、健全経営を行っていく。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</si>
</sst>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D-4025-99C6-23505E8F8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D-4025-99C6-23505E8F8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20.059999999999999</c:v>
                </c:pt>
                <c:pt idx="1">
                  <c:v>20.059999999999999</c:v>
                </c:pt>
                <c:pt idx="2">
                  <c:v>20.059999999999999</c:v>
                </c:pt>
                <c:pt idx="3">
                  <c:v>20.059999999999999</c:v>
                </c:pt>
                <c:pt idx="4">
                  <c:v>20.059999999999999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A-4AB7-90C2-C84E3DDA7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FA-4AB7-90C2-C84E3DDA7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84.43</c:v>
                </c:pt>
                <c:pt idx="1">
                  <c:v>84.48</c:v>
                </c:pt>
                <c:pt idx="2">
                  <c:v>86.86</c:v>
                </c:pt>
                <c:pt idx="3">
                  <c:v>89.52</c:v>
                </c:pt>
                <c:pt idx="4">
                  <c:v>91.88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5-4FB2-B31E-AC9A13395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5-4FB2-B31E-AC9A13395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94.17</c:v>
                </c:pt>
                <c:pt idx="1">
                  <c:v>105.11</c:v>
                </c:pt>
                <c:pt idx="2">
                  <c:v>135.63</c:v>
                </c:pt>
                <c:pt idx="3">
                  <c:v>92.06</c:v>
                </c:pt>
                <c:pt idx="4">
                  <c:v>96.5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0-4830-BF07-6227FE60F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102.73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00-4830-BF07-6227FE60F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43.28</c:v>
                </c:pt>
                <c:pt idx="1">
                  <c:v>45.1</c:v>
                </c:pt>
                <c:pt idx="2">
                  <c:v>46.9</c:v>
                </c:pt>
                <c:pt idx="3">
                  <c:v>48.7</c:v>
                </c:pt>
                <c:pt idx="4">
                  <c:v>50.39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7-4BFC-822B-399E6AEA3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B7-4BFC-822B-399E6AEA3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E-4DA1-AD91-FB60A2E5D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8.6199999999999992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4E-4DA1-AD91-FB60A2E5D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28.45</c:v>
                </c:pt>
                <c:pt idx="1">
                  <c:v>6.04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6-465D-88CB-C45F70D60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94.97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69.540000000000006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86-465D-88CB-C45F70D60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10.86</c:v>
                </c:pt>
                <c:pt idx="1">
                  <c:v>20.56</c:v>
                </c:pt>
                <c:pt idx="2">
                  <c:v>30.89</c:v>
                </c:pt>
                <c:pt idx="3">
                  <c:v>28.2</c:v>
                </c:pt>
                <c:pt idx="4">
                  <c:v>29.72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8-4D74-8365-B5FE35469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47.72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8-4D74-8365-B5FE35469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224.22</c:v>
                </c:pt>
                <c:pt idx="1">
                  <c:v>241.71</c:v>
                </c:pt>
                <c:pt idx="2">
                  <c:v>221.59</c:v>
                </c:pt>
                <c:pt idx="3">
                  <c:v>203.11</c:v>
                </c:pt>
                <c:pt idx="4">
                  <c:v>186.33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F-445A-980C-7BD03356E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F-445A-980C-7BD03356E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49.6</c:v>
                </c:pt>
                <c:pt idx="1">
                  <c:v>53.54</c:v>
                </c:pt>
                <c:pt idx="2">
                  <c:v>55.91</c:v>
                </c:pt>
                <c:pt idx="3">
                  <c:v>63.88</c:v>
                </c:pt>
                <c:pt idx="4">
                  <c:v>65.989999999999995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1-4373-A8BB-D9BFB1E1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1-4373-A8BB-D9BFB1E1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447.97</c:v>
                </c:pt>
                <c:pt idx="1">
                  <c:v>394.17</c:v>
                </c:pt>
                <c:pt idx="2">
                  <c:v>382.44</c:v>
                </c:pt>
                <c:pt idx="3">
                  <c:v>357.72</c:v>
                </c:pt>
                <c:pt idx="4">
                  <c:v>344.77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2-4442-B086-AB2ED75BA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2-4442-B086-AB2ED75BA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T40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9" t="str">
        <f>データ!H6</f>
        <v>島根県　飯南町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3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61" t="s">
        <v>9</v>
      </c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3"/>
    </row>
    <row r="8" spans="1:78" ht="18.75" customHeight="1" x14ac:dyDescent="0.15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特定環境保全公共下水道</v>
      </c>
      <c r="Q8" s="64"/>
      <c r="R8" s="64"/>
      <c r="S8" s="64"/>
      <c r="T8" s="64"/>
      <c r="U8" s="64"/>
      <c r="V8" s="64"/>
      <c r="W8" s="64" t="str">
        <f>データ!L6</f>
        <v>D2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53">
        <f>データ!S6</f>
        <v>4482</v>
      </c>
      <c r="AM8" s="53"/>
      <c r="AN8" s="53"/>
      <c r="AO8" s="53"/>
      <c r="AP8" s="53"/>
      <c r="AQ8" s="53"/>
      <c r="AR8" s="53"/>
      <c r="AS8" s="53"/>
      <c r="AT8" s="52">
        <f>データ!T6</f>
        <v>242.88</v>
      </c>
      <c r="AU8" s="52"/>
      <c r="AV8" s="52"/>
      <c r="AW8" s="52"/>
      <c r="AX8" s="52"/>
      <c r="AY8" s="52"/>
      <c r="AZ8" s="52"/>
      <c r="BA8" s="52"/>
      <c r="BB8" s="52">
        <f>データ!U6</f>
        <v>18.45</v>
      </c>
      <c r="BC8" s="52"/>
      <c r="BD8" s="52"/>
      <c r="BE8" s="52"/>
      <c r="BF8" s="52"/>
      <c r="BG8" s="52"/>
      <c r="BH8" s="52"/>
      <c r="BI8" s="52"/>
      <c r="BJ8" s="3"/>
      <c r="BK8" s="3"/>
      <c r="BL8" s="66" t="s">
        <v>10</v>
      </c>
      <c r="BM8" s="67"/>
      <c r="BN8" s="56" t="s">
        <v>11</v>
      </c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7"/>
    </row>
    <row r="9" spans="1:78" ht="18.75" customHeight="1" x14ac:dyDescent="0.15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58" t="s">
        <v>16</v>
      </c>
      <c r="AE9" s="58"/>
      <c r="AF9" s="58"/>
      <c r="AG9" s="58"/>
      <c r="AH9" s="58"/>
      <c r="AI9" s="58"/>
      <c r="AJ9" s="58"/>
      <c r="AK9" s="3"/>
      <c r="AL9" s="58" t="s">
        <v>17</v>
      </c>
      <c r="AM9" s="58"/>
      <c r="AN9" s="58"/>
      <c r="AO9" s="58"/>
      <c r="AP9" s="58"/>
      <c r="AQ9" s="58"/>
      <c r="AR9" s="58"/>
      <c r="AS9" s="58"/>
      <c r="AT9" s="58" t="s">
        <v>18</v>
      </c>
      <c r="AU9" s="58"/>
      <c r="AV9" s="58"/>
      <c r="AW9" s="58"/>
      <c r="AX9" s="58"/>
      <c r="AY9" s="58"/>
      <c r="AZ9" s="58"/>
      <c r="BA9" s="58"/>
      <c r="BB9" s="58" t="s">
        <v>19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20</v>
      </c>
      <c r="BM9" s="60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52" t="str">
        <f>データ!N6</f>
        <v>-</v>
      </c>
      <c r="C10" s="52"/>
      <c r="D10" s="52"/>
      <c r="E10" s="52"/>
      <c r="F10" s="52"/>
      <c r="G10" s="52"/>
      <c r="H10" s="52"/>
      <c r="I10" s="52">
        <f>データ!O6</f>
        <v>57.43</v>
      </c>
      <c r="J10" s="52"/>
      <c r="K10" s="52"/>
      <c r="L10" s="52"/>
      <c r="M10" s="52"/>
      <c r="N10" s="52"/>
      <c r="O10" s="52"/>
      <c r="P10" s="52">
        <f>データ!P6</f>
        <v>47.87</v>
      </c>
      <c r="Q10" s="52"/>
      <c r="R10" s="52"/>
      <c r="S10" s="52"/>
      <c r="T10" s="52"/>
      <c r="U10" s="52"/>
      <c r="V10" s="52"/>
      <c r="W10" s="52">
        <f>データ!Q6</f>
        <v>100</v>
      </c>
      <c r="X10" s="52"/>
      <c r="Y10" s="52"/>
      <c r="Z10" s="52"/>
      <c r="AA10" s="52"/>
      <c r="AB10" s="52"/>
      <c r="AC10" s="52"/>
      <c r="AD10" s="53">
        <f>データ!R6</f>
        <v>4813</v>
      </c>
      <c r="AE10" s="53"/>
      <c r="AF10" s="53"/>
      <c r="AG10" s="53"/>
      <c r="AH10" s="53"/>
      <c r="AI10" s="53"/>
      <c r="AJ10" s="53"/>
      <c r="AK10" s="2"/>
      <c r="AL10" s="53">
        <f>データ!V6</f>
        <v>2081</v>
      </c>
      <c r="AM10" s="53"/>
      <c r="AN10" s="53"/>
      <c r="AO10" s="53"/>
      <c r="AP10" s="53"/>
      <c r="AQ10" s="53"/>
      <c r="AR10" s="53"/>
      <c r="AS10" s="53"/>
      <c r="AT10" s="52">
        <f>データ!W6</f>
        <v>1.02</v>
      </c>
      <c r="AU10" s="52"/>
      <c r="AV10" s="52"/>
      <c r="AW10" s="52"/>
      <c r="AX10" s="52"/>
      <c r="AY10" s="52"/>
      <c r="AZ10" s="52"/>
      <c r="BA10" s="52"/>
      <c r="BB10" s="52">
        <f>データ!X6</f>
        <v>2040.2</v>
      </c>
      <c r="BC10" s="52"/>
      <c r="BD10" s="52"/>
      <c r="BE10" s="52"/>
      <c r="BF10" s="52"/>
      <c r="BG10" s="52"/>
      <c r="BH10" s="52"/>
      <c r="BI10" s="52"/>
      <c r="BJ10" s="2"/>
      <c r="BK10" s="2"/>
      <c r="BL10" s="54" t="s">
        <v>22</v>
      </c>
      <c r="BM10" s="55"/>
      <c r="BN10" s="43" t="s">
        <v>23</v>
      </c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5" t="s">
        <v>24</v>
      </c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</row>
    <row r="14" spans="1:78" ht="13.5" customHeight="1" x14ac:dyDescent="0.15">
      <c r="A14" s="2"/>
      <c r="B14" s="47" t="s">
        <v>25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9"/>
      <c r="BK14" s="2"/>
      <c r="BL14" s="36" t="s">
        <v>26</v>
      </c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8"/>
    </row>
    <row r="15" spans="1:78" ht="13.5" customHeight="1" x14ac:dyDescent="0.15">
      <c r="A15" s="2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5"/>
      <c r="BK15" s="2"/>
      <c r="BL15" s="39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114</v>
      </c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2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2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2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2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2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2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2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2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2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2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2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2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2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2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2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2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2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2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2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2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2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2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2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2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2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2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2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2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0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6" t="s">
        <v>27</v>
      </c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8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9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115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2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2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2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2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2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2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2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2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2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2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2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2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29"/>
    </row>
    <row r="60" spans="1:78" ht="13.5" customHeight="1" x14ac:dyDescent="0.15">
      <c r="A60" s="2"/>
      <c r="B60" s="33" t="s">
        <v>28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5"/>
      <c r="BK60" s="2"/>
      <c r="BL60" s="2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29"/>
    </row>
    <row r="61" spans="1:78" ht="13.5" customHeight="1" x14ac:dyDescent="0.15">
      <c r="A61" s="2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5"/>
      <c r="BK61" s="2"/>
      <c r="BL61" s="2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2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2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0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6" t="s">
        <v>29</v>
      </c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8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9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1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116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2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2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2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2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2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2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2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2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2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2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2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2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2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2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2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2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0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2"/>
    </row>
    <row r="83" spans="1:78" x14ac:dyDescent="0.15">
      <c r="C83" s="42" t="s">
        <v>30</v>
      </c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pRlWxIgEnbPq/Fojbn7iqULL3e0mAeiytocUJLN0u49WbFvNZ0c8W+VbN0IVnxmMwhrFSUuV0xozWfrbDQhYaA==" saltValue="DhCeHmbpRk/6WBlu8TXOc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1" t="s">
        <v>52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  <c r="Y3" s="77" t="s">
        <v>53</v>
      </c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 t="s">
        <v>54</v>
      </c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70" t="s">
        <v>56</v>
      </c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 t="s">
        <v>57</v>
      </c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 t="s">
        <v>58</v>
      </c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 t="s">
        <v>59</v>
      </c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 t="s">
        <v>60</v>
      </c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 t="s">
        <v>61</v>
      </c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 t="s">
        <v>62</v>
      </c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 t="s">
        <v>63</v>
      </c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 t="s">
        <v>64</v>
      </c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 t="s">
        <v>65</v>
      </c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 t="s">
        <v>66</v>
      </c>
      <c r="EF4" s="70"/>
      <c r="EG4" s="70"/>
      <c r="EH4" s="70"/>
      <c r="EI4" s="70"/>
      <c r="EJ4" s="70"/>
      <c r="EK4" s="70"/>
      <c r="EL4" s="70"/>
      <c r="EM4" s="70"/>
      <c r="EN4" s="70"/>
      <c r="EO4" s="70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323861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島根県　飯南町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57.43</v>
      </c>
      <c r="P6" s="20">
        <f t="shared" si="3"/>
        <v>47.87</v>
      </c>
      <c r="Q6" s="20">
        <f t="shared" si="3"/>
        <v>100</v>
      </c>
      <c r="R6" s="20">
        <f t="shared" si="3"/>
        <v>4813</v>
      </c>
      <c r="S6" s="20">
        <f t="shared" si="3"/>
        <v>4482</v>
      </c>
      <c r="T6" s="20">
        <f t="shared" si="3"/>
        <v>242.88</v>
      </c>
      <c r="U6" s="20">
        <f t="shared" si="3"/>
        <v>18.45</v>
      </c>
      <c r="V6" s="20">
        <f t="shared" si="3"/>
        <v>2081</v>
      </c>
      <c r="W6" s="20">
        <f t="shared" si="3"/>
        <v>1.02</v>
      </c>
      <c r="X6" s="20">
        <f t="shared" si="3"/>
        <v>2040.2</v>
      </c>
      <c r="Y6" s="21">
        <f>IF(Y7="",NA(),Y7)</f>
        <v>94.17</v>
      </c>
      <c r="Z6" s="21">
        <f t="shared" ref="Z6:AH6" si="4">IF(Z7="",NA(),Z7)</f>
        <v>105.11</v>
      </c>
      <c r="AA6" s="21">
        <f t="shared" si="4"/>
        <v>135.63</v>
      </c>
      <c r="AB6" s="21">
        <f t="shared" si="4"/>
        <v>92.06</v>
      </c>
      <c r="AC6" s="21">
        <f t="shared" si="4"/>
        <v>96.5</v>
      </c>
      <c r="AD6" s="21">
        <f t="shared" si="4"/>
        <v>102.73</v>
      </c>
      <c r="AE6" s="21">
        <f t="shared" si="4"/>
        <v>105.78</v>
      </c>
      <c r="AF6" s="21">
        <f t="shared" si="4"/>
        <v>106.09</v>
      </c>
      <c r="AG6" s="21">
        <f t="shared" si="4"/>
        <v>106.44</v>
      </c>
      <c r="AH6" s="21">
        <f t="shared" si="4"/>
        <v>107.11</v>
      </c>
      <c r="AI6" s="20" t="str">
        <f>IF(AI7="","",IF(AI7="-","【-】","【"&amp;SUBSTITUTE(TEXT(AI7,"#,##0.00"),"-","△")&amp;"】"))</f>
        <v>【105.09】</v>
      </c>
      <c r="AJ6" s="21">
        <f>IF(AJ7="",NA(),AJ7)</f>
        <v>28.45</v>
      </c>
      <c r="AK6" s="21">
        <f t="shared" ref="AK6:AS6" si="5">IF(AK7="",NA(),AK7)</f>
        <v>6.04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94.97</v>
      </c>
      <c r="AP6" s="21">
        <f t="shared" si="5"/>
        <v>63.96</v>
      </c>
      <c r="AQ6" s="21">
        <f t="shared" si="5"/>
        <v>69.42</v>
      </c>
      <c r="AR6" s="21">
        <f t="shared" si="5"/>
        <v>72.86</v>
      </c>
      <c r="AS6" s="21">
        <f t="shared" si="5"/>
        <v>69.540000000000006</v>
      </c>
      <c r="AT6" s="20" t="str">
        <f>IF(AT7="","",IF(AT7="-","【-】","【"&amp;SUBSTITUTE(TEXT(AT7,"#,##0.00"),"-","△")&amp;"】"))</f>
        <v>【65.73】</v>
      </c>
      <c r="AU6" s="21">
        <f>IF(AU7="",NA(),AU7)</f>
        <v>10.86</v>
      </c>
      <c r="AV6" s="21">
        <f t="shared" ref="AV6:BD6" si="6">IF(AV7="",NA(),AV7)</f>
        <v>20.56</v>
      </c>
      <c r="AW6" s="21">
        <f t="shared" si="6"/>
        <v>30.89</v>
      </c>
      <c r="AX6" s="21">
        <f t="shared" si="6"/>
        <v>28.2</v>
      </c>
      <c r="AY6" s="21">
        <f t="shared" si="6"/>
        <v>29.72</v>
      </c>
      <c r="AZ6" s="21">
        <f t="shared" si="6"/>
        <v>47.72</v>
      </c>
      <c r="BA6" s="21">
        <f t="shared" si="6"/>
        <v>44.24</v>
      </c>
      <c r="BB6" s="21">
        <f t="shared" si="6"/>
        <v>43.07</v>
      </c>
      <c r="BC6" s="21">
        <f t="shared" si="6"/>
        <v>45.42</v>
      </c>
      <c r="BD6" s="21">
        <f t="shared" si="6"/>
        <v>50.63</v>
      </c>
      <c r="BE6" s="20" t="str">
        <f>IF(BE7="","",IF(BE7="-","【-】","【"&amp;SUBSTITUTE(TEXT(BE7,"#,##0.00"),"-","△")&amp;"】"))</f>
        <v>【48.91】</v>
      </c>
      <c r="BF6" s="21">
        <f>IF(BF7="",NA(),BF7)</f>
        <v>224.22</v>
      </c>
      <c r="BG6" s="21">
        <f t="shared" ref="BG6:BO6" si="7">IF(BG7="",NA(),BG7)</f>
        <v>241.71</v>
      </c>
      <c r="BH6" s="21">
        <f t="shared" si="7"/>
        <v>221.59</v>
      </c>
      <c r="BI6" s="21">
        <f t="shared" si="7"/>
        <v>203.11</v>
      </c>
      <c r="BJ6" s="21">
        <f t="shared" si="7"/>
        <v>186.33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49.6</v>
      </c>
      <c r="BR6" s="21">
        <f t="shared" ref="BR6:BZ6" si="8">IF(BR7="",NA(),BR7)</f>
        <v>53.54</v>
      </c>
      <c r="BS6" s="21">
        <f t="shared" si="8"/>
        <v>55.91</v>
      </c>
      <c r="BT6" s="21">
        <f t="shared" si="8"/>
        <v>63.88</v>
      </c>
      <c r="BU6" s="21">
        <f t="shared" si="8"/>
        <v>65.989999999999995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447.97</v>
      </c>
      <c r="CC6" s="21">
        <f t="shared" ref="CC6:CK6" si="9">IF(CC7="",NA(),CC7)</f>
        <v>394.17</v>
      </c>
      <c r="CD6" s="21">
        <f t="shared" si="9"/>
        <v>382.44</v>
      </c>
      <c r="CE6" s="21">
        <f t="shared" si="9"/>
        <v>357.72</v>
      </c>
      <c r="CF6" s="21">
        <f t="shared" si="9"/>
        <v>344.77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>
        <f>IF(CM7="",NA(),CM7)</f>
        <v>20.059999999999999</v>
      </c>
      <c r="CN6" s="21">
        <f t="shared" ref="CN6:CV6" si="10">IF(CN7="",NA(),CN7)</f>
        <v>20.059999999999999</v>
      </c>
      <c r="CO6" s="21">
        <f t="shared" si="10"/>
        <v>20.059999999999999</v>
      </c>
      <c r="CP6" s="21">
        <f t="shared" si="10"/>
        <v>20.059999999999999</v>
      </c>
      <c r="CQ6" s="21">
        <f t="shared" si="10"/>
        <v>20.059999999999999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84.43</v>
      </c>
      <c r="CY6" s="21">
        <f t="shared" ref="CY6:DG6" si="11">IF(CY7="",NA(),CY7)</f>
        <v>84.48</v>
      </c>
      <c r="CZ6" s="21">
        <f t="shared" si="11"/>
        <v>86.86</v>
      </c>
      <c r="DA6" s="21">
        <f t="shared" si="11"/>
        <v>89.52</v>
      </c>
      <c r="DB6" s="21">
        <f t="shared" si="11"/>
        <v>91.88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1">
        <f>IF(DI7="",NA(),DI7)</f>
        <v>43.28</v>
      </c>
      <c r="DJ6" s="21">
        <f t="shared" ref="DJ6:DR6" si="12">IF(DJ7="",NA(),DJ7)</f>
        <v>45.1</v>
      </c>
      <c r="DK6" s="21">
        <f t="shared" si="12"/>
        <v>46.9</v>
      </c>
      <c r="DL6" s="21">
        <f t="shared" si="12"/>
        <v>48.7</v>
      </c>
      <c r="DM6" s="21">
        <f t="shared" si="12"/>
        <v>50.39</v>
      </c>
      <c r="DN6" s="21">
        <f t="shared" si="12"/>
        <v>24.68</v>
      </c>
      <c r="DO6" s="21">
        <f t="shared" si="12"/>
        <v>21.36</v>
      </c>
      <c r="DP6" s="21">
        <f t="shared" si="12"/>
        <v>22.79</v>
      </c>
      <c r="DQ6" s="21">
        <f t="shared" si="12"/>
        <v>24.8</v>
      </c>
      <c r="DR6" s="21">
        <f t="shared" si="12"/>
        <v>26.77</v>
      </c>
      <c r="DS6" s="20" t="str">
        <f>IF(DS7="","",IF(DS7="-","【-】","【"&amp;SUBSTITUTE(TEXT(DS7,"#,##0.00"),"-","△")&amp;"】"))</f>
        <v>【29.62】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8.6199999999999992</v>
      </c>
      <c r="DZ6" s="21">
        <f t="shared" si="13"/>
        <v>0.01</v>
      </c>
      <c r="EA6" s="21">
        <f t="shared" si="13"/>
        <v>0.01</v>
      </c>
      <c r="EB6" s="21">
        <f t="shared" si="13"/>
        <v>0.02</v>
      </c>
      <c r="EC6" s="21">
        <f t="shared" si="13"/>
        <v>7.0000000000000007E-2</v>
      </c>
      <c r="ED6" s="20" t="str">
        <f>IF(ED7="","",IF(ED7="-","【-】","【"&amp;SUBSTITUTE(TEXT(ED7,"#,##0.00"),"-","△")&amp;"】"))</f>
        <v>【0.09】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323861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57.43</v>
      </c>
      <c r="P7" s="24">
        <v>47.87</v>
      </c>
      <c r="Q7" s="24">
        <v>100</v>
      </c>
      <c r="R7" s="24">
        <v>4813</v>
      </c>
      <c r="S7" s="24">
        <v>4482</v>
      </c>
      <c r="T7" s="24">
        <v>242.88</v>
      </c>
      <c r="U7" s="24">
        <v>18.45</v>
      </c>
      <c r="V7" s="24">
        <v>2081</v>
      </c>
      <c r="W7" s="24">
        <v>1.02</v>
      </c>
      <c r="X7" s="24">
        <v>2040.2</v>
      </c>
      <c r="Y7" s="24">
        <v>94.17</v>
      </c>
      <c r="Z7" s="24">
        <v>105.11</v>
      </c>
      <c r="AA7" s="24">
        <v>135.63</v>
      </c>
      <c r="AB7" s="24">
        <v>92.06</v>
      </c>
      <c r="AC7" s="24">
        <v>96.5</v>
      </c>
      <c r="AD7" s="24">
        <v>102.73</v>
      </c>
      <c r="AE7" s="24">
        <v>105.78</v>
      </c>
      <c r="AF7" s="24">
        <v>106.09</v>
      </c>
      <c r="AG7" s="24">
        <v>106.44</v>
      </c>
      <c r="AH7" s="24">
        <v>107.11</v>
      </c>
      <c r="AI7" s="24">
        <v>105.09</v>
      </c>
      <c r="AJ7" s="24">
        <v>28.45</v>
      </c>
      <c r="AK7" s="24">
        <v>6.04</v>
      </c>
      <c r="AL7" s="24">
        <v>0</v>
      </c>
      <c r="AM7" s="24">
        <v>0</v>
      </c>
      <c r="AN7" s="24">
        <v>0</v>
      </c>
      <c r="AO7" s="24">
        <v>94.97</v>
      </c>
      <c r="AP7" s="24">
        <v>63.96</v>
      </c>
      <c r="AQ7" s="24">
        <v>69.42</v>
      </c>
      <c r="AR7" s="24">
        <v>72.86</v>
      </c>
      <c r="AS7" s="24">
        <v>69.540000000000006</v>
      </c>
      <c r="AT7" s="24">
        <v>65.73</v>
      </c>
      <c r="AU7" s="24">
        <v>10.86</v>
      </c>
      <c r="AV7" s="24">
        <v>20.56</v>
      </c>
      <c r="AW7" s="24">
        <v>30.89</v>
      </c>
      <c r="AX7" s="24">
        <v>28.2</v>
      </c>
      <c r="AY7" s="24">
        <v>29.72</v>
      </c>
      <c r="AZ7" s="24">
        <v>47.72</v>
      </c>
      <c r="BA7" s="24">
        <v>44.24</v>
      </c>
      <c r="BB7" s="24">
        <v>43.07</v>
      </c>
      <c r="BC7" s="24">
        <v>45.42</v>
      </c>
      <c r="BD7" s="24">
        <v>50.63</v>
      </c>
      <c r="BE7" s="24">
        <v>48.91</v>
      </c>
      <c r="BF7" s="24">
        <v>224.22</v>
      </c>
      <c r="BG7" s="24">
        <v>241.71</v>
      </c>
      <c r="BH7" s="24">
        <v>221.59</v>
      </c>
      <c r="BI7" s="24">
        <v>203.11</v>
      </c>
      <c r="BJ7" s="24">
        <v>186.33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>
        <v>49.6</v>
      </c>
      <c r="BR7" s="24">
        <v>53.54</v>
      </c>
      <c r="BS7" s="24">
        <v>55.91</v>
      </c>
      <c r="BT7" s="24">
        <v>63.88</v>
      </c>
      <c r="BU7" s="24">
        <v>65.989999999999995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>
        <v>447.97</v>
      </c>
      <c r="CC7" s="24">
        <v>394.17</v>
      </c>
      <c r="CD7" s="24">
        <v>382.44</v>
      </c>
      <c r="CE7" s="24">
        <v>357.72</v>
      </c>
      <c r="CF7" s="24">
        <v>344.77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>
        <v>20.059999999999999</v>
      </c>
      <c r="CN7" s="24">
        <v>20.059999999999999</v>
      </c>
      <c r="CO7" s="24">
        <v>20.059999999999999</v>
      </c>
      <c r="CP7" s="24">
        <v>20.059999999999999</v>
      </c>
      <c r="CQ7" s="24">
        <v>20.059999999999999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>
        <v>84.43</v>
      </c>
      <c r="CY7" s="24">
        <v>84.48</v>
      </c>
      <c r="CZ7" s="24">
        <v>86.86</v>
      </c>
      <c r="DA7" s="24">
        <v>89.52</v>
      </c>
      <c r="DB7" s="24">
        <v>91.88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>
        <v>43.28</v>
      </c>
      <c r="DJ7" s="24">
        <v>45.1</v>
      </c>
      <c r="DK7" s="24">
        <v>46.9</v>
      </c>
      <c r="DL7" s="24">
        <v>48.7</v>
      </c>
      <c r="DM7" s="24">
        <v>50.39</v>
      </c>
      <c r="DN7" s="24">
        <v>24.68</v>
      </c>
      <c r="DO7" s="24">
        <v>21.36</v>
      </c>
      <c r="DP7" s="24">
        <v>22.79</v>
      </c>
      <c r="DQ7" s="24">
        <v>24.8</v>
      </c>
      <c r="DR7" s="24">
        <v>26.77</v>
      </c>
      <c r="DS7" s="24">
        <v>29.62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8.6199999999999992</v>
      </c>
      <c r="DZ7" s="24">
        <v>0.01</v>
      </c>
      <c r="EA7" s="24">
        <v>0.01</v>
      </c>
      <c r="EB7" s="24">
        <v>0.02</v>
      </c>
      <c r="EC7" s="24">
        <v>7.0000000000000007E-2</v>
      </c>
      <c r="ED7" s="24">
        <v>0.09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110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山内 孝之</cp:lastModifiedBy>
  <dcterms:created xsi:type="dcterms:W3CDTF">2025-01-24T07:13:26Z</dcterms:created>
  <dcterms:modified xsi:type="dcterms:W3CDTF">2025-01-28T07:57:48Z</dcterms:modified>
  <cp:category/>
</cp:coreProperties>
</file>