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i03\共有フォルダ\建設課\上下水担当\★上下水収納関係\2.公営企業会計\7.経営比較分析表\R5決算\"/>
    </mc:Choice>
  </mc:AlternateContent>
  <xr:revisionPtr revIDLastSave="0" documentId="13_ncr:1_{85376B99-CC24-41F4-9446-0C63EF7912D3}" xr6:coauthVersionLast="36" xr6:coauthVersionMax="36" xr10:uidLastSave="{00000000-0000-0000-0000-000000000000}"/>
  <workbookProtection workbookAlgorithmName="SHA-512" workbookHashValue="+4UBRE99KVLFKQ7cXFds+FIdViHivXZ5XymLAQjMC1TclsypW9IWx/JQbQzC3rxHzbHFOAYz3G2khpnaHXG73w==" workbookSaltValue="I8xzrXfvac8OfWAcdqq54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<sst xmlns="http://schemas.openxmlformats.org/spreadsheetml/2006/main" count="228" uniqueCount="113">
  <si>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</si>
  <si>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</si>
  <si>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</si>
  <si>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</si>
  <si>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</si>
  <si>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</si>
  <si>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</si>
  <si>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</si>
  <si>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</si>
  <si>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</si>
  <si>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</si>
  <si>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</si>
  <si>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</si>
  <si>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</si>
  <si>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</si>
  <si>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</si>
  <si>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</si>
  <si>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</si>
  <si>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</si>
  <si>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</si>
  <si>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</si>
  <si>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</si>
  <si>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</si>
  <si>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</si>
  <si>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</si>
  <si>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</si>
  <si>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</si>
  <si>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</si>
  <si>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</si>
  <si>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</si>
  <si>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</si>
  <si>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</si>
  <si>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</si>
  <si>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</si>
  <si>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</si>
  <si>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</si>
  <si>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</si>
  <si>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</si>
  <si>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</si>
  <si>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</si>
  <si>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</si>
  <si>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</si>
  <si>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</si>
  <si>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</si>
  <si>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</si>
  <si>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</si>
  <si>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</si>
  <si>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</si>
  <si>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</si>
  <si>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</si>
  <si>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</si>
  <si>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</si>
  <si>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</si>
  <si>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</si>
  <si>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</si>
  <si>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</si>
  <si>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</si>
  <si>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</si>
  <si>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</si>
  <si>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</si>
  <si>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</si>
  <si>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</si>
  <si>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</si>
  <si>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</si>
  <si>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</si>
  <si>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</si>
  <si>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</si>
  <si>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</si>
  <si>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</si>
  <si>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</si>
  <si>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</si>
  <si>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</si>
  <si>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</si>
  <si>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</si>
  <si>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</si>
  <si>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</si>
  <si>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</si>
  <si>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</si>
  <si>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</si>
  <si>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</si>
  <si>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</si>
  <si>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</si>
  <si>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</si>
  <si>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</si>
  <si>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</si>
  <si>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</si>
  <si>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</si>
  <si>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</si>
  <si>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</si>
  <si>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</si>
  <si>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</si>
  <si>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</si>
  <si>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</si>
  <si>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</si>
  <si>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</si>
  <si>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</si>
  <si>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</si>
  <si>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</si>
  <si>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</si>
  <si>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</si>
  <si>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</si>
  <si>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</si>
  <si>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</si>
  <si>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</si>
  <si>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</si>
  <si>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</si>
  <si>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</si>
  <si>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</si>
  <si>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</si>
  <si>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</si>
  <si>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経常収支比率が100％を下回っており、単年度収支が赤字であった。また、累積欠損金比率が類似団体に比べ高いため、維持管理費の精査による支出の抑制と、収納率上昇による給水収益確保に努める必要がある。
 流動比率が低いことについては、建設改良に伴う企業債償還金が多いことが影響している。水道施設の新規整備は終了したが、今後も水源の渇水対策や老朽化した管路の更新等を行っていく必要があるため、企業債残高に注視した事業実施を行う必要がある。企業債残高対給水収益比率も類似団体に比較すると高いため、投資規模と料金のバランスを考えた経営が求められる。
　料金回収率は類似団体平均を下回っており、健全な状態である100％を下回っている。また、給水原価は類似団体平均より高く、繰出金に依存せず経営できる体質への転換が必要である。
　施設利用率については、類似団体平均を上回っており、適正な施設規模での運営ができていると考える。ただ、有収率については類似団体を下回っており、漏水等の抑制に努める必要がある。</t>
    <rPh sb="1" eb="3">
      <t>レイワ</t>
    </rPh>
    <rPh sb="4" eb="6">
      <t>ネンド</t>
    </rPh>
    <rPh sb="8" eb="10">
      <t>ケイジョウ</t>
    </rPh>
    <rPh sb="10" eb="12">
      <t>シュウシ</t>
    </rPh>
    <rPh sb="12" eb="14">
      <t>ヒリツ</t>
    </rPh>
    <rPh sb="20" eb="22">
      <t>シタマワ</t>
    </rPh>
    <rPh sb="27" eb="30">
      <t>タンネンド</t>
    </rPh>
    <rPh sb="30" eb="32">
      <t>シュウシ</t>
    </rPh>
    <rPh sb="33" eb="35">
      <t>アカジ</t>
    </rPh>
    <rPh sb="148" eb="149">
      <t>ミズ</t>
    </rPh>
    <rPh sb="150" eb="152">
      <t>シセツ</t>
    </rPh>
    <rPh sb="167" eb="169">
      <t>スイゲン</t>
    </rPh>
    <rPh sb="170" eb="172">
      <t>カッスイ</t>
    </rPh>
    <rPh sb="172" eb="174">
      <t>タイサク</t>
    </rPh>
    <phoneticPr fontId="4"/>
  </si>
  <si>
    <t>　有形固定資産減価償却率・管路経年化率共に類似団体を上回っており、資産の老朽化が進んでいると言える。それに対して、管路の更新は進んでおらず、今後は、管路の更新への投資を増やしていく必要がある。</t>
    <rPh sb="26" eb="27">
      <t>ウエ</t>
    </rPh>
    <phoneticPr fontId="4"/>
  </si>
  <si>
    <t>　施設及び管路の老朽化も進んできており、今後、更新に掛かる経費は増えていくことが予測される。給水収益だけでは賄えない現状であり、一般会計からの繰入金で補っている。今後は計画的な更新、料金回収率の向上、料金の見直し等の取組を行い、健全な水道事業の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</si>
</sst>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06-4E54-A81F-BF86BF4A40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C406-4E54-A81F-BF86BF4A40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98.55</c:v>
                </c:pt>
                <c:pt idx="1">
                  <c:v>104.37</c:v>
                </c:pt>
                <c:pt idx="2">
                  <c:v>99.77</c:v>
                </c:pt>
                <c:pt idx="3">
                  <c:v>88.15</c:v>
                </c:pt>
                <c:pt idx="4">
                  <c:v>91.8</c:v>
                </c:pt>
              </c:numCache>
            </c:numRef>
          </c:val>
          <c:extLst>
            <c:ext xmlns:c16="http://schemas.microsoft.com/office/drawing/2014/chart" uri="{C3380CC4-5D6E-409C-BE32-E72D297353CC}">
              <c16:uniqueId val="{00000000-5FAC-4BC3-A05B-CD8FA5AFCF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5FAC-4BC3-A05B-CD8FA5AFCF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51.65</c:v>
                </c:pt>
                <c:pt idx="1">
                  <c:v>53.37</c:v>
                </c:pt>
                <c:pt idx="2">
                  <c:v>55.51</c:v>
                </c:pt>
                <c:pt idx="3">
                  <c:v>57.94</c:v>
                </c:pt>
                <c:pt idx="4">
                  <c:v>60.12</c:v>
                </c:pt>
              </c:numCache>
            </c:numRef>
          </c:val>
          <c:extLst>
            <c:ext xmlns:c16="http://schemas.microsoft.com/office/drawing/2014/chart" uri="{C3380CC4-5D6E-409C-BE32-E72D297353CC}">
              <c16:uniqueId val="{00000000-C7F0-4354-A0B9-37FD6FF1E0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C7F0-4354-A0B9-37FD6FF1E0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26.34</c:v>
                </c:pt>
                <c:pt idx="1">
                  <c:v>26.34</c:v>
                </c:pt>
                <c:pt idx="2">
                  <c:v>26.34</c:v>
                </c:pt>
                <c:pt idx="3">
                  <c:v>26.34</c:v>
                </c:pt>
                <c:pt idx="4">
                  <c:v>26.34</c:v>
                </c:pt>
              </c:numCache>
            </c:numRef>
          </c:val>
          <c:extLst>
            <c:ext xmlns:c16="http://schemas.microsoft.com/office/drawing/2014/chart" uri="{C3380CC4-5D6E-409C-BE32-E72D297353CC}">
              <c16:uniqueId val="{00000000-F936-41F8-B4D1-781A632DA5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F936-41F8-B4D1-781A632DA5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387.34</c:v>
                </c:pt>
                <c:pt idx="1">
                  <c:v>361.68</c:v>
                </c:pt>
                <c:pt idx="2">
                  <c:v>377.55</c:v>
                </c:pt>
                <c:pt idx="3">
                  <c:v>395.34</c:v>
                </c:pt>
                <c:pt idx="4">
                  <c:v>428.75</c:v>
                </c:pt>
              </c:numCache>
            </c:numRef>
          </c:val>
          <c:extLst>
            <c:ext xmlns:c16="http://schemas.microsoft.com/office/drawing/2014/chart" uri="{C3380CC4-5D6E-409C-BE32-E72D297353CC}">
              <c16:uniqueId val="{00000000-FE73-4186-860B-163B80972C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FE73-4186-860B-163B80972C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31.09</c:v>
                </c:pt>
                <c:pt idx="1">
                  <c:v>37.32</c:v>
                </c:pt>
                <c:pt idx="2">
                  <c:v>34.31</c:v>
                </c:pt>
                <c:pt idx="3">
                  <c:v>32.03</c:v>
                </c:pt>
                <c:pt idx="4">
                  <c:v>40.159999999999997</c:v>
                </c:pt>
              </c:numCache>
            </c:numRef>
          </c:val>
          <c:extLst>
            <c:ext xmlns:c16="http://schemas.microsoft.com/office/drawing/2014/chart" uri="{C3380CC4-5D6E-409C-BE32-E72D297353CC}">
              <c16:uniqueId val="{00000000-BA6C-4243-8E74-60BF579CD6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BA6C-4243-8E74-60BF579CD6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1692.67</c:v>
                </c:pt>
                <c:pt idx="1">
                  <c:v>1545.39</c:v>
                </c:pt>
                <c:pt idx="2">
                  <c:v>1496.71</c:v>
                </c:pt>
                <c:pt idx="3">
                  <c:v>1330.15</c:v>
                </c:pt>
                <c:pt idx="4">
                  <c:v>1265.31</c:v>
                </c:pt>
              </c:numCache>
            </c:numRef>
          </c:val>
          <c:extLst>
            <c:ext xmlns:c16="http://schemas.microsoft.com/office/drawing/2014/chart" uri="{C3380CC4-5D6E-409C-BE32-E72D297353CC}">
              <c16:uniqueId val="{00000000-ECB2-428E-90FB-BC333F1CC5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ECB2-428E-90FB-BC333F1CC5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65.42</c:v>
                </c:pt>
                <c:pt idx="1">
                  <c:v>67.959999999999994</c:v>
                </c:pt>
                <c:pt idx="2">
                  <c:v>60.25</c:v>
                </c:pt>
                <c:pt idx="3">
                  <c:v>60.74</c:v>
                </c:pt>
                <c:pt idx="4">
                  <c:v>61.21</c:v>
                </c:pt>
              </c:numCache>
            </c:numRef>
          </c:val>
          <c:extLst>
            <c:ext xmlns:c16="http://schemas.microsoft.com/office/drawing/2014/chart" uri="{C3380CC4-5D6E-409C-BE32-E72D297353CC}">
              <c16:uniqueId val="{00000000-5872-4871-96B4-1C6D224FE2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5872-4871-96B4-1C6D224FE2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321.58999999999997</c:v>
                </c:pt>
                <c:pt idx="1">
                  <c:v>307.51</c:v>
                </c:pt>
                <c:pt idx="2">
                  <c:v>343.03</c:v>
                </c:pt>
                <c:pt idx="3">
                  <c:v>347.24</c:v>
                </c:pt>
                <c:pt idx="4">
                  <c:v>345.51</c:v>
                </c:pt>
              </c:numCache>
            </c:numRef>
          </c:val>
          <c:extLst>
            <c:ext xmlns:c16="http://schemas.microsoft.com/office/drawing/2014/chart" uri="{C3380CC4-5D6E-409C-BE32-E72D297353CC}">
              <c16:uniqueId val="{00000000-925B-42D9-B7C0-DC954F5929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925B-42D9-B7C0-DC954F5929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76.680000000000007</c:v>
                </c:pt>
                <c:pt idx="1">
                  <c:v>89.79</c:v>
                </c:pt>
                <c:pt idx="2">
                  <c:v>84.74</c:v>
                </c:pt>
                <c:pt idx="3">
                  <c:v>86.17</c:v>
                </c:pt>
                <c:pt idx="4">
                  <c:v>84.53</c:v>
                </c:pt>
              </c:numCache>
            </c:numRef>
          </c:val>
          <c:extLst>
            <c:ext xmlns:c16="http://schemas.microsoft.com/office/drawing/2014/chart" uri="{C3380CC4-5D6E-409C-BE32-E72D297353CC}">
              <c16:uniqueId val="{00000000-720B-4B7D-86C0-8FB1CB1EF3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720B-4B7D-86C0-8FB1CB1EF3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65.03</c:v>
                </c:pt>
                <c:pt idx="1">
                  <c:v>58.41</c:v>
                </c:pt>
                <c:pt idx="2">
                  <c:v>60.04</c:v>
                </c:pt>
                <c:pt idx="3">
                  <c:v>60.04</c:v>
                </c:pt>
                <c:pt idx="4">
                  <c:v>58.79</c:v>
                </c:pt>
              </c:numCache>
            </c:numRef>
          </c:val>
          <c:extLst>
            <c:ext xmlns:c16="http://schemas.microsoft.com/office/drawing/2014/chart" uri="{C3380CC4-5D6E-409C-BE32-E72D297353CC}">
              <c16:uniqueId val="{00000000-DA5D-48A9-A765-EEB1908BD4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DA5D-48A9-A765-EEB1908BD4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飯南町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4482</v>
      </c>
      <c r="AM8" s="58"/>
      <c r="AN8" s="58"/>
      <c r="AO8" s="58"/>
      <c r="AP8" s="58"/>
      <c r="AQ8" s="58"/>
      <c r="AR8" s="58"/>
      <c r="AS8" s="58"/>
      <c r="AT8" s="55">
        <f>データ!$S$6</f>
        <v>242.88</v>
      </c>
      <c r="AU8" s="56"/>
      <c r="AV8" s="56"/>
      <c r="AW8" s="56"/>
      <c r="AX8" s="56"/>
      <c r="AY8" s="56"/>
      <c r="AZ8" s="56"/>
      <c r="BA8" s="56"/>
      <c r="BB8" s="45">
        <f>データ!$T$6</f>
        <v>18.45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53.06</v>
      </c>
      <c r="J10" s="56"/>
      <c r="K10" s="56"/>
      <c r="L10" s="56"/>
      <c r="M10" s="56"/>
      <c r="N10" s="56"/>
      <c r="O10" s="57"/>
      <c r="P10" s="45">
        <f>データ!$P$6</f>
        <v>91.26</v>
      </c>
      <c r="Q10" s="45"/>
      <c r="R10" s="45"/>
      <c r="S10" s="45"/>
      <c r="T10" s="45"/>
      <c r="U10" s="45"/>
      <c r="V10" s="45"/>
      <c r="W10" s="58">
        <f>データ!$Q$6</f>
        <v>3938</v>
      </c>
      <c r="X10" s="58"/>
      <c r="Y10" s="58"/>
      <c r="Z10" s="58"/>
      <c r="AA10" s="58"/>
      <c r="AB10" s="58"/>
      <c r="AC10" s="58"/>
      <c r="AD10" s="2"/>
      <c r="AE10" s="2"/>
      <c r="AF10" s="2"/>
      <c r="AG10" s="2"/>
      <c r="AH10" s="2"/>
      <c r="AI10" s="2"/>
      <c r="AJ10" s="2"/>
      <c r="AK10" s="2"/>
      <c r="AL10" s="58">
        <f>データ!$U$6</f>
        <v>4061</v>
      </c>
      <c r="AM10" s="58"/>
      <c r="AN10" s="58"/>
      <c r="AO10" s="58"/>
      <c r="AP10" s="58"/>
      <c r="AQ10" s="58"/>
      <c r="AR10" s="58"/>
      <c r="AS10" s="58"/>
      <c r="AT10" s="55">
        <f>データ!$V$6</f>
        <v>43.04</v>
      </c>
      <c r="AU10" s="56"/>
      <c r="AV10" s="56"/>
      <c r="AW10" s="56"/>
      <c r="AX10" s="56"/>
      <c r="AY10" s="56"/>
      <c r="AZ10" s="56"/>
      <c r="BA10" s="56"/>
      <c r="BB10" s="45">
        <f>データ!$W$6</f>
        <v>94.35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NK5/YBOKTSE2mMj9ZshzMPwd9mZU0OPV07alxwToPNrC05nMKHDtE2IOWIjx5Jougqiu3+9tgrpqWRcEWafW+g==" saltValue="FKC6NOhDDGHvRofi9jr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323861</v>
      </c>
      <c r="D6" s="20">
        <f t="shared" si="3"/>
        <v>46</v>
      </c>
      <c r="E6" s="20">
        <f t="shared" si="3"/>
        <v>1</v>
      </c>
      <c r="F6" s="20">
        <f t="shared" si="3"/>
        <v>0</v>
      </c>
      <c r="G6" s="20">
        <f t="shared" si="3"/>
        <v>5</v>
      </c>
      <c r="H6" s="20" t="str">
        <f t="shared" si="3"/>
        <v>島根県　飯南町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53.06</v>
      </c>
      <c r="P6" s="21">
        <f t="shared" si="3"/>
        <v>91.26</v>
      </c>
      <c r="Q6" s="21">
        <f t="shared" si="3"/>
        <v>3938</v>
      </c>
      <c r="R6" s="21">
        <f t="shared" si="3"/>
        <v>4482</v>
      </c>
      <c r="S6" s="21">
        <f t="shared" si="3"/>
        <v>242.88</v>
      </c>
      <c r="T6" s="21">
        <f t="shared" si="3"/>
        <v>18.45</v>
      </c>
      <c r="U6" s="21">
        <f t="shared" si="3"/>
        <v>4061</v>
      </c>
      <c r="V6" s="21">
        <f t="shared" si="3"/>
        <v>43.04</v>
      </c>
      <c r="W6" s="21">
        <f t="shared" si="3"/>
        <v>94.35</v>
      </c>
      <c r="X6" s="22">
        <f>IF(X7="",NA(),X7)</f>
        <v>98.55</v>
      </c>
      <c r="Y6" s="22">
        <f t="shared" ref="Y6:AG6" si="4">IF(Y7="",NA(),Y7)</f>
        <v>104.37</v>
      </c>
      <c r="Z6" s="22">
        <f t="shared" si="4"/>
        <v>99.77</v>
      </c>
      <c r="AA6" s="22">
        <f t="shared" si="4"/>
        <v>88.15</v>
      </c>
      <c r="AB6" s="22">
        <f t="shared" si="4"/>
        <v>91.8</v>
      </c>
      <c r="AC6" s="22">
        <f t="shared" si="4"/>
        <v>105.45</v>
      </c>
      <c r="AD6" s="22">
        <f t="shared" si="4"/>
        <v>103.82</v>
      </c>
      <c r="AE6" s="22">
        <f t="shared" si="4"/>
        <v>105.75</v>
      </c>
      <c r="AF6" s="22">
        <f t="shared" si="4"/>
        <v>105.52</v>
      </c>
      <c r="AG6" s="22">
        <f t="shared" si="4"/>
        <v>103.1</v>
      </c>
      <c r="AH6" s="21" t="str">
        <f>IF(AH7="","",IF(AH7="-","【-】","【"&amp;SUBSTITUTE(TEXT(AH7,"#,##0.00"),"-","△")&amp;"】"))</f>
        <v>【103.05】</v>
      </c>
      <c r="AI6" s="22">
        <f>IF(AI7="",NA(),AI7)</f>
        <v>387.34</v>
      </c>
      <c r="AJ6" s="22">
        <f t="shared" ref="AJ6:AR6" si="5">IF(AJ7="",NA(),AJ7)</f>
        <v>361.68</v>
      </c>
      <c r="AK6" s="22">
        <f t="shared" si="5"/>
        <v>377.55</v>
      </c>
      <c r="AL6" s="22">
        <f t="shared" si="5"/>
        <v>395.34</v>
      </c>
      <c r="AM6" s="22">
        <f t="shared" si="5"/>
        <v>428.75</v>
      </c>
      <c r="AN6" s="22">
        <f t="shared" si="5"/>
        <v>29.38</v>
      </c>
      <c r="AO6" s="22">
        <f t="shared" si="5"/>
        <v>31.54</v>
      </c>
      <c r="AP6" s="22">
        <f t="shared" si="5"/>
        <v>31.15</v>
      </c>
      <c r="AQ6" s="22">
        <f t="shared" si="5"/>
        <v>30.01</v>
      </c>
      <c r="AR6" s="22">
        <f t="shared" si="5"/>
        <v>27.32</v>
      </c>
      <c r="AS6" s="21" t="str">
        <f>IF(AS7="","",IF(AS7="-","【-】","【"&amp;SUBSTITUTE(TEXT(AS7,"#,##0.00"),"-","△")&amp;"】"))</f>
        <v>【30.22】</v>
      </c>
      <c r="AT6" s="22">
        <f>IF(AT7="",NA(),AT7)</f>
        <v>31.09</v>
      </c>
      <c r="AU6" s="22">
        <f t="shared" ref="AU6:BC6" si="6">IF(AU7="",NA(),AU7)</f>
        <v>37.32</v>
      </c>
      <c r="AV6" s="22">
        <f t="shared" si="6"/>
        <v>34.31</v>
      </c>
      <c r="AW6" s="22">
        <f t="shared" si="6"/>
        <v>32.03</v>
      </c>
      <c r="AX6" s="22">
        <f t="shared" si="6"/>
        <v>40.159999999999997</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1692.67</v>
      </c>
      <c r="BF6" s="22">
        <f t="shared" ref="BF6:BN6" si="7">IF(BF7="",NA(),BF7)</f>
        <v>1545.39</v>
      </c>
      <c r="BG6" s="22">
        <f t="shared" si="7"/>
        <v>1496.71</v>
      </c>
      <c r="BH6" s="22">
        <f t="shared" si="7"/>
        <v>1330.15</v>
      </c>
      <c r="BI6" s="22">
        <f t="shared" si="7"/>
        <v>1265.31</v>
      </c>
      <c r="BJ6" s="22">
        <f t="shared" si="7"/>
        <v>698.55</v>
      </c>
      <c r="BK6" s="22">
        <f t="shared" si="7"/>
        <v>970.36</v>
      </c>
      <c r="BL6" s="22">
        <f t="shared" si="7"/>
        <v>940.22</v>
      </c>
      <c r="BM6" s="22">
        <f t="shared" si="7"/>
        <v>922.05</v>
      </c>
      <c r="BN6" s="22">
        <f t="shared" si="7"/>
        <v>916.17</v>
      </c>
      <c r="BO6" s="21" t="str">
        <f>IF(BO7="","",IF(BO7="-","【-】","【"&amp;SUBSTITUTE(TEXT(BO7,"#,##0.00"),"-","△")&amp;"】"))</f>
        <v>【1,042.45】</v>
      </c>
      <c r="BP6" s="22">
        <f>IF(BP7="",NA(),BP7)</f>
        <v>65.42</v>
      </c>
      <c r="BQ6" s="22">
        <f t="shared" ref="BQ6:BY6" si="8">IF(BQ7="",NA(),BQ7)</f>
        <v>67.959999999999994</v>
      </c>
      <c r="BR6" s="22">
        <f t="shared" si="8"/>
        <v>60.25</v>
      </c>
      <c r="BS6" s="22">
        <f t="shared" si="8"/>
        <v>60.74</v>
      </c>
      <c r="BT6" s="22">
        <f t="shared" si="8"/>
        <v>61.21</v>
      </c>
      <c r="BU6" s="22">
        <f t="shared" si="8"/>
        <v>73.7</v>
      </c>
      <c r="BV6" s="22">
        <f t="shared" si="8"/>
        <v>64.52</v>
      </c>
      <c r="BW6" s="22">
        <f t="shared" si="8"/>
        <v>66.8</v>
      </c>
      <c r="BX6" s="22">
        <f t="shared" si="8"/>
        <v>64.39</v>
      </c>
      <c r="BY6" s="22">
        <f t="shared" si="8"/>
        <v>63.95</v>
      </c>
      <c r="BZ6" s="21" t="str">
        <f>IF(BZ7="","",IF(BZ7="-","【-】","【"&amp;SUBSTITUTE(TEXT(BZ7,"#,##0.00"),"-","△")&amp;"】"))</f>
        <v>【57.74】</v>
      </c>
      <c r="CA6" s="22">
        <f>IF(CA7="",NA(),CA7)</f>
        <v>321.58999999999997</v>
      </c>
      <c r="CB6" s="22">
        <f t="shared" ref="CB6:CJ6" si="9">IF(CB7="",NA(),CB7)</f>
        <v>307.51</v>
      </c>
      <c r="CC6" s="22">
        <f t="shared" si="9"/>
        <v>343.03</v>
      </c>
      <c r="CD6" s="22">
        <f t="shared" si="9"/>
        <v>347.24</v>
      </c>
      <c r="CE6" s="22">
        <f t="shared" si="9"/>
        <v>345.51</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76.680000000000007</v>
      </c>
      <c r="CM6" s="22">
        <f t="shared" ref="CM6:CU6" si="10">IF(CM7="",NA(),CM7)</f>
        <v>89.79</v>
      </c>
      <c r="CN6" s="22">
        <f t="shared" si="10"/>
        <v>84.74</v>
      </c>
      <c r="CO6" s="22">
        <f t="shared" si="10"/>
        <v>86.17</v>
      </c>
      <c r="CP6" s="22">
        <f t="shared" si="10"/>
        <v>84.53</v>
      </c>
      <c r="CQ6" s="22">
        <f t="shared" si="10"/>
        <v>49.01</v>
      </c>
      <c r="CR6" s="22">
        <f t="shared" si="10"/>
        <v>48.86</v>
      </c>
      <c r="CS6" s="22">
        <f t="shared" si="10"/>
        <v>49</v>
      </c>
      <c r="CT6" s="22">
        <f t="shared" si="10"/>
        <v>50.07</v>
      </c>
      <c r="CU6" s="22">
        <f t="shared" si="10"/>
        <v>53.4</v>
      </c>
      <c r="CV6" s="21" t="str">
        <f>IF(CV7="","",IF(CV7="-","【-】","【"&amp;SUBSTITUTE(TEXT(CV7,"#,##0.00"),"-","△")&amp;"】"))</f>
        <v>【53.73】</v>
      </c>
      <c r="CW6" s="22">
        <f>IF(CW7="",NA(),CW7)</f>
        <v>65.03</v>
      </c>
      <c r="CX6" s="22">
        <f t="shared" ref="CX6:DF6" si="11">IF(CX7="",NA(),CX7)</f>
        <v>58.41</v>
      </c>
      <c r="CY6" s="22">
        <f t="shared" si="11"/>
        <v>60.04</v>
      </c>
      <c r="CZ6" s="22">
        <f t="shared" si="11"/>
        <v>60.04</v>
      </c>
      <c r="DA6" s="22">
        <f t="shared" si="11"/>
        <v>58.79</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51.65</v>
      </c>
      <c r="DI6" s="22">
        <f t="shared" ref="DI6:DQ6" si="12">IF(DI7="",NA(),DI7)</f>
        <v>53.37</v>
      </c>
      <c r="DJ6" s="22">
        <f t="shared" si="12"/>
        <v>55.51</v>
      </c>
      <c r="DK6" s="22">
        <f t="shared" si="12"/>
        <v>57.94</v>
      </c>
      <c r="DL6" s="22">
        <f t="shared" si="12"/>
        <v>60.12</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26.34</v>
      </c>
      <c r="DT6" s="22">
        <f t="shared" ref="DT6:EB6" si="13">IF(DT7="",NA(),DT7)</f>
        <v>26.34</v>
      </c>
      <c r="DU6" s="22">
        <f t="shared" si="13"/>
        <v>26.34</v>
      </c>
      <c r="DV6" s="22">
        <f t="shared" si="13"/>
        <v>26.34</v>
      </c>
      <c r="DW6" s="22">
        <f t="shared" si="13"/>
        <v>26.34</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323861</v>
      </c>
      <c r="D7" s="24">
        <v>46</v>
      </c>
      <c r="E7" s="24">
        <v>1</v>
      </c>
      <c r="F7" s="24">
        <v>0</v>
      </c>
      <c r="G7" s="24">
        <v>5</v>
      </c>
      <c r="H7" s="24" t="s">
        <v>93</v>
      </c>
      <c r="I7" s="24" t="s">
        <v>94</v>
      </c>
      <c r="J7" s="24" t="s">
        <v>95</v>
      </c>
      <c r="K7" s="24" t="s">
        <v>96</v>
      </c>
      <c r="L7" s="24" t="s">
        <v>97</v>
      </c>
      <c r="M7" s="24" t="s">
        <v>98</v>
      </c>
      <c r="N7" s="25" t="s">
        <v>99</v>
      </c>
      <c r="O7" s="25">
        <v>53.06</v>
      </c>
      <c r="P7" s="25">
        <v>91.26</v>
      </c>
      <c r="Q7" s="25">
        <v>3938</v>
      </c>
      <c r="R7" s="25">
        <v>4482</v>
      </c>
      <c r="S7" s="25">
        <v>242.88</v>
      </c>
      <c r="T7" s="25">
        <v>18.45</v>
      </c>
      <c r="U7" s="25">
        <v>4061</v>
      </c>
      <c r="V7" s="25">
        <v>43.04</v>
      </c>
      <c r="W7" s="25">
        <v>94.35</v>
      </c>
      <c r="X7" s="25">
        <v>98.55</v>
      </c>
      <c r="Y7" s="25">
        <v>104.37</v>
      </c>
      <c r="Z7" s="25">
        <v>99.77</v>
      </c>
      <c r="AA7" s="25">
        <v>88.15</v>
      </c>
      <c r="AB7" s="25">
        <v>91.8</v>
      </c>
      <c r="AC7" s="25">
        <v>105.45</v>
      </c>
      <c r="AD7" s="25">
        <v>103.82</v>
      </c>
      <c r="AE7" s="25">
        <v>105.75</v>
      </c>
      <c r="AF7" s="25">
        <v>105.52</v>
      </c>
      <c r="AG7" s="25">
        <v>103.1</v>
      </c>
      <c r="AH7" s="25">
        <v>103.05</v>
      </c>
      <c r="AI7" s="25">
        <v>387.34</v>
      </c>
      <c r="AJ7" s="25">
        <v>361.68</v>
      </c>
      <c r="AK7" s="25">
        <v>377.55</v>
      </c>
      <c r="AL7" s="25">
        <v>395.34</v>
      </c>
      <c r="AM7" s="25">
        <v>428.75</v>
      </c>
      <c r="AN7" s="25">
        <v>29.38</v>
      </c>
      <c r="AO7" s="25">
        <v>31.54</v>
      </c>
      <c r="AP7" s="25">
        <v>31.15</v>
      </c>
      <c r="AQ7" s="25">
        <v>30.01</v>
      </c>
      <c r="AR7" s="25">
        <v>27.32</v>
      </c>
      <c r="AS7" s="25">
        <v>30.22</v>
      </c>
      <c r="AT7" s="25">
        <v>31.09</v>
      </c>
      <c r="AU7" s="25">
        <v>37.32</v>
      </c>
      <c r="AV7" s="25">
        <v>34.31</v>
      </c>
      <c r="AW7" s="25">
        <v>32.03</v>
      </c>
      <c r="AX7" s="25">
        <v>40.159999999999997</v>
      </c>
      <c r="AY7" s="25">
        <v>413.82</v>
      </c>
      <c r="AZ7" s="25">
        <v>302.22000000000003</v>
      </c>
      <c r="BA7" s="25">
        <v>263.45</v>
      </c>
      <c r="BB7" s="25">
        <v>249.43</v>
      </c>
      <c r="BC7" s="25">
        <v>217.55</v>
      </c>
      <c r="BD7" s="25">
        <v>179.3</v>
      </c>
      <c r="BE7" s="25">
        <v>1692.67</v>
      </c>
      <c r="BF7" s="25">
        <v>1545.39</v>
      </c>
      <c r="BG7" s="25">
        <v>1496.71</v>
      </c>
      <c r="BH7" s="25">
        <v>1330.15</v>
      </c>
      <c r="BI7" s="25">
        <v>1265.31</v>
      </c>
      <c r="BJ7" s="25">
        <v>698.55</v>
      </c>
      <c r="BK7" s="25">
        <v>970.36</v>
      </c>
      <c r="BL7" s="25">
        <v>940.22</v>
      </c>
      <c r="BM7" s="25">
        <v>922.05</v>
      </c>
      <c r="BN7" s="25">
        <v>916.17</v>
      </c>
      <c r="BO7" s="25">
        <v>1042.45</v>
      </c>
      <c r="BP7" s="25">
        <v>65.42</v>
      </c>
      <c r="BQ7" s="25">
        <v>67.959999999999994</v>
      </c>
      <c r="BR7" s="25">
        <v>60.25</v>
      </c>
      <c r="BS7" s="25">
        <v>60.74</v>
      </c>
      <c r="BT7" s="25">
        <v>61.21</v>
      </c>
      <c r="BU7" s="25">
        <v>73.7</v>
      </c>
      <c r="BV7" s="25">
        <v>64.52</v>
      </c>
      <c r="BW7" s="25">
        <v>66.8</v>
      </c>
      <c r="BX7" s="25">
        <v>64.39</v>
      </c>
      <c r="BY7" s="25">
        <v>63.95</v>
      </c>
      <c r="BZ7" s="25">
        <v>57.74</v>
      </c>
      <c r="CA7" s="25">
        <v>321.58999999999997</v>
      </c>
      <c r="CB7" s="25">
        <v>307.51</v>
      </c>
      <c r="CC7" s="25">
        <v>343.03</v>
      </c>
      <c r="CD7" s="25">
        <v>347.24</v>
      </c>
      <c r="CE7" s="25">
        <v>345.51</v>
      </c>
      <c r="CF7" s="25">
        <v>261.02</v>
      </c>
      <c r="CG7" s="25">
        <v>270.68</v>
      </c>
      <c r="CH7" s="25">
        <v>268.88</v>
      </c>
      <c r="CI7" s="25">
        <v>258.89999999999998</v>
      </c>
      <c r="CJ7" s="25">
        <v>263.56</v>
      </c>
      <c r="CK7" s="25">
        <v>285.48</v>
      </c>
      <c r="CL7" s="25">
        <v>76.680000000000007</v>
      </c>
      <c r="CM7" s="25">
        <v>89.79</v>
      </c>
      <c r="CN7" s="25">
        <v>84.74</v>
      </c>
      <c r="CO7" s="25">
        <v>86.17</v>
      </c>
      <c r="CP7" s="25">
        <v>84.53</v>
      </c>
      <c r="CQ7" s="25">
        <v>49.01</v>
      </c>
      <c r="CR7" s="25">
        <v>48.86</v>
      </c>
      <c r="CS7" s="25">
        <v>49</v>
      </c>
      <c r="CT7" s="25">
        <v>50.07</v>
      </c>
      <c r="CU7" s="25">
        <v>53.4</v>
      </c>
      <c r="CV7" s="25">
        <v>53.73</v>
      </c>
      <c r="CW7" s="25">
        <v>65.03</v>
      </c>
      <c r="CX7" s="25">
        <v>58.41</v>
      </c>
      <c r="CY7" s="25">
        <v>60.04</v>
      </c>
      <c r="CZ7" s="25">
        <v>60.04</v>
      </c>
      <c r="DA7" s="25">
        <v>58.79</v>
      </c>
      <c r="DB7" s="25">
        <v>76.569999999999993</v>
      </c>
      <c r="DC7" s="25">
        <v>76.48</v>
      </c>
      <c r="DD7" s="25">
        <v>75.64</v>
      </c>
      <c r="DE7" s="25">
        <v>75.7</v>
      </c>
      <c r="DF7" s="25">
        <v>72.53</v>
      </c>
      <c r="DG7" s="25">
        <v>71.52</v>
      </c>
      <c r="DH7" s="25">
        <v>51.65</v>
      </c>
      <c r="DI7" s="25">
        <v>53.37</v>
      </c>
      <c r="DJ7" s="25">
        <v>55.51</v>
      </c>
      <c r="DK7" s="25">
        <v>57.94</v>
      </c>
      <c r="DL7" s="25">
        <v>60.12</v>
      </c>
      <c r="DM7" s="25">
        <v>49.34</v>
      </c>
      <c r="DN7" s="25">
        <v>39.409999999999997</v>
      </c>
      <c r="DO7" s="25">
        <v>41.18</v>
      </c>
      <c r="DP7" s="25">
        <v>42.98</v>
      </c>
      <c r="DQ7" s="25">
        <v>40.46</v>
      </c>
      <c r="DR7" s="25">
        <v>38.43</v>
      </c>
      <c r="DS7" s="25">
        <v>26.34</v>
      </c>
      <c r="DT7" s="25">
        <v>26.34</v>
      </c>
      <c r="DU7" s="25">
        <v>26.34</v>
      </c>
      <c r="DV7" s="25">
        <v>26.34</v>
      </c>
      <c r="DW7" s="25">
        <v>26.34</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孝之</cp:lastModifiedBy>
  <dcterms:created xsi:type="dcterms:W3CDTF">2025-01-24T06:53:11Z</dcterms:created>
  <dcterms:modified xsi:type="dcterms:W3CDTF">2025-01-28T07:55:26Z</dcterms:modified>
  <cp:category/>
</cp:coreProperties>
</file>