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intra1\下水\令和6年度_下水道課\業務係\調査報告周知\庁内\財政\20250122【県提出〆切２／１２（水）】公営企業に係る経営比較分析表（令和５年度決算）の分析等について\"/>
    </mc:Choice>
  </mc:AlternateContent>
  <xr:revisionPtr revIDLastSave="0" documentId="13_ncr:1_{EED28D3F-E1F3-4309-82AD-139C97549F65}" xr6:coauthVersionLast="47" xr6:coauthVersionMax="47" xr10:uidLastSave="{00000000-0000-0000-0000-000000000000}"/>
  <workbookProtection workbookAlgorithmName="SHA-512" workbookHashValue="Dxsr82FIPXb0kZ8EPG8EXmIwUAR8souJnrhAmRHsiLBO2xnm+o5Z5wBxBJ5fJ87KEfraiE87DFBCHym7+g/HXw==" workbookSaltValue="2+ZA/JvkbmZSB+Rfj2GTQ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 r="I10" i="4"/>
  <c r="AL8" i="4"/>
  <c r="P8" i="4"/>
</calcChain>
</file>

<file path=xl/sharedStrings.xml><?xml version="1.0" encoding="utf-8"?>
<sst xmlns="http://schemas.openxmlformats.org/spreadsheetml/2006/main" count="321" uniqueCount="116">
  <si>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</si>
  <si>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</si>
  <si>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</si>
  <si>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</si>
  <si>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</si>
  <si>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</si>
  <si>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</si>
  <si>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</si>
  <si>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</si>
  <si>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</si>
  <si>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</si>
  <si>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</si>
  <si>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</si>
  <si>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</si>
  <si>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</si>
  <si>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</si>
  <si>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</si>
  <si>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</si>
  <si>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</si>
  <si>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</si>
  <si>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</si>
  <si>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</si>
  <si>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</si>
  <si>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</si>
  <si>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</si>
  <si>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</si>
  <si>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</si>
  <si>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</si>
  <si>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</si>
  <si>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</si>
  <si>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</si>
  <si>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</si>
  <si>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</si>
  <si>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</si>
  <si>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</si>
  <si>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</si>
  <si>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</si>
  <si>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</si>
  <si>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</si>
  <si>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</si>
  <si>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</si>
  <si>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</si>
  <si>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</si>
  <si>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</si>
  <si>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</si>
  <si>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</si>
  <si>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</si>
  <si>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</si>
  <si>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</si>
  <si>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</si>
  <si>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</si>
  <si>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</si>
  <si>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</si>
  <si>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</si>
  <si>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</si>
  <si>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</si>
  <si>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</si>
  <si>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</si>
  <si>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</si>
  <si>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</si>
  <si>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</si>
  <si>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</si>
  <si>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</si>
  <si>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</si>
  <si>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</si>
  <si>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</si>
  <si>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</si>
  <si>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</si>
  <si>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</si>
  <si>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</si>
  <si>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</si>
  <si>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</si>
  <si>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</si>
  <si>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</si>
  <si>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</si>
  <si>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</si>
  <si>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</si>
  <si>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</si>
  <si>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</si>
  <si>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</si>
  <si>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</si>
  <si>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</si>
  <si>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</si>
  <si>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</si>
  <si>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</si>
  <si>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</si>
  <si>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</si>
  <si>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</si>
  <si>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</si>
  <si>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</si>
  <si>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</si>
  <si>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</si>
  <si>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</si>
  <si>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</si>
  <si>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</si>
  <si>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</si>
  <si>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</si>
  <si>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</si>
  <si>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</si>
  <si>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</si>
  <si>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</si>
  <si>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</si>
  <si>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</si>
  <si>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</si>
  <si>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</si>
  <si>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</si>
  <si>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</si>
  <si>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</si>
  <si>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</si>
  <si>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</si>
  <si>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</si>
  <si>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</si>
  <si>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</si>
  <si>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本市の小規模集合排水事業は、令和5年度から地方公営企業法を適用した。
①経常収支比率は、営業収益545千円（うち使用料545千円）、営業外収益1,402千円（うち長期前受金戻入859千円・他会計補助金543千円）、営業費用1,083千円（うち減価償却費286千円・施設維持管理費797千円）、営業外費用277千円（うち支払利息251千円）で、全国及び類似団体の平均を若干上回っている状況となった。
③流動比率は、流動資産3,965千円（うち現金預金3,622千円）、流動負債1,966千円（うち企業債1,278千円）で全国及び類似団体平均の倍近い数値となっている。
④企業債残高対事業規模比率については、本市は地方債償還金を全額一般会計繰入金で賄っており、0となった。
⑤経費回収率は、汚水処理費823千円、使用料545千円で、⑥汚水処理原価は、汚水処理費823千円、有収水量3,331㎥となっており、全国及び類似団体の平均のよりよい数値となっている。区域面積が狭小で接続率も100％となっており、効率的な経営が行われている。
⑦施設利用率は、全国及び類似団体の平均を上回っているが、高齢化等による区域内人口が減少していることから、今後上昇は見込むことができない。
⑧水洗化率は、100％で全国平均や類似団体平均を上回っている。
区域内人口が35人となっており、人口減少による有収水量の減少は、経営に与える影響大きい。
　今後は、維持管理費の削減を図り、施設修繕等の財源確保のための料金改定を検討する必要がある。</t>
    <rPh sb="3" eb="8">
      <t>コキボシュウゴウ</t>
    </rPh>
    <rPh sb="183" eb="185">
      <t>ジャッカン</t>
    </rPh>
    <rPh sb="185" eb="187">
      <t>ウワマワ</t>
    </rPh>
    <rPh sb="426" eb="428">
      <t>クイキ</t>
    </rPh>
    <rPh sb="428" eb="430">
      <t>メンセキ</t>
    </rPh>
    <rPh sb="431" eb="433">
      <t>キョウショウ</t>
    </rPh>
    <rPh sb="434" eb="437">
      <t>セツゾクリツ</t>
    </rPh>
    <rPh sb="449" eb="452">
      <t>コウリツテキ</t>
    </rPh>
    <rPh sb="453" eb="455">
      <t>ケイエイ</t>
    </rPh>
    <rPh sb="456" eb="457">
      <t>オコナ</t>
    </rPh>
    <rPh sb="484" eb="486">
      <t>ウワマワ</t>
    </rPh>
    <rPh sb="492" eb="496">
      <t>コウレイカトウ</t>
    </rPh>
    <rPh sb="499" eb="504">
      <t>クイキナイジンコウ</t>
    </rPh>
    <rPh sb="505" eb="507">
      <t>ゲンショウ</t>
    </rPh>
    <rPh sb="516" eb="518">
      <t>コンゴ</t>
    </rPh>
    <rPh sb="518" eb="520">
      <t>ジョウショウ</t>
    </rPh>
    <rPh sb="521" eb="523">
      <t>ミコ</t>
    </rPh>
    <rPh sb="565" eb="568">
      <t>クイキナイ</t>
    </rPh>
    <rPh sb="573" eb="574">
      <t>ニン</t>
    </rPh>
    <rPh sb="581" eb="585">
      <t>ジンコウゲンショウ</t>
    </rPh>
    <rPh sb="588" eb="592">
      <t>ユウシュウスイリョウ</t>
    </rPh>
    <rPh sb="593" eb="595">
      <t>ゲンショウ</t>
    </rPh>
    <rPh sb="597" eb="599">
      <t>ケイエイ</t>
    </rPh>
    <rPh sb="600" eb="601">
      <t>アタ</t>
    </rPh>
    <rPh sb="603" eb="605">
      <t>エイキョウ</t>
    </rPh>
    <rPh sb="605" eb="606">
      <t>オオ</t>
    </rPh>
    <phoneticPr fontId="4"/>
  </si>
  <si>
    <t>①有形固定資産減価償却率は、当施設は1処理区で、H14に供用開始し21年が経過している。区域内面積が狭く、固定資産において、償却年数の長い管路より、法定耐用年数に近づいている処理施設の占める割合が多いことから、全国及び類似団体より率が高い。
②管渠老朽化率は、H13年に建設を開始したため、老朽管に到達している管路がないため、数値が出ておらず、また、更新等を行っていないため、③管渠改善率の数値も出ていない。
　今後は、既存施設の長寿命化を図っていくとともに、施設更新の際は、将来需要の予測を踏まえて、施設・設備の性能の合理化などを検討していく必要がある。</t>
    <rPh sb="50" eb="51">
      <t>セマ</t>
    </rPh>
    <rPh sb="53" eb="57">
      <t>コテイシサン</t>
    </rPh>
    <rPh sb="62" eb="66">
      <t>ショウキャクネンスウ</t>
    </rPh>
    <rPh sb="67" eb="68">
      <t>ナガ</t>
    </rPh>
    <rPh sb="69" eb="71">
      <t>カンロ</t>
    </rPh>
    <rPh sb="81" eb="82">
      <t>チカ</t>
    </rPh>
    <rPh sb="87" eb="91">
      <t>ショリシセツ</t>
    </rPh>
    <rPh sb="92" eb="93">
      <t>シ</t>
    </rPh>
    <rPh sb="95" eb="97">
      <t>ワリアイ</t>
    </rPh>
    <phoneticPr fontId="4"/>
  </si>
  <si>
    <t>小規模集合処理区は1処理区で、中規模の合併処理浄化槽90人槽1基で処理している。Ｈ14.2に供用開始して整備事業は完了している。整備した区画のすべてが接続された。
　処理区域内の人口は減少の一途となり、料金改定による使用料収入増以外、急激な収入増は見込めない状況にある。収支の均衡を保つために一般会計からの繰入金に依存している。施設は21年を経過しており、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</si>
</sst>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0C-4115-B5B7-3A9AB92278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B0C-4115-B5B7-3A9AB92278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143.16</c:v>
                </c:pt>
              </c:numCache>
            </c:numRef>
          </c:val>
          <c:extLst>
            <c:ext xmlns:c16="http://schemas.microsoft.com/office/drawing/2014/chart" uri="{C3380CC4-5D6E-409C-BE32-E72D297353CC}">
              <c16:uniqueId val="{00000000-D67E-4904-B453-7C35C0FEE7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109.38</c:v>
                </c:pt>
              </c:numCache>
            </c:numRef>
          </c:val>
          <c:smooth val="0"/>
          <c:extLst>
            <c:ext xmlns:c16="http://schemas.microsoft.com/office/drawing/2014/chart" uri="{C3380CC4-5D6E-409C-BE32-E72D297353CC}">
              <c16:uniqueId val="{00000001-D67E-4904-B453-7C35C0FEE7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74.64</c:v>
                </c:pt>
              </c:numCache>
            </c:numRef>
          </c:val>
          <c:extLst>
            <c:ext xmlns:c16="http://schemas.microsoft.com/office/drawing/2014/chart" uri="{C3380CC4-5D6E-409C-BE32-E72D297353CC}">
              <c16:uniqueId val="{00000000-FFBC-4280-83AC-9B9506B7C7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36.090000000000003</c:v>
                </c:pt>
              </c:numCache>
            </c:numRef>
          </c:val>
          <c:smooth val="0"/>
          <c:extLst>
            <c:ext xmlns:c16="http://schemas.microsoft.com/office/drawing/2014/chart" uri="{C3380CC4-5D6E-409C-BE32-E72D297353CC}">
              <c16:uniqueId val="{00000001-FFBC-4280-83AC-9B9506B7C7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50-4CF6-844C-46E6DA971B2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F50-4CF6-844C-46E6DA971B2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E3F-4CC3-ADFA-B87D92B3C9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641.13</c:v>
                </c:pt>
              </c:numCache>
            </c:numRef>
          </c:val>
          <c:smooth val="0"/>
          <c:extLst>
            <c:ext xmlns:c16="http://schemas.microsoft.com/office/drawing/2014/chart" uri="{C3380CC4-5D6E-409C-BE32-E72D297353CC}">
              <c16:uniqueId val="{00000001-1E3F-4CC3-ADFA-B87D92B3C9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201.68</c:v>
                </c:pt>
              </c:numCache>
            </c:numRef>
          </c:val>
          <c:extLst>
            <c:ext xmlns:c16="http://schemas.microsoft.com/office/drawing/2014/chart" uri="{C3380CC4-5D6E-409C-BE32-E72D297353CC}">
              <c16:uniqueId val="{00000000-7ED0-4101-85B1-AB4E3E619E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90.92</c:v>
                </c:pt>
              </c:numCache>
            </c:numRef>
          </c:val>
          <c:smooth val="0"/>
          <c:extLst>
            <c:ext xmlns:c16="http://schemas.microsoft.com/office/drawing/2014/chart" uri="{C3380CC4-5D6E-409C-BE32-E72D297353CC}">
              <c16:uniqueId val="{00000001-7ED0-4101-85B1-AB4E3E619E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C86-405B-A355-D0CB67916C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1312.67</c:v>
                </c:pt>
              </c:numCache>
            </c:numRef>
          </c:val>
          <c:smooth val="0"/>
          <c:extLst>
            <c:ext xmlns:c16="http://schemas.microsoft.com/office/drawing/2014/chart" uri="{C3380CC4-5D6E-409C-BE32-E72D297353CC}">
              <c16:uniqueId val="{00000001-3C86-405B-A355-D0CB67916C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66.22</c:v>
                </c:pt>
              </c:numCache>
            </c:numRef>
          </c:val>
          <c:extLst>
            <c:ext xmlns:c16="http://schemas.microsoft.com/office/drawing/2014/chart" uri="{C3380CC4-5D6E-409C-BE32-E72D297353CC}">
              <c16:uniqueId val="{00000000-1D45-4B02-8A14-04F6106075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34.44</c:v>
                </c:pt>
              </c:numCache>
            </c:numRef>
          </c:val>
          <c:smooth val="0"/>
          <c:extLst>
            <c:ext xmlns:c16="http://schemas.microsoft.com/office/drawing/2014/chart" uri="{C3380CC4-5D6E-409C-BE32-E72D297353CC}">
              <c16:uniqueId val="{00000001-1D45-4B02-8A14-04F6106075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247.07</c:v>
                </c:pt>
              </c:numCache>
            </c:numRef>
          </c:val>
          <c:extLst>
            <c:ext xmlns:c16="http://schemas.microsoft.com/office/drawing/2014/chart" uri="{C3380CC4-5D6E-409C-BE32-E72D297353CC}">
              <c16:uniqueId val="{00000000-0249-4010-977E-2E83DC2659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541.80999999999995</c:v>
                </c:pt>
              </c:numCache>
            </c:numRef>
          </c:val>
          <c:smooth val="0"/>
          <c:extLst>
            <c:ext xmlns:c16="http://schemas.microsoft.com/office/drawing/2014/chart" uri="{C3380CC4-5D6E-409C-BE32-E72D297353CC}">
              <c16:uniqueId val="{00000001-0249-4010-977E-2E83DC2659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50</c:v>
                </c:pt>
              </c:numCache>
            </c:numRef>
          </c:val>
          <c:extLst>
            <c:ext xmlns:c16="http://schemas.microsoft.com/office/drawing/2014/chart" uri="{C3380CC4-5D6E-409C-BE32-E72D297353CC}">
              <c16:uniqueId val="{00000000-D38E-48E3-9CC3-95E1F989CA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32.979999999999997</c:v>
                </c:pt>
              </c:numCache>
            </c:numRef>
          </c:val>
          <c:smooth val="0"/>
          <c:extLst>
            <c:ext xmlns:c16="http://schemas.microsoft.com/office/drawing/2014/chart" uri="{C3380CC4-5D6E-409C-BE32-E72D297353CC}">
              <c16:uniqueId val="{00000001-D38E-48E3-9CC3-95E1F989CA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B6FF-4EC1-A9E2-15EF1038CF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89.95</c:v>
                </c:pt>
              </c:numCache>
            </c:numRef>
          </c:val>
          <c:smooth val="0"/>
          <c:extLst>
            <c:ext xmlns:c16="http://schemas.microsoft.com/office/drawing/2014/chart" uri="{C3380CC4-5D6E-409C-BE32-E72D297353CC}">
              <c16:uniqueId val="{00000001-B6FF-4EC1-A9E2-15EF1038CF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島根県　江津市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小規模集合排水処理</v>
      </c>
      <c r="Q8" s="59"/>
      <c r="R8" s="59"/>
      <c r="S8" s="59"/>
      <c r="T8" s="59"/>
      <c r="U8" s="59"/>
      <c r="V8" s="59"/>
      <c r="W8" s="59" t="str">
        <f>データ!L6</f>
        <v>I2</v>
      </c>
      <c r="X8" s="59"/>
      <c r="Y8" s="59"/>
      <c r="Z8" s="59"/>
      <c r="AA8" s="59"/>
      <c r="AB8" s="59"/>
      <c r="AC8" s="59"/>
      <c r="AD8" s="60" t="str">
        <f>データ!$M$6</f>
        <v>非設置</v>
      </c>
      <c r="AE8" s="60"/>
      <c r="AF8" s="60"/>
      <c r="AG8" s="60"/>
      <c r="AH8" s="60"/>
      <c r="AI8" s="60"/>
      <c r="AJ8" s="60"/>
      <c r="AK8" s="3"/>
      <c r="AL8" s="48">
        <f>データ!S6</f>
        <v>21751</v>
      </c>
      <c r="AM8" s="48"/>
      <c r="AN8" s="48"/>
      <c r="AO8" s="48"/>
      <c r="AP8" s="48"/>
      <c r="AQ8" s="48"/>
      <c r="AR8" s="48"/>
      <c r="AS8" s="48"/>
      <c r="AT8" s="47">
        <f>データ!T6</f>
        <v>268.24</v>
      </c>
      <c r="AU8" s="47"/>
      <c r="AV8" s="47"/>
      <c r="AW8" s="47"/>
      <c r="AX8" s="47"/>
      <c r="AY8" s="47"/>
      <c r="AZ8" s="47"/>
      <c r="BA8" s="47"/>
      <c r="BB8" s="47">
        <f>データ!U6</f>
        <v>81.09</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17.25</v>
      </c>
      <c r="J10" s="47"/>
      <c r="K10" s="47"/>
      <c r="L10" s="47"/>
      <c r="M10" s="47"/>
      <c r="N10" s="47"/>
      <c r="O10" s="47"/>
      <c r="P10" s="47">
        <f>データ!P6</f>
        <v>0.16</v>
      </c>
      <c r="Q10" s="47"/>
      <c r="R10" s="47"/>
      <c r="S10" s="47"/>
      <c r="T10" s="47"/>
      <c r="U10" s="47"/>
      <c r="V10" s="47"/>
      <c r="W10" s="47">
        <f>データ!Q6</f>
        <v>100</v>
      </c>
      <c r="X10" s="47"/>
      <c r="Y10" s="47"/>
      <c r="Z10" s="47"/>
      <c r="AA10" s="47"/>
      <c r="AB10" s="47"/>
      <c r="AC10" s="47"/>
      <c r="AD10" s="48">
        <f>データ!R6</f>
        <v>3744</v>
      </c>
      <c r="AE10" s="48"/>
      <c r="AF10" s="48"/>
      <c r="AG10" s="48"/>
      <c r="AH10" s="48"/>
      <c r="AI10" s="48"/>
      <c r="AJ10" s="48"/>
      <c r="AK10" s="2"/>
      <c r="AL10" s="48">
        <f>データ!V6</f>
        <v>35</v>
      </c>
      <c r="AM10" s="48"/>
      <c r="AN10" s="48"/>
      <c r="AO10" s="48"/>
      <c r="AP10" s="48"/>
      <c r="AQ10" s="48"/>
      <c r="AR10" s="48"/>
      <c r="AS10" s="48"/>
      <c r="AT10" s="47">
        <f>データ!W6</f>
        <v>0.01</v>
      </c>
      <c r="AU10" s="47"/>
      <c r="AV10" s="47"/>
      <c r="AW10" s="47"/>
      <c r="AX10" s="47"/>
      <c r="AY10" s="47"/>
      <c r="AZ10" s="47"/>
      <c r="BA10" s="47"/>
      <c r="BB10" s="47">
        <f>データ!X6</f>
        <v>3500</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115</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Z6XtDVzvRw86vdjjBZ1k79NDtBG4D/fWBOZ9lNscV4hyXhQtqW6MgfNcfEsnLwaFcsWMmCMo5Fxw8oHQ9bYlcg==" saltValue="UbxMkaRK5t16CNVG6vx8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322075</v>
      </c>
      <c r="D6" s="19">
        <f t="shared" si="3"/>
        <v>46</v>
      </c>
      <c r="E6" s="19">
        <f t="shared" si="3"/>
        <v>17</v>
      </c>
      <c r="F6" s="19">
        <f t="shared" si="3"/>
        <v>9</v>
      </c>
      <c r="G6" s="19">
        <f t="shared" si="3"/>
        <v>0</v>
      </c>
      <c r="H6" s="19" t="str">
        <f t="shared" si="3"/>
        <v>島根県　江津市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17.25</v>
      </c>
      <c r="P6" s="20">
        <f t="shared" si="3"/>
        <v>0.16</v>
      </c>
      <c r="Q6" s="20">
        <f t="shared" si="3"/>
        <v>100</v>
      </c>
      <c r="R6" s="20">
        <f t="shared" si="3"/>
        <v>3744</v>
      </c>
      <c r="S6" s="20">
        <f t="shared" si="3"/>
        <v>21751</v>
      </c>
      <c r="T6" s="20">
        <f t="shared" si="3"/>
        <v>268.24</v>
      </c>
      <c r="U6" s="20">
        <f t="shared" si="3"/>
        <v>81.09</v>
      </c>
      <c r="V6" s="20">
        <f t="shared" si="3"/>
        <v>35</v>
      </c>
      <c r="W6" s="20">
        <f t="shared" si="3"/>
        <v>0.01</v>
      </c>
      <c r="X6" s="20">
        <f t="shared" si="3"/>
        <v>3500</v>
      </c>
      <c r="Y6" s="21" t="str">
        <f>IF(Y7="",NA(),Y7)</f>
        <v>-</v>
      </c>
      <c r="Z6" s="21" t="str">
        <f t="shared" ref="Z6:AH6" si="4">IF(Z7="",NA(),Z7)</f>
        <v>-</v>
      </c>
      <c r="AA6" s="21" t="str">
        <f t="shared" si="4"/>
        <v>-</v>
      </c>
      <c r="AB6" s="21" t="str">
        <f t="shared" si="4"/>
        <v>-</v>
      </c>
      <c r="AC6" s="21">
        <f t="shared" si="4"/>
        <v>143.16</v>
      </c>
      <c r="AD6" s="21" t="str">
        <f t="shared" si="4"/>
        <v>-</v>
      </c>
      <c r="AE6" s="21" t="str">
        <f t="shared" si="4"/>
        <v>-</v>
      </c>
      <c r="AF6" s="21" t="str">
        <f t="shared" si="4"/>
        <v>-</v>
      </c>
      <c r="AG6" s="21" t="str">
        <f t="shared" si="4"/>
        <v>-</v>
      </c>
      <c r="AH6" s="21">
        <f t="shared" si="4"/>
        <v>109.38</v>
      </c>
      <c r="AI6" s="20" t="str">
        <f>IF(AI7="","",IF(AI7="-","【-】","【"&amp;SUBSTITUTE(TEXT(AI7,"#,##0.00"),"-","△")&amp;"】"))</f>
        <v>【109.13】</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641.13</v>
      </c>
      <c r="AT6" s="20" t="str">
        <f>IF(AT7="","",IF(AT7="-","【-】","【"&amp;SUBSTITUTE(TEXT(AT7,"#,##0.00"),"-","△")&amp;"】"))</f>
        <v>【631.67】</v>
      </c>
      <c r="AU6" s="21" t="str">
        <f>IF(AU7="",NA(),AU7)</f>
        <v>-</v>
      </c>
      <c r="AV6" s="21" t="str">
        <f t="shared" ref="AV6:BD6" si="6">IF(AV7="",NA(),AV7)</f>
        <v>-</v>
      </c>
      <c r="AW6" s="21" t="str">
        <f t="shared" si="6"/>
        <v>-</v>
      </c>
      <c r="AX6" s="21" t="str">
        <f t="shared" si="6"/>
        <v>-</v>
      </c>
      <c r="AY6" s="21">
        <f t="shared" si="6"/>
        <v>201.68</v>
      </c>
      <c r="AZ6" s="21" t="str">
        <f t="shared" si="6"/>
        <v>-</v>
      </c>
      <c r="BA6" s="21" t="str">
        <f t="shared" si="6"/>
        <v>-</v>
      </c>
      <c r="BB6" s="21" t="str">
        <f t="shared" si="6"/>
        <v>-</v>
      </c>
      <c r="BC6" s="21" t="str">
        <f t="shared" si="6"/>
        <v>-</v>
      </c>
      <c r="BD6" s="21">
        <f t="shared" si="6"/>
        <v>90.92</v>
      </c>
      <c r="BE6" s="20" t="str">
        <f>IF(BE7="","",IF(BE7="-","【-】","【"&amp;SUBSTITUTE(TEXT(BE7,"#,##0.00"),"-","△")&amp;"】"))</f>
        <v>【91.66】</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1312.67</v>
      </c>
      <c r="BP6" s="20" t="str">
        <f>IF(BP7="","",IF(BP7="-","【-】","【"&amp;SUBSTITUTE(TEXT(BP7,"#,##0.00"),"-","△")&amp;"】"))</f>
        <v>【1,321.62】</v>
      </c>
      <c r="BQ6" s="21" t="str">
        <f>IF(BQ7="",NA(),BQ7)</f>
        <v>-</v>
      </c>
      <c r="BR6" s="21" t="str">
        <f t="shared" ref="BR6:BZ6" si="8">IF(BR7="",NA(),BR7)</f>
        <v>-</v>
      </c>
      <c r="BS6" s="21" t="str">
        <f t="shared" si="8"/>
        <v>-</v>
      </c>
      <c r="BT6" s="21" t="str">
        <f t="shared" si="8"/>
        <v>-</v>
      </c>
      <c r="BU6" s="21">
        <f t="shared" si="8"/>
        <v>66.22</v>
      </c>
      <c r="BV6" s="21" t="str">
        <f t="shared" si="8"/>
        <v>-</v>
      </c>
      <c r="BW6" s="21" t="str">
        <f t="shared" si="8"/>
        <v>-</v>
      </c>
      <c r="BX6" s="21" t="str">
        <f t="shared" si="8"/>
        <v>-</v>
      </c>
      <c r="BY6" s="21" t="str">
        <f t="shared" si="8"/>
        <v>-</v>
      </c>
      <c r="BZ6" s="21">
        <f t="shared" si="8"/>
        <v>34.44</v>
      </c>
      <c r="CA6" s="20" t="str">
        <f>IF(CA7="","",IF(CA7="-","【-】","【"&amp;SUBSTITUTE(TEXT(CA7,"#,##0.00"),"-","△")&amp;"】"))</f>
        <v>【34.61】</v>
      </c>
      <c r="CB6" s="21" t="str">
        <f>IF(CB7="",NA(),CB7)</f>
        <v>-</v>
      </c>
      <c r="CC6" s="21" t="str">
        <f t="shared" ref="CC6:CK6" si="9">IF(CC7="",NA(),CC7)</f>
        <v>-</v>
      </c>
      <c r="CD6" s="21" t="str">
        <f t="shared" si="9"/>
        <v>-</v>
      </c>
      <c r="CE6" s="21" t="str">
        <f t="shared" si="9"/>
        <v>-</v>
      </c>
      <c r="CF6" s="21">
        <f t="shared" si="9"/>
        <v>247.07</v>
      </c>
      <c r="CG6" s="21" t="str">
        <f t="shared" si="9"/>
        <v>-</v>
      </c>
      <c r="CH6" s="21" t="str">
        <f t="shared" si="9"/>
        <v>-</v>
      </c>
      <c r="CI6" s="21" t="str">
        <f t="shared" si="9"/>
        <v>-</v>
      </c>
      <c r="CJ6" s="21" t="str">
        <f t="shared" si="9"/>
        <v>-</v>
      </c>
      <c r="CK6" s="21">
        <f t="shared" si="9"/>
        <v>541.80999999999995</v>
      </c>
      <c r="CL6" s="20" t="str">
        <f>IF(CL7="","",IF(CL7="-","【-】","【"&amp;SUBSTITUTE(TEXT(CL7,"#,##0.00"),"-","△")&amp;"】"))</f>
        <v>【538.24】</v>
      </c>
      <c r="CM6" s="21" t="str">
        <f>IF(CM7="",NA(),CM7)</f>
        <v>-</v>
      </c>
      <c r="CN6" s="21" t="str">
        <f t="shared" ref="CN6:CV6" si="10">IF(CN7="",NA(),CN7)</f>
        <v>-</v>
      </c>
      <c r="CO6" s="21" t="str">
        <f t="shared" si="10"/>
        <v>-</v>
      </c>
      <c r="CP6" s="21" t="str">
        <f t="shared" si="10"/>
        <v>-</v>
      </c>
      <c r="CQ6" s="21">
        <f t="shared" si="10"/>
        <v>50</v>
      </c>
      <c r="CR6" s="21" t="str">
        <f t="shared" si="10"/>
        <v>-</v>
      </c>
      <c r="CS6" s="21" t="str">
        <f t="shared" si="10"/>
        <v>-</v>
      </c>
      <c r="CT6" s="21" t="str">
        <f t="shared" si="10"/>
        <v>-</v>
      </c>
      <c r="CU6" s="21" t="str">
        <f t="shared" si="10"/>
        <v>-</v>
      </c>
      <c r="CV6" s="21">
        <f t="shared" si="10"/>
        <v>32.979999999999997</v>
      </c>
      <c r="CW6" s="20" t="str">
        <f>IF(CW7="","",IF(CW7="-","【-】","【"&amp;SUBSTITUTE(TEXT(CW7,"#,##0.00"),"-","△")&amp;"】"))</f>
        <v>【33.03】</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89.95</v>
      </c>
      <c r="DH6" s="20" t="str">
        <f>IF(DH7="","",IF(DH7="-","【-】","【"&amp;SUBSTITUTE(TEXT(DH7,"#,##0.00"),"-","△")&amp;"】"))</f>
        <v>【89.81】</v>
      </c>
      <c r="DI6" s="21" t="str">
        <f>IF(DI7="",NA(),DI7)</f>
        <v>-</v>
      </c>
      <c r="DJ6" s="21" t="str">
        <f t="shared" ref="DJ6:DR6" si="12">IF(DJ7="",NA(),DJ7)</f>
        <v>-</v>
      </c>
      <c r="DK6" s="21" t="str">
        <f t="shared" si="12"/>
        <v>-</v>
      </c>
      <c r="DL6" s="21" t="str">
        <f t="shared" si="12"/>
        <v>-</v>
      </c>
      <c r="DM6" s="21">
        <f t="shared" si="12"/>
        <v>74.64</v>
      </c>
      <c r="DN6" s="21" t="str">
        <f t="shared" si="12"/>
        <v>-</v>
      </c>
      <c r="DO6" s="21" t="str">
        <f t="shared" si="12"/>
        <v>-</v>
      </c>
      <c r="DP6" s="21" t="str">
        <f t="shared" si="12"/>
        <v>-</v>
      </c>
      <c r="DQ6" s="21" t="str">
        <f t="shared" si="12"/>
        <v>-</v>
      </c>
      <c r="DR6" s="21">
        <f t="shared" si="12"/>
        <v>36.090000000000003</v>
      </c>
      <c r="DS6" s="20" t="str">
        <f>IF(DS7="","",IF(DS7="-","【-】","【"&amp;SUBSTITUTE(TEXT(DS7,"#,##0.00"),"-","△")&amp;"】"))</f>
        <v>【35.75】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15">
      <c r="A7" s="14"/>
      <c r="B7" s="23">
        <v>2023</v>
      </c>
      <c r="C7" s="23">
        <v>322075</v>
      </c>
      <c r="D7" s="23">
        <v>46</v>
      </c>
      <c r="E7" s="23">
        <v>17</v>
      </c>
      <c r="F7" s="23">
        <v>9</v>
      </c>
      <c r="G7" s="23">
        <v>0</v>
      </c>
      <c r="H7" s="23" t="s">
        <v>96</v>
      </c>
      <c r="I7" s="23" t="s">
        <v>97</v>
      </c>
      <c r="J7" s="23" t="s">
        <v>98</v>
      </c>
      <c r="K7" s="23" t="s">
        <v>99</v>
      </c>
      <c r="L7" s="23" t="s">
        <v>100</v>
      </c>
      <c r="M7" s="23" t="s">
        <v>101</v>
      </c>
      <c r="N7" s="24" t="s">
        <v>102</v>
      </c>
      <c r="O7" s="24">
        <v>17.25</v>
      </c>
      <c r="P7" s="24">
        <v>0.16</v>
      </c>
      <c r="Q7" s="24">
        <v>100</v>
      </c>
      <c r="R7" s="24">
        <v>3744</v>
      </c>
      <c r="S7" s="24">
        <v>21751</v>
      </c>
      <c r="T7" s="24">
        <v>268.24</v>
      </c>
      <c r="U7" s="24">
        <v>81.09</v>
      </c>
      <c r="V7" s="24">
        <v>35</v>
      </c>
      <c r="W7" s="24">
        <v>0.01</v>
      </c>
      <c r="X7" s="24">
        <v>3500</v>
      </c>
      <c r="Y7" s="24" t="s">
        <v>102</v>
      </c>
      <c r="Z7" s="24" t="s">
        <v>102</v>
      </c>
      <c r="AA7" s="24" t="s">
        <v>102</v>
      </c>
      <c r="AB7" s="24" t="s">
        <v>102</v>
      </c>
      <c r="AC7" s="24">
        <v>143.16</v>
      </c>
      <c r="AD7" s="24" t="s">
        <v>102</v>
      </c>
      <c r="AE7" s="24" t="s">
        <v>102</v>
      </c>
      <c r="AF7" s="24" t="s">
        <v>102</v>
      </c>
      <c r="AG7" s="24" t="s">
        <v>102</v>
      </c>
      <c r="AH7" s="24">
        <v>109.38</v>
      </c>
      <c r="AI7" s="24">
        <v>109.13</v>
      </c>
      <c r="AJ7" s="24" t="s">
        <v>102</v>
      </c>
      <c r="AK7" s="24" t="s">
        <v>102</v>
      </c>
      <c r="AL7" s="24" t="s">
        <v>102</v>
      </c>
      <c r="AM7" s="24" t="s">
        <v>102</v>
      </c>
      <c r="AN7" s="24">
        <v>0</v>
      </c>
      <c r="AO7" s="24" t="s">
        <v>102</v>
      </c>
      <c r="AP7" s="24" t="s">
        <v>102</v>
      </c>
      <c r="AQ7" s="24" t="s">
        <v>102</v>
      </c>
      <c r="AR7" s="24" t="s">
        <v>102</v>
      </c>
      <c r="AS7" s="24">
        <v>641.13</v>
      </c>
      <c r="AT7" s="24">
        <v>631.66999999999996</v>
      </c>
      <c r="AU7" s="24" t="s">
        <v>102</v>
      </c>
      <c r="AV7" s="24" t="s">
        <v>102</v>
      </c>
      <c r="AW7" s="24" t="s">
        <v>102</v>
      </c>
      <c r="AX7" s="24" t="s">
        <v>102</v>
      </c>
      <c r="AY7" s="24">
        <v>201.68</v>
      </c>
      <c r="AZ7" s="24" t="s">
        <v>102</v>
      </c>
      <c r="BA7" s="24" t="s">
        <v>102</v>
      </c>
      <c r="BB7" s="24" t="s">
        <v>102</v>
      </c>
      <c r="BC7" s="24" t="s">
        <v>102</v>
      </c>
      <c r="BD7" s="24">
        <v>90.92</v>
      </c>
      <c r="BE7" s="24">
        <v>91.66</v>
      </c>
      <c r="BF7" s="24" t="s">
        <v>102</v>
      </c>
      <c r="BG7" s="24" t="s">
        <v>102</v>
      </c>
      <c r="BH7" s="24" t="s">
        <v>102</v>
      </c>
      <c r="BI7" s="24" t="s">
        <v>102</v>
      </c>
      <c r="BJ7" s="24">
        <v>0</v>
      </c>
      <c r="BK7" s="24" t="s">
        <v>102</v>
      </c>
      <c r="BL7" s="24" t="s">
        <v>102</v>
      </c>
      <c r="BM7" s="24" t="s">
        <v>102</v>
      </c>
      <c r="BN7" s="24" t="s">
        <v>102</v>
      </c>
      <c r="BO7" s="24">
        <v>1312.67</v>
      </c>
      <c r="BP7" s="24">
        <v>1321.62</v>
      </c>
      <c r="BQ7" s="24" t="s">
        <v>102</v>
      </c>
      <c r="BR7" s="24" t="s">
        <v>102</v>
      </c>
      <c r="BS7" s="24" t="s">
        <v>102</v>
      </c>
      <c r="BT7" s="24" t="s">
        <v>102</v>
      </c>
      <c r="BU7" s="24">
        <v>66.22</v>
      </c>
      <c r="BV7" s="24" t="s">
        <v>102</v>
      </c>
      <c r="BW7" s="24" t="s">
        <v>102</v>
      </c>
      <c r="BX7" s="24" t="s">
        <v>102</v>
      </c>
      <c r="BY7" s="24" t="s">
        <v>102</v>
      </c>
      <c r="BZ7" s="24">
        <v>34.44</v>
      </c>
      <c r="CA7" s="24">
        <v>34.61</v>
      </c>
      <c r="CB7" s="24" t="s">
        <v>102</v>
      </c>
      <c r="CC7" s="24" t="s">
        <v>102</v>
      </c>
      <c r="CD7" s="24" t="s">
        <v>102</v>
      </c>
      <c r="CE7" s="24" t="s">
        <v>102</v>
      </c>
      <c r="CF7" s="24">
        <v>247.07</v>
      </c>
      <c r="CG7" s="24" t="s">
        <v>102</v>
      </c>
      <c r="CH7" s="24" t="s">
        <v>102</v>
      </c>
      <c r="CI7" s="24" t="s">
        <v>102</v>
      </c>
      <c r="CJ7" s="24" t="s">
        <v>102</v>
      </c>
      <c r="CK7" s="24">
        <v>541.80999999999995</v>
      </c>
      <c r="CL7" s="24">
        <v>538.24</v>
      </c>
      <c r="CM7" s="24" t="s">
        <v>102</v>
      </c>
      <c r="CN7" s="24" t="s">
        <v>102</v>
      </c>
      <c r="CO7" s="24" t="s">
        <v>102</v>
      </c>
      <c r="CP7" s="24" t="s">
        <v>102</v>
      </c>
      <c r="CQ7" s="24">
        <v>50</v>
      </c>
      <c r="CR7" s="24" t="s">
        <v>102</v>
      </c>
      <c r="CS7" s="24" t="s">
        <v>102</v>
      </c>
      <c r="CT7" s="24" t="s">
        <v>102</v>
      </c>
      <c r="CU7" s="24" t="s">
        <v>102</v>
      </c>
      <c r="CV7" s="24">
        <v>32.979999999999997</v>
      </c>
      <c r="CW7" s="24">
        <v>33.03</v>
      </c>
      <c r="CX7" s="24" t="s">
        <v>102</v>
      </c>
      <c r="CY7" s="24" t="s">
        <v>102</v>
      </c>
      <c r="CZ7" s="24" t="s">
        <v>102</v>
      </c>
      <c r="DA7" s="24" t="s">
        <v>102</v>
      </c>
      <c r="DB7" s="24">
        <v>100</v>
      </c>
      <c r="DC7" s="24" t="s">
        <v>102</v>
      </c>
      <c r="DD7" s="24" t="s">
        <v>102</v>
      </c>
      <c r="DE7" s="24" t="s">
        <v>102</v>
      </c>
      <c r="DF7" s="24" t="s">
        <v>102</v>
      </c>
      <c r="DG7" s="24">
        <v>89.95</v>
      </c>
      <c r="DH7" s="24">
        <v>89.81</v>
      </c>
      <c r="DI7" s="24" t="s">
        <v>102</v>
      </c>
      <c r="DJ7" s="24" t="s">
        <v>102</v>
      </c>
      <c r="DK7" s="24" t="s">
        <v>102</v>
      </c>
      <c r="DL7" s="24" t="s">
        <v>102</v>
      </c>
      <c r="DM7" s="24">
        <v>74.64</v>
      </c>
      <c r="DN7" s="24" t="s">
        <v>102</v>
      </c>
      <c r="DO7" s="24" t="s">
        <v>102</v>
      </c>
      <c r="DP7" s="24" t="s">
        <v>102</v>
      </c>
      <c r="DQ7" s="24" t="s">
        <v>102</v>
      </c>
      <c r="DR7" s="24">
        <v>36.090000000000003</v>
      </c>
      <c r="DS7" s="24">
        <v>35.75</v>
      </c>
      <c r="DT7" s="24" t="s">
        <v>102</v>
      </c>
      <c r="DU7" s="24" t="s">
        <v>102</v>
      </c>
      <c r="DV7" s="24" t="s">
        <v>102</v>
      </c>
      <c r="DW7" s="24" t="s">
        <v>102</v>
      </c>
      <c r="DX7" s="24" t="s">
        <v>102</v>
      </c>
      <c r="DY7" s="24" t="s">
        <v>102</v>
      </c>
      <c r="DZ7" s="24" t="s">
        <v>102</v>
      </c>
      <c r="EA7" s="24" t="s">
        <v>102</v>
      </c>
      <c r="EB7" s="24" t="s">
        <v>102</v>
      </c>
      <c r="EC7" s="24">
        <v>0</v>
      </c>
      <c r="ED7" s="24">
        <v>0</v>
      </c>
      <c r="EE7" s="24" t="s">
        <v>102</v>
      </c>
      <c r="EF7" s="24" t="s">
        <v>102</v>
      </c>
      <c r="EG7" s="24" t="s">
        <v>102</v>
      </c>
      <c r="EH7" s="24" t="s">
        <v>102</v>
      </c>
      <c r="EI7" s="24" t="s">
        <v>102</v>
      </c>
      <c r="EJ7" s="24" t="s">
        <v>102</v>
      </c>
      <c r="EK7" s="24" t="s">
        <v>102</v>
      </c>
      <c r="EL7" s="24" t="s">
        <v>102</v>
      </c>
      <c r="EM7" s="24" t="s">
        <v>102</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下水07</cp:lastModifiedBy>
  <dcterms:created xsi:type="dcterms:W3CDTF">2025-01-24T07:23:19Z</dcterms:created>
  <dcterms:modified xsi:type="dcterms:W3CDTF">2025-02-05T00:25:14Z</dcterms:modified>
  <cp:category/>
</cp:coreProperties>
</file>