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intra1\下水\令和6年度_下水道課\業務係\調査報告周知\庁内\財政\20250122【県提出〆切２／１２（水）】公営企業に係る経営比較分析表（令和５年度決算）の分析等について\"/>
    </mc:Choice>
  </mc:AlternateContent>
  <xr:revisionPtr revIDLastSave="0" documentId="13_ncr:1_{851076B8-41D4-4BBA-8A24-EE04874BB115}" xr6:coauthVersionLast="47" xr6:coauthVersionMax="47" xr10:uidLastSave="{00000000-0000-0000-0000-000000000000}"/>
  <workbookProtection workbookAlgorithmName="SHA-512" workbookHashValue="hbGw0KECmVBlEsB15KMQ0tOxYLZ1XbkhmUoupN/5mFdeZo14HZYOopTVB61B7XKK0bQNBcsPMmf67gUGs1Us3Q==" workbookSaltValue="mAKM6dVcz38CE2ikHoNhN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E85" i="4"/>
  <c r="AT10" i="4"/>
  <c r="AL10" i="4"/>
  <c r="W10" i="4"/>
  <c r="I10" i="4"/>
  <c r="P8" i="4"/>
  <c r="I8" i="4"/>
</calcChain>
</file>

<file path=xl/sharedStrings.xml><?xml version="1.0" encoding="utf-8"?>
<sst xmlns="http://schemas.openxmlformats.org/spreadsheetml/2006/main" count="319" uniqueCount="115">
  <si>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</si>
  <si>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</si>
  <si>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</si>
  <si>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</si>
  <si>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</si>
  <si>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</si>
  <si>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</si>
  <si>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</si>
  <si>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</si>
  <si>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</si>
  <si>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</si>
  <si>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</si>
  <si>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</si>
  <si>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</si>
  <si>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</si>
  <si>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</si>
  <si>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</si>
  <si>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</si>
  <si>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</si>
  <si>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</si>
  <si>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</si>
  <si>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</si>
  <si>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</si>
  <si>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</si>
  <si>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</si>
  <si>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</si>
  <si>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</si>
  <si>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</si>
  <si>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</si>
  <si>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</si>
  <si>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</si>
  <si>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</si>
  <si>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</si>
  <si>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</si>
  <si>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</si>
  <si>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</si>
  <si>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</si>
  <si>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</si>
  <si>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</si>
  <si>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</si>
  <si>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</si>
  <si>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</si>
  <si>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</si>
  <si>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</si>
  <si>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</si>
  <si>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</si>
  <si>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</si>
  <si>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</si>
  <si>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</si>
  <si>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</si>
  <si>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</si>
  <si>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</si>
  <si>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</si>
  <si>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</si>
  <si>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</si>
  <si>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</si>
  <si>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</si>
  <si>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</si>
  <si>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</si>
  <si>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</si>
  <si>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</si>
  <si>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</si>
  <si>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</si>
  <si>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</si>
  <si>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</si>
  <si>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</si>
  <si>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</si>
  <si>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</si>
  <si>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</si>
  <si>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</si>
  <si>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</si>
  <si>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</si>
  <si>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</si>
  <si>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</si>
  <si>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</si>
  <si>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</si>
  <si>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</si>
  <si>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</si>
  <si>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</si>
  <si>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</si>
  <si>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</si>
  <si>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</si>
  <si>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</si>
  <si>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</si>
  <si>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</si>
  <si>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</si>
  <si>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</si>
  <si>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</si>
  <si>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</si>
  <si>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</si>
  <si>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</si>
  <si>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</si>
  <si>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</si>
  <si>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</si>
  <si>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</si>
  <si>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</si>
  <si>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江津市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</si>
  <si>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</si>
  <si>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</si>
  <si>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</si>
  <si>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</si>
  <si>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</si>
  <si>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</si>
  <si>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</si>
  <si>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</si>
  <si>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</si>
  <si>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</si>
  <si>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</si>
  <si>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</si>
  <si>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</si>
  <si>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</si>
  <si>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</si>
  <si>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は、当施設は2処理区があり、桜江中央地区はH13に供用開始し22年が経過、川越地区はH18に供用開始し17年が経過している。区域内面積が広く、中継ポンプの設置基数が多い上、当初整備した処理場及び中継ポンプ場における機械及び装置は、法定耐用年数をすでに超えたもの及び法定耐用年数に近づいている資産が多いことから、全国及び類似団体より率が高い。
②管渠老朽化率は、平成9年に建設を開始したため、老朽管に到達している管路がないため、数値が出ておらず、また、更新等を行っていないため、③管渠改善率の数値も出ていない。
　修繕計画をもとにオーバーホールか取替を見極めて、長寿命化を図っていくとともに、施設更新の際は、将来需要の予測を踏まえて、施設及び設備繕計画をもとにオーバーホールか取替を見極めて、長寿命化を図っていくとともに、施設更新の際は、将来需要の予測を踏まえて、施設及び設備の合理化などを検討していく必要がある。</t>
    <rPh sb="74" eb="79">
      <t>クイキナイメンセキ</t>
    </rPh>
    <rPh sb="80" eb="81">
      <t>ヒロ</t>
    </rPh>
    <rPh sb="83" eb="85">
      <t>チュウケイ</t>
    </rPh>
    <rPh sb="89" eb="91">
      <t>セッチ</t>
    </rPh>
    <rPh sb="91" eb="93">
      <t>キスウ</t>
    </rPh>
    <rPh sb="94" eb="95">
      <t>オオ</t>
    </rPh>
    <rPh sb="96" eb="97">
      <t>ウエ</t>
    </rPh>
    <rPh sb="160" eb="161">
      <t>オオ</t>
    </rPh>
    <rPh sb="177" eb="178">
      <t>リツ</t>
    </rPh>
    <rPh sb="179" eb="180">
      <t>タカ</t>
    </rPh>
    <rPh sb="197" eb="199">
      <t>ケンセツ</t>
    </rPh>
    <phoneticPr fontId="4"/>
  </si>
  <si>
    <t>　農業集落排水事業における処理区は2つあるが、桜江中央は、H13.6に供用開始し接続率は約88％、川越は、H18.4に供用開始し接続率は約73％となっている。今後、処理区域内における人口は減少の一途であり、料金改定以外の使用料の増は見込めない状況にある。また、収支不足は恒常的であり、これを一般会計繰入金に依存している。施設は供用開始してから17～22年が経過しており、とくに機械設備類の老朽化が著しく、長寿命化のたの更新計画が必要である。
 今後、江の川等治水対策事業に伴い、下水道管等の支障移転工事が本格化していくことになるが、資材費及び人件費の高騰などで、工事費が今後の経営に与える影響が大きい上、費用対効果の観点から事業継続についても、検討を行う必要がある。
　経営を考慮して中長期的には料金改定について検討し、持続可能な施設となるよう経常経費の削減に努める。</t>
    <rPh sb="222" eb="224">
      <t>コンゴ</t>
    </rPh>
    <rPh sb="225" eb="226">
      <t>ゴウ</t>
    </rPh>
    <rPh sb="227" eb="229">
      <t>カワトウ</t>
    </rPh>
    <rPh sb="229" eb="235">
      <t>チスイタイサクジギョウ</t>
    </rPh>
    <rPh sb="236" eb="237">
      <t>トモナ</t>
    </rPh>
    <rPh sb="239" eb="242">
      <t>ゲスイドウ</t>
    </rPh>
    <rPh sb="242" eb="244">
      <t>カントウ</t>
    </rPh>
    <rPh sb="245" eb="249">
      <t>シショウイテン</t>
    </rPh>
    <rPh sb="249" eb="251">
      <t>コウジ</t>
    </rPh>
    <rPh sb="252" eb="255">
      <t>ホンカクカ</t>
    </rPh>
    <rPh sb="266" eb="269">
      <t>シザイヒ</t>
    </rPh>
    <rPh sb="269" eb="270">
      <t>オヨ</t>
    </rPh>
    <rPh sb="271" eb="274">
      <t>ジンケンヒ</t>
    </rPh>
    <rPh sb="275" eb="277">
      <t>コウトウ</t>
    </rPh>
    <rPh sb="281" eb="284">
      <t>コウジヒ</t>
    </rPh>
    <rPh sb="285" eb="287">
      <t>コンゴ</t>
    </rPh>
    <rPh sb="288" eb="290">
      <t>ケイエイ</t>
    </rPh>
    <rPh sb="291" eb="292">
      <t>アタ</t>
    </rPh>
    <rPh sb="294" eb="296">
      <t>エイキョウ</t>
    </rPh>
    <rPh sb="297" eb="298">
      <t>オオ</t>
    </rPh>
    <rPh sb="300" eb="301">
      <t>ウエ</t>
    </rPh>
    <rPh sb="302" eb="307">
      <t>ヒヨウタイコウカ</t>
    </rPh>
    <rPh sb="308" eb="310">
      <t>カンテン</t>
    </rPh>
    <rPh sb="312" eb="316">
      <t>ジギョウケイゾク</t>
    </rPh>
    <rPh sb="322" eb="324">
      <t>ケントウ</t>
    </rPh>
    <rPh sb="325" eb="326">
      <t>オコナ</t>
    </rPh>
    <rPh sb="327" eb="329">
      <t>ヒツヨウ</t>
    </rPh>
    <phoneticPr fontId="4"/>
  </si>
  <si>
    <t>本市の農業集落排水事業は、令和5年度から地方公営企業法を適用した。
①経常収支比率は、営業収益30,735千円（うち使用料30,731千円）、営業外収益178,966千円（うち長期前受金戻入127,999千円・他会計補助金50,911千円）、営業費用188,378千円（うち減価償却費93,750千円・施設維持管理費56,792千円）、営業外費用17,938千円（うち支払利息15,139千円）で、全国及び類似団体の平均とほぼ変わらない状況となった。
③流動比率は、流動資産156,041千円（うち現金預金90,854千円）、流動負債100,802千円（うち企業債94,350千円）で全国及び類似団体の平均の３倍近い数値となっている。水害被害等の多発地帯であり、復旧費用支出のために、預金を多く持っていることが影響している。
④企業債残高対事業規模比率については、本市は地方債償還金を全額一般会計繰入金で賄っており、0となった。
⑤経費回収率は、汚水処理費97,427千円、使用料30,731千円で、⑥汚水処理原価は、汚水処理費97,427千円、有収水量154,092㎥となっており、電気料、維持管理費及び修繕料等の汚水処理費が高く、人口減少により使用料の増加も見込めないため、今後も大きな改善が見込めない。
⑦施設利用率は、人口の減少により依然として類似団体より低い値であり、今後も治水対策事業等により区域外への人口流出も想定され、増加は見込めない。
⑧水洗化率は、92.29％で全国平均や類似団体平均を上回っている。処理区域内人口減少、少子高齢化により数値が大幅に上昇することは今後も見込めない。今後は機械設備の更新を計画的に行い、維持管理費の削減を図り、経常費用の財源確保のため料金改定を検討する必要がある。</t>
    <rPh sb="3" eb="7">
      <t>ノウギョウシュウラク</t>
    </rPh>
    <rPh sb="7" eb="9">
      <t>ハイスイ</t>
    </rPh>
    <rPh sb="506" eb="507">
      <t>トウ</t>
    </rPh>
    <rPh sb="508" eb="513">
      <t>オスイショリヒ</t>
    </rPh>
    <rPh sb="514" eb="515">
      <t>タカ</t>
    </rPh>
    <rPh sb="517" eb="521">
      <t>ジンコウゲンショウ</t>
    </rPh>
    <rPh sb="524" eb="527">
      <t>シヨウリョウ</t>
    </rPh>
    <rPh sb="528" eb="530">
      <t>ゾウカ</t>
    </rPh>
    <rPh sb="531" eb="533">
      <t>ミコ</t>
    </rPh>
    <rPh sb="539" eb="541">
      <t>コンゴ</t>
    </rPh>
    <rPh sb="542" eb="543">
      <t>オオ</t>
    </rPh>
    <rPh sb="545" eb="547">
      <t>カイゼン</t>
    </rPh>
    <rPh sb="548" eb="550">
      <t>ミコ</t>
    </rPh>
    <rPh sb="563" eb="565">
      <t>ジンコウ</t>
    </rPh>
    <rPh sb="566" eb="568">
      <t>ゲンショウ</t>
    </rPh>
    <rPh sb="592" eb="596">
      <t>チスイタイサク</t>
    </rPh>
    <rPh sb="596" eb="599">
      <t>ジギョウトウ</t>
    </rPh>
    <rPh sb="602" eb="605">
      <t>クイキガイ</t>
    </rPh>
    <rPh sb="607" eb="611">
      <t>ジンコウリュウシュツ</t>
    </rPh>
    <rPh sb="612" eb="614">
      <t>ソウテイ</t>
    </rPh>
    <rPh sb="617" eb="619">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</si>
</sst>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26A-45C2-87BD-D8E07176CFD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126A-45C2-87BD-D8E07176CFD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101.64</c:v>
                </c:pt>
              </c:numCache>
            </c:numRef>
          </c:val>
          <c:extLst>
            <c:ext xmlns:c16="http://schemas.microsoft.com/office/drawing/2014/chart" uri="{C3380CC4-5D6E-409C-BE32-E72D297353CC}">
              <c16:uniqueId val="{00000000-D425-4818-B561-6A38C246670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106.35</c:v>
                </c:pt>
              </c:numCache>
            </c:numRef>
          </c:val>
          <c:smooth val="0"/>
          <c:extLst>
            <c:ext xmlns:c16="http://schemas.microsoft.com/office/drawing/2014/chart" uri="{C3380CC4-5D6E-409C-BE32-E72D297353CC}">
              <c16:uniqueId val="{00000001-D425-4818-B561-6A38C246670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43.77</c:v>
                </c:pt>
              </c:numCache>
            </c:numRef>
          </c:val>
          <c:extLst>
            <c:ext xmlns:c16="http://schemas.microsoft.com/office/drawing/2014/chart" uri="{C3380CC4-5D6E-409C-BE32-E72D297353CC}">
              <c16:uniqueId val="{00000000-142C-4D7A-9FA4-1A3A3DB1ACB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25.46</c:v>
                </c:pt>
              </c:numCache>
            </c:numRef>
          </c:val>
          <c:smooth val="0"/>
          <c:extLst>
            <c:ext xmlns:c16="http://schemas.microsoft.com/office/drawing/2014/chart" uri="{C3380CC4-5D6E-409C-BE32-E72D297353CC}">
              <c16:uniqueId val="{00000001-142C-4D7A-9FA4-1A3A3DB1ACB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57F-4752-A46A-7A385603FA2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257F-4752-A46A-7A385603FA2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ECE-41C0-AD2A-25748DA8A53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129.88999999999999</c:v>
                </c:pt>
              </c:numCache>
            </c:numRef>
          </c:val>
          <c:smooth val="0"/>
          <c:extLst>
            <c:ext xmlns:c16="http://schemas.microsoft.com/office/drawing/2014/chart" uri="{C3380CC4-5D6E-409C-BE32-E72D297353CC}">
              <c16:uniqueId val="{00000001-1ECE-41C0-AD2A-25748DA8A53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154.80000000000001</c:v>
                </c:pt>
              </c:numCache>
            </c:numRef>
          </c:val>
          <c:extLst>
            <c:ext xmlns:c16="http://schemas.microsoft.com/office/drawing/2014/chart" uri="{C3380CC4-5D6E-409C-BE32-E72D297353CC}">
              <c16:uniqueId val="{00000000-00F1-4E42-AE3B-13AF23F914E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44.04</c:v>
                </c:pt>
              </c:numCache>
            </c:numRef>
          </c:val>
          <c:smooth val="0"/>
          <c:extLst>
            <c:ext xmlns:c16="http://schemas.microsoft.com/office/drawing/2014/chart" uri="{C3380CC4-5D6E-409C-BE32-E72D297353CC}">
              <c16:uniqueId val="{00000001-00F1-4E42-AE3B-13AF23F914E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33A-40E3-B799-D3E7FEEF7D6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839.21</c:v>
                </c:pt>
              </c:numCache>
            </c:numRef>
          </c:val>
          <c:smooth val="0"/>
          <c:extLst>
            <c:ext xmlns:c16="http://schemas.microsoft.com/office/drawing/2014/chart" uri="{C3380CC4-5D6E-409C-BE32-E72D297353CC}">
              <c16:uniqueId val="{00000001-E33A-40E3-B799-D3E7FEEF7D6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31.54</c:v>
                </c:pt>
              </c:numCache>
            </c:numRef>
          </c:val>
          <c:extLst>
            <c:ext xmlns:c16="http://schemas.microsoft.com/office/drawing/2014/chart" uri="{C3380CC4-5D6E-409C-BE32-E72D297353CC}">
              <c16:uniqueId val="{00000000-C045-4424-AD00-688FE19DA17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52.05</c:v>
                </c:pt>
              </c:numCache>
            </c:numRef>
          </c:val>
          <c:smooth val="0"/>
          <c:extLst>
            <c:ext xmlns:c16="http://schemas.microsoft.com/office/drawing/2014/chart" uri="{C3380CC4-5D6E-409C-BE32-E72D297353CC}">
              <c16:uniqueId val="{00000001-C045-4424-AD00-688FE19DA17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632.27</c:v>
                </c:pt>
              </c:numCache>
            </c:numRef>
          </c:val>
          <c:extLst>
            <c:ext xmlns:c16="http://schemas.microsoft.com/office/drawing/2014/chart" uri="{C3380CC4-5D6E-409C-BE32-E72D297353CC}">
              <c16:uniqueId val="{00000000-CF07-44D6-B948-0B7869E9A14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301.86</c:v>
                </c:pt>
              </c:numCache>
            </c:numRef>
          </c:val>
          <c:smooth val="0"/>
          <c:extLst>
            <c:ext xmlns:c16="http://schemas.microsoft.com/office/drawing/2014/chart" uri="{C3380CC4-5D6E-409C-BE32-E72D297353CC}">
              <c16:uniqueId val="{00000001-CF07-44D6-B948-0B7869E9A14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42.31</c:v>
                </c:pt>
              </c:numCache>
            </c:numRef>
          </c:val>
          <c:extLst>
            <c:ext xmlns:c16="http://schemas.microsoft.com/office/drawing/2014/chart" uri="{C3380CC4-5D6E-409C-BE32-E72D297353CC}">
              <c16:uniqueId val="{00000000-EF28-4B64-A16B-0363C258986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46.25</c:v>
                </c:pt>
              </c:numCache>
            </c:numRef>
          </c:val>
          <c:smooth val="0"/>
          <c:extLst>
            <c:ext xmlns:c16="http://schemas.microsoft.com/office/drawing/2014/chart" uri="{C3380CC4-5D6E-409C-BE32-E72D297353CC}">
              <c16:uniqueId val="{00000001-EF28-4B64-A16B-0363C258986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92.29</c:v>
                </c:pt>
              </c:numCache>
            </c:numRef>
          </c:val>
          <c:extLst>
            <c:ext xmlns:c16="http://schemas.microsoft.com/office/drawing/2014/chart" uri="{C3380CC4-5D6E-409C-BE32-E72D297353CC}">
              <c16:uniqueId val="{00000000-72E4-42C7-B13B-71482330206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83.96</c:v>
                </c:pt>
              </c:numCache>
            </c:numRef>
          </c:val>
          <c:smooth val="0"/>
          <c:extLst>
            <c:ext xmlns:c16="http://schemas.microsoft.com/office/drawing/2014/chart" uri="{C3380CC4-5D6E-409C-BE32-E72D297353CC}">
              <c16:uniqueId val="{00000001-72E4-42C7-B13B-71482330206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6"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島根県　江津市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71" t="str">
        <f>データ!$M$6</f>
        <v>非設置</v>
      </c>
      <c r="AE8" s="71"/>
      <c r="AF8" s="71"/>
      <c r="AG8" s="71"/>
      <c r="AH8" s="71"/>
      <c r="AI8" s="71"/>
      <c r="AJ8" s="71"/>
      <c r="AK8" s="3"/>
      <c r="AL8" s="45">
        <f>データ!S6</f>
        <v>21751</v>
      </c>
      <c r="AM8" s="45"/>
      <c r="AN8" s="45"/>
      <c r="AO8" s="45"/>
      <c r="AP8" s="45"/>
      <c r="AQ8" s="45"/>
      <c r="AR8" s="45"/>
      <c r="AS8" s="45"/>
      <c r="AT8" s="44">
        <f>データ!T6</f>
        <v>268.24</v>
      </c>
      <c r="AU8" s="44"/>
      <c r="AV8" s="44"/>
      <c r="AW8" s="44"/>
      <c r="AX8" s="44"/>
      <c r="AY8" s="44"/>
      <c r="AZ8" s="44"/>
      <c r="BA8" s="44"/>
      <c r="BB8" s="44">
        <f>データ!U6</f>
        <v>81.09</v>
      </c>
      <c r="BC8" s="44"/>
      <c r="BD8" s="44"/>
      <c r="BE8" s="44"/>
      <c r="BF8" s="44"/>
      <c r="BG8" s="44"/>
      <c r="BH8" s="44"/>
      <c r="BI8" s="44"/>
      <c r="BJ8" s="3"/>
      <c r="BK8" s="3"/>
      <c r="BL8" s="66" t="s">
        <v>10</v>
      </c>
      <c r="BM8" s="67"/>
      <c r="BN8" s="68" t="s">
        <v>11</v>
      </c>
      <c r="BO8" s="68"/>
      <c r="BP8" s="68"/>
      <c r="BQ8" s="68"/>
      <c r="BR8" s="68"/>
      <c r="BS8" s="68"/>
      <c r="BT8" s="68"/>
      <c r="BU8" s="68"/>
      <c r="BV8" s="68"/>
      <c r="BW8" s="68"/>
      <c r="BX8" s="68"/>
      <c r="BY8" s="6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70.87</v>
      </c>
      <c r="J10" s="44"/>
      <c r="K10" s="44"/>
      <c r="L10" s="44"/>
      <c r="M10" s="44"/>
      <c r="N10" s="44"/>
      <c r="O10" s="44"/>
      <c r="P10" s="44">
        <f>データ!P6</f>
        <v>7.92</v>
      </c>
      <c r="Q10" s="44"/>
      <c r="R10" s="44"/>
      <c r="S10" s="44"/>
      <c r="T10" s="44"/>
      <c r="U10" s="44"/>
      <c r="V10" s="44"/>
      <c r="W10" s="44">
        <f>データ!Q6</f>
        <v>88.14</v>
      </c>
      <c r="X10" s="44"/>
      <c r="Y10" s="44"/>
      <c r="Z10" s="44"/>
      <c r="AA10" s="44"/>
      <c r="AB10" s="44"/>
      <c r="AC10" s="44"/>
      <c r="AD10" s="45">
        <f>データ!R6</f>
        <v>3744</v>
      </c>
      <c r="AE10" s="45"/>
      <c r="AF10" s="45"/>
      <c r="AG10" s="45"/>
      <c r="AH10" s="45"/>
      <c r="AI10" s="45"/>
      <c r="AJ10" s="45"/>
      <c r="AK10" s="2"/>
      <c r="AL10" s="45">
        <f>データ!V6</f>
        <v>1700</v>
      </c>
      <c r="AM10" s="45"/>
      <c r="AN10" s="45"/>
      <c r="AO10" s="45"/>
      <c r="AP10" s="45"/>
      <c r="AQ10" s="45"/>
      <c r="AR10" s="45"/>
      <c r="AS10" s="45"/>
      <c r="AT10" s="44">
        <f>データ!W6</f>
        <v>1.1000000000000001</v>
      </c>
      <c r="AU10" s="44"/>
      <c r="AV10" s="44"/>
      <c r="AW10" s="44"/>
      <c r="AX10" s="44"/>
      <c r="AY10" s="44"/>
      <c r="AZ10" s="44"/>
      <c r="BA10" s="44"/>
      <c r="BB10" s="44">
        <f>データ!X6</f>
        <v>1545.45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u1efjwEu0Ho36+soOgXDqbTo3L5tg1Pz80R4kfMPteSHLWP9uecMWIm7/kMsyMZTgzIuA2d0jikjSt8JDL6SBQ==" saltValue="vIPolM7djyg60vuNknSo8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322075</v>
      </c>
      <c r="D6" s="19">
        <f t="shared" si="3"/>
        <v>46</v>
      </c>
      <c r="E6" s="19">
        <f t="shared" si="3"/>
        <v>17</v>
      </c>
      <c r="F6" s="19">
        <f t="shared" si="3"/>
        <v>5</v>
      </c>
      <c r="G6" s="19">
        <f t="shared" si="3"/>
        <v>0</v>
      </c>
      <c r="H6" s="19" t="str">
        <f t="shared" si="3"/>
        <v>島根県　江津市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70.87</v>
      </c>
      <c r="P6" s="20">
        <f t="shared" si="3"/>
        <v>7.92</v>
      </c>
      <c r="Q6" s="20">
        <f t="shared" si="3"/>
        <v>88.14</v>
      </c>
      <c r="R6" s="20">
        <f t="shared" si="3"/>
        <v>3744</v>
      </c>
      <c r="S6" s="20">
        <f t="shared" si="3"/>
        <v>21751</v>
      </c>
      <c r="T6" s="20">
        <f t="shared" si="3"/>
        <v>268.24</v>
      </c>
      <c r="U6" s="20">
        <f t="shared" si="3"/>
        <v>81.09</v>
      </c>
      <c r="V6" s="20">
        <f t="shared" si="3"/>
        <v>1700</v>
      </c>
      <c r="W6" s="20">
        <f t="shared" si="3"/>
        <v>1.1000000000000001</v>
      </c>
      <c r="X6" s="20">
        <f t="shared" si="3"/>
        <v>1545.45</v>
      </c>
      <c r="Y6" s="21" t="str">
        <f>IF(Y7="",NA(),Y7)</f>
        <v>-</v>
      </c>
      <c r="Z6" s="21" t="str">
        <f t="shared" ref="Z6:AH6" si="4">IF(Z7="",NA(),Z7)</f>
        <v>-</v>
      </c>
      <c r="AA6" s="21" t="str">
        <f t="shared" si="4"/>
        <v>-</v>
      </c>
      <c r="AB6" s="21" t="str">
        <f t="shared" si="4"/>
        <v>-</v>
      </c>
      <c r="AC6" s="21">
        <f t="shared" si="4"/>
        <v>101.64</v>
      </c>
      <c r="AD6" s="21" t="str">
        <f t="shared" si="4"/>
        <v>-</v>
      </c>
      <c r="AE6" s="21" t="str">
        <f t="shared" si="4"/>
        <v>-</v>
      </c>
      <c r="AF6" s="21" t="str">
        <f t="shared" si="4"/>
        <v>-</v>
      </c>
      <c r="AG6" s="21" t="str">
        <f t="shared" si="4"/>
        <v>-</v>
      </c>
      <c r="AH6" s="21">
        <f t="shared" si="4"/>
        <v>106.35</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129.88999999999999</v>
      </c>
      <c r="AT6" s="20" t="str">
        <f>IF(AT7="","",IF(AT7="-","【-】","【"&amp;SUBSTITUTE(TEXT(AT7,"#,##0.00"),"-","△")&amp;"】"))</f>
        <v>【124.06】</v>
      </c>
      <c r="AU6" s="21" t="str">
        <f>IF(AU7="",NA(),AU7)</f>
        <v>-</v>
      </c>
      <c r="AV6" s="21" t="str">
        <f t="shared" ref="AV6:BD6" si="6">IF(AV7="",NA(),AV7)</f>
        <v>-</v>
      </c>
      <c r="AW6" s="21" t="str">
        <f t="shared" si="6"/>
        <v>-</v>
      </c>
      <c r="AX6" s="21" t="str">
        <f t="shared" si="6"/>
        <v>-</v>
      </c>
      <c r="AY6" s="21">
        <f t="shared" si="6"/>
        <v>154.80000000000001</v>
      </c>
      <c r="AZ6" s="21" t="str">
        <f t="shared" si="6"/>
        <v>-</v>
      </c>
      <c r="BA6" s="21" t="str">
        <f t="shared" si="6"/>
        <v>-</v>
      </c>
      <c r="BB6" s="21" t="str">
        <f t="shared" si="6"/>
        <v>-</v>
      </c>
      <c r="BC6" s="21" t="str">
        <f t="shared" si="6"/>
        <v>-</v>
      </c>
      <c r="BD6" s="21">
        <f t="shared" si="6"/>
        <v>44.04</v>
      </c>
      <c r="BE6" s="20" t="str">
        <f>IF(BE7="","",IF(BE7="-","【-】","【"&amp;SUBSTITUTE(TEXT(BE7,"#,##0.00"),"-","△")&amp;"】"))</f>
        <v>【42.02】</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839.21</v>
      </c>
      <c r="BP6" s="20" t="str">
        <f>IF(BP7="","",IF(BP7="-","【-】","【"&amp;SUBSTITUTE(TEXT(BP7,"#,##0.00"),"-","△")&amp;"】"))</f>
        <v>【785.10】</v>
      </c>
      <c r="BQ6" s="21" t="str">
        <f>IF(BQ7="",NA(),BQ7)</f>
        <v>-</v>
      </c>
      <c r="BR6" s="21" t="str">
        <f t="shared" ref="BR6:BZ6" si="8">IF(BR7="",NA(),BR7)</f>
        <v>-</v>
      </c>
      <c r="BS6" s="21" t="str">
        <f t="shared" si="8"/>
        <v>-</v>
      </c>
      <c r="BT6" s="21" t="str">
        <f t="shared" si="8"/>
        <v>-</v>
      </c>
      <c r="BU6" s="21">
        <f t="shared" si="8"/>
        <v>31.54</v>
      </c>
      <c r="BV6" s="21" t="str">
        <f t="shared" si="8"/>
        <v>-</v>
      </c>
      <c r="BW6" s="21" t="str">
        <f t="shared" si="8"/>
        <v>-</v>
      </c>
      <c r="BX6" s="21" t="str">
        <f t="shared" si="8"/>
        <v>-</v>
      </c>
      <c r="BY6" s="21" t="str">
        <f t="shared" si="8"/>
        <v>-</v>
      </c>
      <c r="BZ6" s="21">
        <f t="shared" si="8"/>
        <v>52.05</v>
      </c>
      <c r="CA6" s="20" t="str">
        <f>IF(CA7="","",IF(CA7="-","【-】","【"&amp;SUBSTITUTE(TEXT(CA7,"#,##0.00"),"-","△")&amp;"】"))</f>
        <v>【56.93】</v>
      </c>
      <c r="CB6" s="21" t="str">
        <f>IF(CB7="",NA(),CB7)</f>
        <v>-</v>
      </c>
      <c r="CC6" s="21" t="str">
        <f t="shared" ref="CC6:CK6" si="9">IF(CC7="",NA(),CC7)</f>
        <v>-</v>
      </c>
      <c r="CD6" s="21" t="str">
        <f t="shared" si="9"/>
        <v>-</v>
      </c>
      <c r="CE6" s="21" t="str">
        <f t="shared" si="9"/>
        <v>-</v>
      </c>
      <c r="CF6" s="21">
        <f t="shared" si="9"/>
        <v>632.27</v>
      </c>
      <c r="CG6" s="21" t="str">
        <f t="shared" si="9"/>
        <v>-</v>
      </c>
      <c r="CH6" s="21" t="str">
        <f t="shared" si="9"/>
        <v>-</v>
      </c>
      <c r="CI6" s="21" t="str">
        <f t="shared" si="9"/>
        <v>-</v>
      </c>
      <c r="CJ6" s="21" t="str">
        <f t="shared" si="9"/>
        <v>-</v>
      </c>
      <c r="CK6" s="21">
        <f t="shared" si="9"/>
        <v>301.86</v>
      </c>
      <c r="CL6" s="20" t="str">
        <f>IF(CL7="","",IF(CL7="-","【-】","【"&amp;SUBSTITUTE(TEXT(CL7,"#,##0.00"),"-","△")&amp;"】"))</f>
        <v>【271.15】</v>
      </c>
      <c r="CM6" s="21" t="str">
        <f>IF(CM7="",NA(),CM7)</f>
        <v>-</v>
      </c>
      <c r="CN6" s="21" t="str">
        <f t="shared" ref="CN6:CV6" si="10">IF(CN7="",NA(),CN7)</f>
        <v>-</v>
      </c>
      <c r="CO6" s="21" t="str">
        <f t="shared" si="10"/>
        <v>-</v>
      </c>
      <c r="CP6" s="21" t="str">
        <f t="shared" si="10"/>
        <v>-</v>
      </c>
      <c r="CQ6" s="21">
        <f t="shared" si="10"/>
        <v>42.31</v>
      </c>
      <c r="CR6" s="21" t="str">
        <f t="shared" si="10"/>
        <v>-</v>
      </c>
      <c r="CS6" s="21" t="str">
        <f t="shared" si="10"/>
        <v>-</v>
      </c>
      <c r="CT6" s="21" t="str">
        <f t="shared" si="10"/>
        <v>-</v>
      </c>
      <c r="CU6" s="21" t="str">
        <f t="shared" si="10"/>
        <v>-</v>
      </c>
      <c r="CV6" s="21">
        <f t="shared" si="10"/>
        <v>46.25</v>
      </c>
      <c r="CW6" s="20" t="str">
        <f>IF(CW7="","",IF(CW7="-","【-】","【"&amp;SUBSTITUTE(TEXT(CW7,"#,##0.00"),"-","△")&amp;"】"))</f>
        <v>【49.87】</v>
      </c>
      <c r="CX6" s="21" t="str">
        <f>IF(CX7="",NA(),CX7)</f>
        <v>-</v>
      </c>
      <c r="CY6" s="21" t="str">
        <f t="shared" ref="CY6:DG6" si="11">IF(CY7="",NA(),CY7)</f>
        <v>-</v>
      </c>
      <c r="CZ6" s="21" t="str">
        <f t="shared" si="11"/>
        <v>-</v>
      </c>
      <c r="DA6" s="21" t="str">
        <f t="shared" si="11"/>
        <v>-</v>
      </c>
      <c r="DB6" s="21">
        <f t="shared" si="11"/>
        <v>92.29</v>
      </c>
      <c r="DC6" s="21" t="str">
        <f t="shared" si="11"/>
        <v>-</v>
      </c>
      <c r="DD6" s="21" t="str">
        <f t="shared" si="11"/>
        <v>-</v>
      </c>
      <c r="DE6" s="21" t="str">
        <f t="shared" si="11"/>
        <v>-</v>
      </c>
      <c r="DF6" s="21" t="str">
        <f t="shared" si="11"/>
        <v>-</v>
      </c>
      <c r="DG6" s="21">
        <f t="shared" si="11"/>
        <v>83.96</v>
      </c>
      <c r="DH6" s="20" t="str">
        <f>IF(DH7="","",IF(DH7="-","【-】","【"&amp;SUBSTITUTE(TEXT(DH7,"#,##0.00"),"-","△")&amp;"】"))</f>
        <v>【87.54】</v>
      </c>
      <c r="DI6" s="21" t="str">
        <f>IF(DI7="",NA(),DI7)</f>
        <v>-</v>
      </c>
      <c r="DJ6" s="21" t="str">
        <f t="shared" ref="DJ6:DR6" si="12">IF(DJ7="",NA(),DJ7)</f>
        <v>-</v>
      </c>
      <c r="DK6" s="21" t="str">
        <f t="shared" si="12"/>
        <v>-</v>
      </c>
      <c r="DL6" s="21" t="str">
        <f t="shared" si="12"/>
        <v>-</v>
      </c>
      <c r="DM6" s="21">
        <f t="shared" si="12"/>
        <v>43.77</v>
      </c>
      <c r="DN6" s="21" t="str">
        <f t="shared" si="12"/>
        <v>-</v>
      </c>
      <c r="DO6" s="21" t="str">
        <f t="shared" si="12"/>
        <v>-</v>
      </c>
      <c r="DP6" s="21" t="str">
        <f t="shared" si="12"/>
        <v>-</v>
      </c>
      <c r="DQ6" s="21" t="str">
        <f t="shared" si="12"/>
        <v>-</v>
      </c>
      <c r="DR6" s="21">
        <f t="shared" si="12"/>
        <v>25.46</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0.19</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15">
      <c r="A7" s="14"/>
      <c r="B7" s="23">
        <v>2023</v>
      </c>
      <c r="C7" s="23">
        <v>322075</v>
      </c>
      <c r="D7" s="23">
        <v>46</v>
      </c>
      <c r="E7" s="23">
        <v>17</v>
      </c>
      <c r="F7" s="23">
        <v>5</v>
      </c>
      <c r="G7" s="23">
        <v>0</v>
      </c>
      <c r="H7" s="23" t="s">
        <v>96</v>
      </c>
      <c r="I7" s="23" t="s">
        <v>97</v>
      </c>
      <c r="J7" s="23" t="s">
        <v>98</v>
      </c>
      <c r="K7" s="23" t="s">
        <v>99</v>
      </c>
      <c r="L7" s="23" t="s">
        <v>100</v>
      </c>
      <c r="M7" s="23" t="s">
        <v>101</v>
      </c>
      <c r="N7" s="24" t="s">
        <v>102</v>
      </c>
      <c r="O7" s="24">
        <v>70.87</v>
      </c>
      <c r="P7" s="24">
        <v>7.92</v>
      </c>
      <c r="Q7" s="24">
        <v>88.14</v>
      </c>
      <c r="R7" s="24">
        <v>3744</v>
      </c>
      <c r="S7" s="24">
        <v>21751</v>
      </c>
      <c r="T7" s="24">
        <v>268.24</v>
      </c>
      <c r="U7" s="24">
        <v>81.09</v>
      </c>
      <c r="V7" s="24">
        <v>1700</v>
      </c>
      <c r="W7" s="24">
        <v>1.1000000000000001</v>
      </c>
      <c r="X7" s="24">
        <v>1545.45</v>
      </c>
      <c r="Y7" s="24" t="s">
        <v>102</v>
      </c>
      <c r="Z7" s="24" t="s">
        <v>102</v>
      </c>
      <c r="AA7" s="24" t="s">
        <v>102</v>
      </c>
      <c r="AB7" s="24" t="s">
        <v>102</v>
      </c>
      <c r="AC7" s="24">
        <v>101.64</v>
      </c>
      <c r="AD7" s="24" t="s">
        <v>102</v>
      </c>
      <c r="AE7" s="24" t="s">
        <v>102</v>
      </c>
      <c r="AF7" s="24" t="s">
        <v>102</v>
      </c>
      <c r="AG7" s="24" t="s">
        <v>102</v>
      </c>
      <c r="AH7" s="24">
        <v>106.35</v>
      </c>
      <c r="AI7" s="24">
        <v>104.44</v>
      </c>
      <c r="AJ7" s="24" t="s">
        <v>102</v>
      </c>
      <c r="AK7" s="24" t="s">
        <v>102</v>
      </c>
      <c r="AL7" s="24" t="s">
        <v>102</v>
      </c>
      <c r="AM7" s="24" t="s">
        <v>102</v>
      </c>
      <c r="AN7" s="24">
        <v>0</v>
      </c>
      <c r="AO7" s="24" t="s">
        <v>102</v>
      </c>
      <c r="AP7" s="24" t="s">
        <v>102</v>
      </c>
      <c r="AQ7" s="24" t="s">
        <v>102</v>
      </c>
      <c r="AR7" s="24" t="s">
        <v>102</v>
      </c>
      <c r="AS7" s="24">
        <v>129.88999999999999</v>
      </c>
      <c r="AT7" s="24">
        <v>124.06</v>
      </c>
      <c r="AU7" s="24" t="s">
        <v>102</v>
      </c>
      <c r="AV7" s="24" t="s">
        <v>102</v>
      </c>
      <c r="AW7" s="24" t="s">
        <v>102</v>
      </c>
      <c r="AX7" s="24" t="s">
        <v>102</v>
      </c>
      <c r="AY7" s="24">
        <v>154.80000000000001</v>
      </c>
      <c r="AZ7" s="24" t="s">
        <v>102</v>
      </c>
      <c r="BA7" s="24" t="s">
        <v>102</v>
      </c>
      <c r="BB7" s="24" t="s">
        <v>102</v>
      </c>
      <c r="BC7" s="24" t="s">
        <v>102</v>
      </c>
      <c r="BD7" s="24">
        <v>44.04</v>
      </c>
      <c r="BE7" s="24">
        <v>42.02</v>
      </c>
      <c r="BF7" s="24" t="s">
        <v>102</v>
      </c>
      <c r="BG7" s="24" t="s">
        <v>102</v>
      </c>
      <c r="BH7" s="24" t="s">
        <v>102</v>
      </c>
      <c r="BI7" s="24" t="s">
        <v>102</v>
      </c>
      <c r="BJ7" s="24">
        <v>0</v>
      </c>
      <c r="BK7" s="24" t="s">
        <v>102</v>
      </c>
      <c r="BL7" s="24" t="s">
        <v>102</v>
      </c>
      <c r="BM7" s="24" t="s">
        <v>102</v>
      </c>
      <c r="BN7" s="24" t="s">
        <v>102</v>
      </c>
      <c r="BO7" s="24">
        <v>839.21</v>
      </c>
      <c r="BP7" s="24">
        <v>785.1</v>
      </c>
      <c r="BQ7" s="24" t="s">
        <v>102</v>
      </c>
      <c r="BR7" s="24" t="s">
        <v>102</v>
      </c>
      <c r="BS7" s="24" t="s">
        <v>102</v>
      </c>
      <c r="BT7" s="24" t="s">
        <v>102</v>
      </c>
      <c r="BU7" s="24">
        <v>31.54</v>
      </c>
      <c r="BV7" s="24" t="s">
        <v>102</v>
      </c>
      <c r="BW7" s="24" t="s">
        <v>102</v>
      </c>
      <c r="BX7" s="24" t="s">
        <v>102</v>
      </c>
      <c r="BY7" s="24" t="s">
        <v>102</v>
      </c>
      <c r="BZ7" s="24">
        <v>52.05</v>
      </c>
      <c r="CA7" s="24">
        <v>56.93</v>
      </c>
      <c r="CB7" s="24" t="s">
        <v>102</v>
      </c>
      <c r="CC7" s="24" t="s">
        <v>102</v>
      </c>
      <c r="CD7" s="24" t="s">
        <v>102</v>
      </c>
      <c r="CE7" s="24" t="s">
        <v>102</v>
      </c>
      <c r="CF7" s="24">
        <v>632.27</v>
      </c>
      <c r="CG7" s="24" t="s">
        <v>102</v>
      </c>
      <c r="CH7" s="24" t="s">
        <v>102</v>
      </c>
      <c r="CI7" s="24" t="s">
        <v>102</v>
      </c>
      <c r="CJ7" s="24" t="s">
        <v>102</v>
      </c>
      <c r="CK7" s="24">
        <v>301.86</v>
      </c>
      <c r="CL7" s="24">
        <v>271.14999999999998</v>
      </c>
      <c r="CM7" s="24" t="s">
        <v>102</v>
      </c>
      <c r="CN7" s="24" t="s">
        <v>102</v>
      </c>
      <c r="CO7" s="24" t="s">
        <v>102</v>
      </c>
      <c r="CP7" s="24" t="s">
        <v>102</v>
      </c>
      <c r="CQ7" s="24">
        <v>42.31</v>
      </c>
      <c r="CR7" s="24" t="s">
        <v>102</v>
      </c>
      <c r="CS7" s="24" t="s">
        <v>102</v>
      </c>
      <c r="CT7" s="24" t="s">
        <v>102</v>
      </c>
      <c r="CU7" s="24" t="s">
        <v>102</v>
      </c>
      <c r="CV7" s="24">
        <v>46.25</v>
      </c>
      <c r="CW7" s="24">
        <v>49.87</v>
      </c>
      <c r="CX7" s="24" t="s">
        <v>102</v>
      </c>
      <c r="CY7" s="24" t="s">
        <v>102</v>
      </c>
      <c r="CZ7" s="24" t="s">
        <v>102</v>
      </c>
      <c r="DA7" s="24" t="s">
        <v>102</v>
      </c>
      <c r="DB7" s="24">
        <v>92.29</v>
      </c>
      <c r="DC7" s="24" t="s">
        <v>102</v>
      </c>
      <c r="DD7" s="24" t="s">
        <v>102</v>
      </c>
      <c r="DE7" s="24" t="s">
        <v>102</v>
      </c>
      <c r="DF7" s="24" t="s">
        <v>102</v>
      </c>
      <c r="DG7" s="24">
        <v>83.96</v>
      </c>
      <c r="DH7" s="24">
        <v>87.54</v>
      </c>
      <c r="DI7" s="24" t="s">
        <v>102</v>
      </c>
      <c r="DJ7" s="24" t="s">
        <v>102</v>
      </c>
      <c r="DK7" s="24" t="s">
        <v>102</v>
      </c>
      <c r="DL7" s="24" t="s">
        <v>102</v>
      </c>
      <c r="DM7" s="24">
        <v>43.77</v>
      </c>
      <c r="DN7" s="24" t="s">
        <v>102</v>
      </c>
      <c r="DO7" s="24" t="s">
        <v>102</v>
      </c>
      <c r="DP7" s="24" t="s">
        <v>102</v>
      </c>
      <c r="DQ7" s="24" t="s">
        <v>102</v>
      </c>
      <c r="DR7" s="24">
        <v>25.46</v>
      </c>
      <c r="DS7" s="24">
        <v>28.42</v>
      </c>
      <c r="DT7" s="24" t="s">
        <v>102</v>
      </c>
      <c r="DU7" s="24" t="s">
        <v>102</v>
      </c>
      <c r="DV7" s="24" t="s">
        <v>102</v>
      </c>
      <c r="DW7" s="24" t="s">
        <v>102</v>
      </c>
      <c r="DX7" s="24">
        <v>0</v>
      </c>
      <c r="DY7" s="24" t="s">
        <v>102</v>
      </c>
      <c r="DZ7" s="24" t="s">
        <v>102</v>
      </c>
      <c r="EA7" s="24" t="s">
        <v>102</v>
      </c>
      <c r="EB7" s="24" t="s">
        <v>102</v>
      </c>
      <c r="EC7" s="24">
        <v>0.19</v>
      </c>
      <c r="ED7" s="24">
        <v>0.08</v>
      </c>
      <c r="EE7" s="24" t="s">
        <v>102</v>
      </c>
      <c r="EF7" s="24" t="s">
        <v>102</v>
      </c>
      <c r="EG7" s="24" t="s">
        <v>102</v>
      </c>
      <c r="EH7" s="24" t="s">
        <v>102</v>
      </c>
      <c r="EI7" s="24">
        <v>0</v>
      </c>
      <c r="EJ7" s="24" t="s">
        <v>102</v>
      </c>
      <c r="EK7" s="24" t="s">
        <v>102</v>
      </c>
      <c r="EL7" s="24" t="s">
        <v>102</v>
      </c>
      <c r="EM7" s="24" t="s">
        <v>102</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下水07</cp:lastModifiedBy>
  <dcterms:created xsi:type="dcterms:W3CDTF">2025-01-24T07:19:46Z</dcterms:created>
  <dcterms:modified xsi:type="dcterms:W3CDTF">2025-02-05T00:25:25Z</dcterms:modified>
  <cp:category/>
</cp:coreProperties>
</file>