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lsv\庁内共有\1_課(室)共有\財政部財政課\令和06年度(2024)\040104財政調査(財務_財務)\その他財政調査一般(03／2028)\公営企業関係\250121_【県0212〆】公営企業に係る経営比較分析表（令和５年度決算）の分析等について\02_各課提出＝県提出\"/>
    </mc:Choice>
  </mc:AlternateContent>
  <xr:revisionPtr revIDLastSave="0" documentId="13_ncr:1_{D4FB1B69-517F-466A-9E0D-AF82B64ADEBA}" xr6:coauthVersionLast="47" xr6:coauthVersionMax="47" xr10:uidLastSave="{00000000-0000-0000-0000-000000000000}"/>
  <workbookProtection workbookAlgorithmName="SHA-512" workbookHashValue="N3CDCcJpeVrMlf2c+EGjU+mpTZtHbU6CrbIZepoIxDT2qrMwAQCgptRRGSVqID+UETUDK2ugrt5a+FRIqFmBmQ==" workbookSaltValue="CeL7fnVsQ9lDqDKk7WsmWQ=="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E85" i="4"/>
  <c r="BB10" i="4"/>
  <c r="AT10" i="4"/>
  <c r="P10"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<sst xmlns="http://schemas.openxmlformats.org/spreadsheetml/2006/main" count="231" uniqueCount="115">
  <si>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</si>
  <si>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</si>
  <si>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</si>
  <si>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</si>
  <si>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</si>
  <si>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</si>
  <si>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</si>
  <si>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</si>
  <si>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</si>
  <si>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</si>
  <si>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</si>
  <si>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</si>
  <si>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</si>
  <si>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</si>
  <si>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</si>
  <si>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</si>
  <si>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</si>
  <si>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</si>
  <si>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</si>
  <si>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</si>
  <si>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</si>
  <si>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</si>
  <si>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</si>
  <si>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</si>
  <si>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</si>
  <si>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</si>
  <si>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</si>
  <si>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</si>
  <si>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</si>
  <si>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</si>
  <si>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</si>
  <si>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</si>
  <si>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</si>
  <si>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</si>
  <si>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</si>
  <si>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</si>
  <si>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</si>
  <si>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</si>
  <si>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</si>
  <si>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</si>
  <si>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</si>
  <si>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</si>
  <si>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</si>
  <si>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</si>
  <si>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</si>
  <si>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</si>
  <si>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</si>
  <si>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</si>
  <si>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</si>
  <si>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</si>
  <si>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</si>
  <si>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</si>
  <si>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</si>
  <si>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</si>
  <si>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</si>
  <si>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</si>
  <si>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</si>
  <si>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</si>
  <si>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</si>
  <si>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</si>
  <si>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</si>
  <si>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</si>
  <si>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</si>
  <si>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</si>
  <si>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</si>
  <si>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</si>
  <si>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</si>
  <si>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</si>
  <si>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</si>
  <si>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</si>
  <si>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</si>
  <si>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</si>
  <si>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</si>
  <si>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</si>
  <si>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</si>
  <si>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</si>
  <si>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</si>
  <si>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</si>
  <si>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</si>
  <si>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</si>
  <si>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</si>
  <si>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</si>
  <si>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</si>
  <si>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</si>
  <si>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</si>
  <si>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</si>
  <si>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</si>
  <si>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</si>
  <si>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</si>
  <si>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</si>
  <si>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</si>
  <si>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</si>
  <si>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</si>
  <si>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</si>
  <si>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</si>
  <si>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</si>
  <si>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</si>
  <si>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</si>
  <si>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</si>
  <si>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</si>
  <si>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</si>
  <si>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</si>
  <si>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</si>
  <si>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</si>
  <si>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</si>
  <si>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</si>
  <si>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</si>
  <si>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</si>
  <si>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</si>
  <si>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</si>
  <si>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</si>
  <si>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</si>
  <si>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環境保全公共下水道事業は、3処理区のうち供用開始後30年以上を経過している処理区が2箇所ある。管渠の耐用年数には至っていないものの、ポンプ等の機器類の老朽化は進み、今後、維持管理費や下水道施設の更新のための支出は増加する状況にある。
　経営状況については、類似団体に比べ、企業債残高対事業規模比率、経費回収率は良い数値となっているが、経常収支比率は低く、汚水処理原価は高くなっている。
　老朽化の状況については、管渠は耐用年数を経過していないため数値には表れていないが、類似団体に比べ有形固定資産減価償却率は高くなっており、老朽化は進んでいる。
　このような中、令和6年4月と令和7年4月に下水道使用料を改定し経営の安定化を図り、施設の計画的な更新を推進することとしている。</t>
    <rPh sb="1" eb="3">
      <t>トクテイ</t>
    </rPh>
    <rPh sb="3" eb="5">
      <t>カンキョウ</t>
    </rPh>
    <rPh sb="5" eb="7">
      <t>ホゼン</t>
    </rPh>
    <rPh sb="7" eb="9">
      <t>コウキョウ</t>
    </rPh>
    <rPh sb="9" eb="12">
      <t>ゲスイドウ</t>
    </rPh>
    <rPh sb="12" eb="14">
      <t>ジギョウ</t>
    </rPh>
    <rPh sb="17" eb="19">
      <t>ショリ</t>
    </rPh>
    <rPh sb="19" eb="20">
      <t>ク</t>
    </rPh>
    <rPh sb="23" eb="25">
      <t>キョウヨウ</t>
    </rPh>
    <rPh sb="25" eb="27">
      <t>カイシ</t>
    </rPh>
    <rPh sb="27" eb="28">
      <t>ゴ</t>
    </rPh>
    <rPh sb="30" eb="31">
      <t>ネン</t>
    </rPh>
    <rPh sb="31" eb="33">
      <t>イジョウ</t>
    </rPh>
    <rPh sb="34" eb="36">
      <t>ケイカ</t>
    </rPh>
    <rPh sb="40" eb="42">
      <t>ショリ</t>
    </rPh>
    <rPh sb="42" eb="43">
      <t>ク</t>
    </rPh>
    <rPh sb="45" eb="47">
      <t>カショ</t>
    </rPh>
    <rPh sb="50" eb="52">
      <t>カンキョ</t>
    </rPh>
    <rPh sb="53" eb="55">
      <t>タイヨウ</t>
    </rPh>
    <rPh sb="55" eb="57">
      <t>ネンスウ</t>
    </rPh>
    <rPh sb="59" eb="60">
      <t>イタ</t>
    </rPh>
    <rPh sb="72" eb="73">
      <t>トウ</t>
    </rPh>
    <rPh sb="74" eb="77">
      <t>キキルイ</t>
    </rPh>
    <rPh sb="78" eb="81">
      <t>ロウキュウカ</t>
    </rPh>
    <rPh sb="82" eb="83">
      <t>スス</t>
    </rPh>
    <rPh sb="85" eb="87">
      <t>コンゴ</t>
    </rPh>
    <rPh sb="121" eb="123">
      <t>ケイエイ</t>
    </rPh>
    <rPh sb="123" eb="125">
      <t>ジョウキョウ</t>
    </rPh>
    <rPh sb="131" eb="133">
      <t>ルイジ</t>
    </rPh>
    <rPh sb="133" eb="135">
      <t>ダンタイ</t>
    </rPh>
    <rPh sb="136" eb="137">
      <t>クラ</t>
    </rPh>
    <rPh sb="139" eb="141">
      <t>キギョウ</t>
    </rPh>
    <rPh sb="141" eb="142">
      <t>サイ</t>
    </rPh>
    <rPh sb="142" eb="144">
      <t>ザンダカ</t>
    </rPh>
    <rPh sb="144" eb="145">
      <t>タイ</t>
    </rPh>
    <rPh sb="145" eb="147">
      <t>ジギョウ</t>
    </rPh>
    <rPh sb="147" eb="149">
      <t>キボ</t>
    </rPh>
    <rPh sb="149" eb="151">
      <t>ヒリツ</t>
    </rPh>
    <rPh sb="152" eb="154">
      <t>ケイヒ</t>
    </rPh>
    <rPh sb="154" eb="156">
      <t>カイシュウ</t>
    </rPh>
    <rPh sb="156" eb="157">
      <t>リツ</t>
    </rPh>
    <rPh sb="158" eb="159">
      <t>ヨ</t>
    </rPh>
    <rPh sb="160" eb="162">
      <t>スウチ</t>
    </rPh>
    <rPh sb="170" eb="172">
      <t>ケイジョウ</t>
    </rPh>
    <rPh sb="172" eb="174">
      <t>シュウシ</t>
    </rPh>
    <rPh sb="174" eb="176">
      <t>ヒリツ</t>
    </rPh>
    <rPh sb="177" eb="178">
      <t>ヒク</t>
    </rPh>
    <rPh sb="180" eb="182">
      <t>オスイ</t>
    </rPh>
    <rPh sb="182" eb="184">
      <t>ショリ</t>
    </rPh>
    <rPh sb="184" eb="186">
      <t>ゲンカ</t>
    </rPh>
    <rPh sb="187" eb="188">
      <t>タカ</t>
    </rPh>
    <rPh sb="197" eb="200">
      <t>ロウキュウカ</t>
    </rPh>
    <rPh sb="201" eb="203">
      <t>ジョウキョウ</t>
    </rPh>
    <rPh sb="209" eb="211">
      <t>カンキョ</t>
    </rPh>
    <rPh sb="212" eb="214">
      <t>タイヨウ</t>
    </rPh>
    <rPh sb="214" eb="216">
      <t>ネンスウ</t>
    </rPh>
    <rPh sb="217" eb="219">
      <t>ケイカ</t>
    </rPh>
    <rPh sb="226" eb="228">
      <t>スウチ</t>
    </rPh>
    <rPh sb="230" eb="231">
      <t>アラワ</t>
    </rPh>
    <rPh sb="251" eb="253">
      <t>ゲンカ</t>
    </rPh>
    <rPh sb="291" eb="293">
      <t>レイワ</t>
    </rPh>
    <rPh sb="294" eb="295">
      <t>ネン</t>
    </rPh>
    <rPh sb="296" eb="297">
      <t>ツキ</t>
    </rPh>
    <phoneticPr fontId="4"/>
  </si>
  <si>
    <t>①管渠については、耐用年数を経過していない。供用開始後35年を経過し、減価償却費累計額が増加したため、前年度より高くなり、類似団体を上回っている。
②管渠の耐用年数は経過していない。
③管渠不良箇所の更新は行っていない。</t>
    <phoneticPr fontId="4"/>
  </si>
  <si>
    <t>①収益の減少に比べ、費用の減少が多かったため、前年度より高くなったが、類似団体を下回っている。
②前年度より高くなったが、類似団体を下回っている。他事業を含めた会計全体では欠損金は生じていない。
③未払金の増加により流動負債が増加したため、前年度より低くなり、類似団体を下回っている。
④企業債現在高が減少したため、前年度より低くなり、類似団体を下回っている。
⑤使用料収入で汚水処理に係る費用を賄えていない。汚水処理費が減少したため、前年度より高くなり、類似団体を上回っている。
⑥汚水処理費の減少に比べ、年間有収水量の減少が少なかったため、前年度より低くなったが、類似団体を上回っている。
⑦処理水量が減少したため、前年度より低くなり、類似団体を下回っている。
⑧整備は完了している。水洗化人口の減少に比べ、処理区域内人口の減少が多かったため、前年度より高くなり、類似団体を上回っている。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</si>
</sst>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6-458E-B542-6D1B35EB22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136-458E-B542-6D1B35EB22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41.99</c:v>
                </c:pt>
                <c:pt idx="1">
                  <c:v>40.270000000000003</c:v>
                </c:pt>
                <c:pt idx="2">
                  <c:v>38.840000000000003</c:v>
                </c:pt>
                <c:pt idx="3">
                  <c:v>38.01</c:v>
                </c:pt>
                <c:pt idx="4">
                  <c:v>37.67</c:v>
                </c:pt>
              </c:numCache>
            </c:numRef>
          </c:val>
          <c:extLst>
            <c:ext xmlns:c16="http://schemas.microsoft.com/office/drawing/2014/chart" uri="{C3380CC4-5D6E-409C-BE32-E72D297353CC}">
              <c16:uniqueId val="{00000000-B8E5-4EA6-895A-2FDDE685F3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B8E5-4EA6-895A-2FDDE685F3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94.94</c:v>
                </c:pt>
                <c:pt idx="1">
                  <c:v>95.79</c:v>
                </c:pt>
                <c:pt idx="2">
                  <c:v>95.11</c:v>
                </c:pt>
                <c:pt idx="3">
                  <c:v>95.65</c:v>
                </c:pt>
                <c:pt idx="4">
                  <c:v>95.82</c:v>
                </c:pt>
              </c:numCache>
            </c:numRef>
          </c:val>
          <c:extLst>
            <c:ext xmlns:c16="http://schemas.microsoft.com/office/drawing/2014/chart" uri="{C3380CC4-5D6E-409C-BE32-E72D297353CC}">
              <c16:uniqueId val="{00000000-4597-4EAF-B9CF-3E3CFAA162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597-4EAF-B9CF-3E3CFAA162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101.52</c:v>
                </c:pt>
                <c:pt idx="1">
                  <c:v>98.7</c:v>
                </c:pt>
                <c:pt idx="2">
                  <c:v>103.77</c:v>
                </c:pt>
                <c:pt idx="3">
                  <c:v>96.12</c:v>
                </c:pt>
                <c:pt idx="4">
                  <c:v>98.1</c:v>
                </c:pt>
              </c:numCache>
            </c:numRef>
          </c:val>
          <c:extLst>
            <c:ext xmlns:c16="http://schemas.microsoft.com/office/drawing/2014/chart" uri="{C3380CC4-5D6E-409C-BE32-E72D297353CC}">
              <c16:uniqueId val="{00000000-3FAB-467D-BB0B-72701DFEFD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3FAB-467D-BB0B-72701DFEFD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45.41</c:v>
                </c:pt>
                <c:pt idx="1">
                  <c:v>47.77</c:v>
                </c:pt>
                <c:pt idx="2">
                  <c:v>50.07</c:v>
                </c:pt>
                <c:pt idx="3">
                  <c:v>52.31</c:v>
                </c:pt>
                <c:pt idx="4">
                  <c:v>54.52</c:v>
                </c:pt>
              </c:numCache>
            </c:numRef>
          </c:val>
          <c:extLst>
            <c:ext xmlns:c16="http://schemas.microsoft.com/office/drawing/2014/chart" uri="{C3380CC4-5D6E-409C-BE32-E72D297353CC}">
              <c16:uniqueId val="{00000000-AA9B-4FAF-A9F6-CB1D4538D8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AA9B-4FAF-A9F6-CB1D4538D8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E-4DB4-B450-E027CF24EF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860E-4DB4-B450-E027CF24EF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5.28</c:v>
                </c:pt>
                <c:pt idx="4" formatCode="#,##0.00;&quot;△&quot;#,##0.00;&quot;-&quot;">
                  <c:v>20.03</c:v>
                </c:pt>
              </c:numCache>
            </c:numRef>
          </c:val>
          <c:extLst>
            <c:ext xmlns:c16="http://schemas.microsoft.com/office/drawing/2014/chart" uri="{C3380CC4-5D6E-409C-BE32-E72D297353CC}">
              <c16:uniqueId val="{00000000-D3EF-42CA-B747-B07F3FABA8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D3EF-42CA-B747-B07F3FABA8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18.18</c:v>
                </c:pt>
                <c:pt idx="1">
                  <c:v>1.1000000000000001</c:v>
                </c:pt>
                <c:pt idx="2">
                  <c:v>0.99</c:v>
                </c:pt>
                <c:pt idx="3">
                  <c:v>1.06</c:v>
                </c:pt>
                <c:pt idx="4">
                  <c:v>0.97</c:v>
                </c:pt>
              </c:numCache>
            </c:numRef>
          </c:val>
          <c:extLst>
            <c:ext xmlns:c16="http://schemas.microsoft.com/office/drawing/2014/chart" uri="{C3380CC4-5D6E-409C-BE32-E72D297353CC}">
              <c16:uniqueId val="{00000000-B7E2-4A86-AF3A-5C7F878384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B7E2-4A86-AF3A-5C7F878384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1187.1300000000001</c:v>
                </c:pt>
                <c:pt idx="1">
                  <c:v>1189.6400000000001</c:v>
                </c:pt>
                <c:pt idx="2">
                  <c:v>1162.54</c:v>
                </c:pt>
                <c:pt idx="3">
                  <c:v>1117.9000000000001</c:v>
                </c:pt>
                <c:pt idx="4">
                  <c:v>1045.21</c:v>
                </c:pt>
              </c:numCache>
            </c:numRef>
          </c:val>
          <c:extLst>
            <c:ext xmlns:c16="http://schemas.microsoft.com/office/drawing/2014/chart" uri="{C3380CC4-5D6E-409C-BE32-E72D297353CC}">
              <c16:uniqueId val="{00000000-E9F4-4AAD-9FF8-E60D9A35FF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E9F4-4AAD-9FF8-E60D9A35FF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96.69</c:v>
                </c:pt>
                <c:pt idx="2">
                  <c:v>100</c:v>
                </c:pt>
                <c:pt idx="3">
                  <c:v>88.08</c:v>
                </c:pt>
                <c:pt idx="4">
                  <c:v>92.22</c:v>
                </c:pt>
              </c:numCache>
            </c:numRef>
          </c:val>
          <c:extLst>
            <c:ext xmlns:c16="http://schemas.microsoft.com/office/drawing/2014/chart" uri="{C3380CC4-5D6E-409C-BE32-E72D297353CC}">
              <c16:uniqueId val="{00000000-76CF-4560-A5D6-BB2230759F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76CF-4560-A5D6-BB2230759F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182.39</c:v>
                </c:pt>
                <c:pt idx="1">
                  <c:v>187.11</c:v>
                </c:pt>
                <c:pt idx="2">
                  <c:v>181.68</c:v>
                </c:pt>
                <c:pt idx="3">
                  <c:v>206.44</c:v>
                </c:pt>
                <c:pt idx="4">
                  <c:v>199.04</c:v>
                </c:pt>
              </c:numCache>
            </c:numRef>
          </c:val>
          <c:extLst>
            <c:ext xmlns:c16="http://schemas.microsoft.com/office/drawing/2014/chart" uri="{C3380CC4-5D6E-409C-BE32-E72D297353CC}">
              <c16:uniqueId val="{00000000-4261-4B84-9C12-70F5B67D78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4261-4B84-9C12-70F5B67D78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島根県　出雲市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自治体職員</v>
      </c>
      <c r="AE8" s="40"/>
      <c r="AF8" s="40"/>
      <c r="AG8" s="40"/>
      <c r="AH8" s="40"/>
      <c r="AI8" s="40"/>
      <c r="AJ8" s="40"/>
      <c r="AK8" s="3"/>
      <c r="AL8" s="41">
        <f>データ!S6</f>
        <v>172607</v>
      </c>
      <c r="AM8" s="41"/>
      <c r="AN8" s="41"/>
      <c r="AO8" s="41"/>
      <c r="AP8" s="41"/>
      <c r="AQ8" s="41"/>
      <c r="AR8" s="41"/>
      <c r="AS8" s="41"/>
      <c r="AT8" s="34">
        <f>データ!T6</f>
        <v>624.32000000000005</v>
      </c>
      <c r="AU8" s="34"/>
      <c r="AV8" s="34"/>
      <c r="AW8" s="34"/>
      <c r="AX8" s="34"/>
      <c r="AY8" s="34"/>
      <c r="AZ8" s="34"/>
      <c r="BA8" s="34"/>
      <c r="BB8" s="34">
        <f>データ!U6</f>
        <v>276.47000000000003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33.85</v>
      </c>
      <c r="J10" s="34"/>
      <c r="K10" s="34"/>
      <c r="L10" s="34"/>
      <c r="M10" s="34"/>
      <c r="N10" s="34"/>
      <c r="O10" s="34"/>
      <c r="P10" s="34">
        <f>データ!P6</f>
        <v>1.1100000000000001</v>
      </c>
      <c r="Q10" s="34"/>
      <c r="R10" s="34"/>
      <c r="S10" s="34"/>
      <c r="T10" s="34"/>
      <c r="U10" s="34"/>
      <c r="V10" s="34"/>
      <c r="W10" s="34">
        <f>データ!Q6</f>
        <v>100</v>
      </c>
      <c r="X10" s="34"/>
      <c r="Y10" s="34"/>
      <c r="Z10" s="34"/>
      <c r="AA10" s="34"/>
      <c r="AB10" s="34"/>
      <c r="AC10" s="34"/>
      <c r="AD10" s="41">
        <f>データ!R6</f>
        <v>3352</v>
      </c>
      <c r="AE10" s="41"/>
      <c r="AF10" s="41"/>
      <c r="AG10" s="41"/>
      <c r="AH10" s="41"/>
      <c r="AI10" s="41"/>
      <c r="AJ10" s="41"/>
      <c r="AK10" s="2"/>
      <c r="AL10" s="41">
        <f>データ!V6</f>
        <v>1912</v>
      </c>
      <c r="AM10" s="41"/>
      <c r="AN10" s="41"/>
      <c r="AO10" s="41"/>
      <c r="AP10" s="41"/>
      <c r="AQ10" s="41"/>
      <c r="AR10" s="41"/>
      <c r="AS10" s="41"/>
      <c r="AT10" s="34">
        <f>データ!W6</f>
        <v>0.95</v>
      </c>
      <c r="AU10" s="34"/>
      <c r="AV10" s="34"/>
      <c r="AW10" s="34"/>
      <c r="AX10" s="34"/>
      <c r="AY10" s="34"/>
      <c r="AZ10" s="34"/>
      <c r="BA10" s="34"/>
      <c r="BB10" s="34">
        <f>データ!X6</f>
        <v>2012.63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NZ1XlEgR2bKGxVdMkRxykCqP7dbqbk3dc79hOKeb0fS29p52D//YVlnA2zVbpphVV573AMYtZ9alIjPVT8IRA==" saltValue="ZP2FD4YQVU79yKxzblzT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322032</v>
      </c>
      <c r="D6" s="19">
        <f t="shared" si="3"/>
        <v>46</v>
      </c>
      <c r="E6" s="19">
        <f t="shared" si="3"/>
        <v>17</v>
      </c>
      <c r="F6" s="19">
        <f t="shared" si="3"/>
        <v>4</v>
      </c>
      <c r="G6" s="19">
        <f t="shared" si="3"/>
        <v>0</v>
      </c>
      <c r="H6" s="19" t="str">
        <f t="shared" si="3"/>
        <v>島根県　出雲市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33.85</v>
      </c>
      <c r="P6" s="20">
        <f t="shared" si="3"/>
        <v>1.1100000000000001</v>
      </c>
      <c r="Q6" s="20">
        <f t="shared" si="3"/>
        <v>100</v>
      </c>
      <c r="R6" s="20">
        <f t="shared" si="3"/>
        <v>3352</v>
      </c>
      <c r="S6" s="20">
        <f t="shared" si="3"/>
        <v>172607</v>
      </c>
      <c r="T6" s="20">
        <f t="shared" si="3"/>
        <v>624.32000000000005</v>
      </c>
      <c r="U6" s="20">
        <f t="shared" si="3"/>
        <v>276.47000000000003</v>
      </c>
      <c r="V6" s="20">
        <f t="shared" si="3"/>
        <v>1912</v>
      </c>
      <c r="W6" s="20">
        <f t="shared" si="3"/>
        <v>0.95</v>
      </c>
      <c r="X6" s="20">
        <f t="shared" si="3"/>
        <v>2012.63</v>
      </c>
      <c r="Y6" s="21">
        <f>IF(Y7="",NA(),Y7)</f>
        <v>101.52</v>
      </c>
      <c r="Z6" s="21">
        <f t="shared" ref="Z6:AH6" si="4">IF(Z7="",NA(),Z7)</f>
        <v>98.7</v>
      </c>
      <c r="AA6" s="21">
        <f t="shared" si="4"/>
        <v>103.77</v>
      </c>
      <c r="AB6" s="21">
        <f t="shared" si="4"/>
        <v>96.12</v>
      </c>
      <c r="AC6" s="21">
        <f t="shared" si="4"/>
        <v>98.1</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1">
        <f t="shared" si="5"/>
        <v>5.28</v>
      </c>
      <c r="AN6" s="21">
        <f t="shared" si="5"/>
        <v>20.03</v>
      </c>
      <c r="AO6" s="21">
        <f t="shared" si="5"/>
        <v>29.74</v>
      </c>
      <c r="AP6" s="21">
        <f t="shared" si="5"/>
        <v>48.2</v>
      </c>
      <c r="AQ6" s="21">
        <f t="shared" si="5"/>
        <v>46.91</v>
      </c>
      <c r="AR6" s="21">
        <f t="shared" si="5"/>
        <v>52.27</v>
      </c>
      <c r="AS6" s="21">
        <f t="shared" si="5"/>
        <v>58.68</v>
      </c>
      <c r="AT6" s="20" t="str">
        <f>IF(AT7="","",IF(AT7="-","【-】","【"&amp;SUBSTITUTE(TEXT(AT7,"#,##0.00"),"-","△")&amp;"】"))</f>
        <v>【65.73】</v>
      </c>
      <c r="AU6" s="21">
        <f>IF(AU7="",NA(),AU7)</f>
        <v>18.18</v>
      </c>
      <c r="AV6" s="21">
        <f t="shared" ref="AV6:BD6" si="6">IF(AV7="",NA(),AV7)</f>
        <v>1.1000000000000001</v>
      </c>
      <c r="AW6" s="21">
        <f t="shared" si="6"/>
        <v>0.99</v>
      </c>
      <c r="AX6" s="21">
        <f t="shared" si="6"/>
        <v>1.06</v>
      </c>
      <c r="AY6" s="21">
        <f t="shared" si="6"/>
        <v>0.97</v>
      </c>
      <c r="AZ6" s="21">
        <f t="shared" si="6"/>
        <v>53.44</v>
      </c>
      <c r="BA6" s="21">
        <f t="shared" si="6"/>
        <v>46.85</v>
      </c>
      <c r="BB6" s="21">
        <f t="shared" si="6"/>
        <v>44.35</v>
      </c>
      <c r="BC6" s="21">
        <f t="shared" si="6"/>
        <v>41.51</v>
      </c>
      <c r="BD6" s="21">
        <f t="shared" si="6"/>
        <v>45.01</v>
      </c>
      <c r="BE6" s="20" t="str">
        <f>IF(BE7="","",IF(BE7="-","【-】","【"&amp;SUBSTITUTE(TEXT(BE7,"#,##0.00"),"-","△")&amp;"】"))</f>
        <v>【48.91】</v>
      </c>
      <c r="BF6" s="21">
        <f>IF(BF7="",NA(),BF7)</f>
        <v>1187.1300000000001</v>
      </c>
      <c r="BG6" s="21">
        <f t="shared" ref="BG6:BO6" si="7">IF(BG7="",NA(),BG7)</f>
        <v>1189.6400000000001</v>
      </c>
      <c r="BH6" s="21">
        <f t="shared" si="7"/>
        <v>1162.54</v>
      </c>
      <c r="BI6" s="21">
        <f t="shared" si="7"/>
        <v>1117.9000000000001</v>
      </c>
      <c r="BJ6" s="21">
        <f t="shared" si="7"/>
        <v>1045.21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100</v>
      </c>
      <c r="BR6" s="21">
        <f t="shared" ref="BR6:BZ6" si="8">IF(BR7="",NA(),BR7)</f>
        <v>96.69</v>
      </c>
      <c r="BS6" s="21">
        <f t="shared" si="8"/>
        <v>100</v>
      </c>
      <c r="BT6" s="21">
        <f t="shared" si="8"/>
        <v>88.08</v>
      </c>
      <c r="BU6" s="21">
        <f t="shared" si="8"/>
        <v>92.22</v>
      </c>
      <c r="BV6" s="21">
        <f t="shared" si="8"/>
        <v>84.3</v>
      </c>
      <c r="BW6" s="21">
        <f t="shared" si="8"/>
        <v>82.88</v>
      </c>
      <c r="BX6" s="21">
        <f t="shared" si="8"/>
        <v>82.53</v>
      </c>
      <c r="BY6" s="21">
        <f t="shared" si="8"/>
        <v>81.81</v>
      </c>
      <c r="BZ6" s="21">
        <f t="shared" si="8"/>
        <v>82.27</v>
      </c>
      <c r="CA6" s="20" t="str">
        <f>IF(CA7="","",IF(CA7="-","【-】","【"&amp;SUBSTITUTE(TEXT(CA7,"#,##0.00"),"-","△")&amp;"】"))</f>
        <v>【75.33】</v>
      </c>
      <c r="CB6" s="21">
        <f>IF(CB7="",NA(),CB7)</f>
        <v>182.39</v>
      </c>
      <c r="CC6" s="21">
        <f t="shared" ref="CC6:CK6" si="9">IF(CC7="",NA(),CC7)</f>
        <v>187.11</v>
      </c>
      <c r="CD6" s="21">
        <f t="shared" si="9"/>
        <v>181.68</v>
      </c>
      <c r="CE6" s="21">
        <f t="shared" si="9"/>
        <v>206.44</v>
      </c>
      <c r="CF6" s="21">
        <f t="shared" si="9"/>
        <v>199.04</v>
      </c>
      <c r="CG6" s="21">
        <f t="shared" si="9"/>
        <v>185.47</v>
      </c>
      <c r="CH6" s="21">
        <f t="shared" si="9"/>
        <v>187.76</v>
      </c>
      <c r="CI6" s="21">
        <f t="shared" si="9"/>
        <v>190.48</v>
      </c>
      <c r="CJ6" s="21">
        <f t="shared" si="9"/>
        <v>193.59</v>
      </c>
      <c r="CK6" s="21">
        <f t="shared" si="9"/>
        <v>194.42</v>
      </c>
      <c r="CL6" s="20" t="str">
        <f>IF(CL7="","",IF(CL7="-","【-】","【"&amp;SUBSTITUTE(TEXT(CL7,"#,##0.00"),"-","△")&amp;"】"))</f>
        <v>【215.73】</v>
      </c>
      <c r="CM6" s="21">
        <f>IF(CM7="",NA(),CM7)</f>
        <v>41.99</v>
      </c>
      <c r="CN6" s="21">
        <f t="shared" ref="CN6:CV6" si="10">IF(CN7="",NA(),CN7)</f>
        <v>40.270000000000003</v>
      </c>
      <c r="CO6" s="21">
        <f t="shared" si="10"/>
        <v>38.840000000000003</v>
      </c>
      <c r="CP6" s="21">
        <f t="shared" si="10"/>
        <v>38.01</v>
      </c>
      <c r="CQ6" s="21">
        <f t="shared" si="10"/>
        <v>37.67</v>
      </c>
      <c r="CR6" s="21">
        <f t="shared" si="10"/>
        <v>45.68</v>
      </c>
      <c r="CS6" s="21">
        <f t="shared" si="10"/>
        <v>45.87</v>
      </c>
      <c r="CT6" s="21">
        <f t="shared" si="10"/>
        <v>44.24</v>
      </c>
      <c r="CU6" s="21">
        <f t="shared" si="10"/>
        <v>45.3</v>
      </c>
      <c r="CV6" s="21">
        <f t="shared" si="10"/>
        <v>45.6</v>
      </c>
      <c r="CW6" s="20" t="str">
        <f>IF(CW7="","",IF(CW7="-","【-】","【"&amp;SUBSTITUTE(TEXT(CW7,"#,##0.00"),"-","△")&amp;"】"))</f>
        <v>【43.28】</v>
      </c>
      <c r="CX6" s="21">
        <f>IF(CX7="",NA(),CX7)</f>
        <v>94.94</v>
      </c>
      <c r="CY6" s="21">
        <f t="shared" ref="CY6:DG6" si="11">IF(CY7="",NA(),CY7)</f>
        <v>95.79</v>
      </c>
      <c r="CZ6" s="21">
        <f t="shared" si="11"/>
        <v>95.11</v>
      </c>
      <c r="DA6" s="21">
        <f t="shared" si="11"/>
        <v>95.65</v>
      </c>
      <c r="DB6" s="21">
        <f t="shared" si="11"/>
        <v>95.82</v>
      </c>
      <c r="DC6" s="21">
        <f t="shared" si="11"/>
        <v>87.96</v>
      </c>
      <c r="DD6" s="21">
        <f t="shared" si="11"/>
        <v>87.65</v>
      </c>
      <c r="DE6" s="21">
        <f t="shared" si="11"/>
        <v>88.15</v>
      </c>
      <c r="DF6" s="21">
        <f t="shared" si="11"/>
        <v>88.37</v>
      </c>
      <c r="DG6" s="21">
        <f t="shared" si="11"/>
        <v>88.66</v>
      </c>
      <c r="DH6" s="20" t="str">
        <f>IF(DH7="","",IF(DH7="-","【-】","【"&amp;SUBSTITUTE(TEXT(DH7,"#,##0.00"),"-","△")&amp;"】"))</f>
        <v>【86.21】</v>
      </c>
      <c r="DI6" s="21">
        <f>IF(DI7="",NA(),DI7)</f>
        <v>45.41</v>
      </c>
      <c r="DJ6" s="21">
        <f t="shared" ref="DJ6:DR6" si="12">IF(DJ7="",NA(),DJ7)</f>
        <v>47.77</v>
      </c>
      <c r="DK6" s="21">
        <f t="shared" si="12"/>
        <v>50.07</v>
      </c>
      <c r="DL6" s="21">
        <f t="shared" si="12"/>
        <v>52.31</v>
      </c>
      <c r="DM6" s="21">
        <f t="shared" si="12"/>
        <v>54.52</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322032</v>
      </c>
      <c r="D7" s="23">
        <v>46</v>
      </c>
      <c r="E7" s="23">
        <v>17</v>
      </c>
      <c r="F7" s="23">
        <v>4</v>
      </c>
      <c r="G7" s="23">
        <v>0</v>
      </c>
      <c r="H7" s="23" t="s">
        <v>96</v>
      </c>
      <c r="I7" s="23" t="s">
        <v>97</v>
      </c>
      <c r="J7" s="23" t="s">
        <v>98</v>
      </c>
      <c r="K7" s="23" t="s">
        <v>99</v>
      </c>
      <c r="L7" s="23" t="s">
        <v>100</v>
      </c>
      <c r="M7" s="23" t="s">
        <v>101</v>
      </c>
      <c r="N7" s="24" t="s">
        <v>102</v>
      </c>
      <c r="O7" s="24">
        <v>33.85</v>
      </c>
      <c r="P7" s="24">
        <v>1.1100000000000001</v>
      </c>
      <c r="Q7" s="24">
        <v>100</v>
      </c>
      <c r="R7" s="24">
        <v>3352</v>
      </c>
      <c r="S7" s="24">
        <v>172607</v>
      </c>
      <c r="T7" s="24">
        <v>624.32000000000005</v>
      </c>
      <c r="U7" s="24">
        <v>276.47000000000003</v>
      </c>
      <c r="V7" s="24">
        <v>1912</v>
      </c>
      <c r="W7" s="24">
        <v>0.95</v>
      </c>
      <c r="X7" s="24">
        <v>2012.63</v>
      </c>
      <c r="Y7" s="24">
        <v>101.52</v>
      </c>
      <c r="Z7" s="24">
        <v>98.7</v>
      </c>
      <c r="AA7" s="24">
        <v>103.77</v>
      </c>
      <c r="AB7" s="24">
        <v>96.12</v>
      </c>
      <c r="AC7" s="24">
        <v>98.1</v>
      </c>
      <c r="AD7" s="24">
        <v>103.34</v>
      </c>
      <c r="AE7" s="24">
        <v>102.7</v>
      </c>
      <c r="AF7" s="24">
        <v>104.11</v>
      </c>
      <c r="AG7" s="24">
        <v>101.98</v>
      </c>
      <c r="AH7" s="24">
        <v>102.68</v>
      </c>
      <c r="AI7" s="24">
        <v>105.09</v>
      </c>
      <c r="AJ7" s="24">
        <v>0</v>
      </c>
      <c r="AK7" s="24">
        <v>0</v>
      </c>
      <c r="AL7" s="24">
        <v>0</v>
      </c>
      <c r="AM7" s="24">
        <v>5.28</v>
      </c>
      <c r="AN7" s="24">
        <v>20.03</v>
      </c>
      <c r="AO7" s="24">
        <v>29.74</v>
      </c>
      <c r="AP7" s="24">
        <v>48.2</v>
      </c>
      <c r="AQ7" s="24">
        <v>46.91</v>
      </c>
      <c r="AR7" s="24">
        <v>52.27</v>
      </c>
      <c r="AS7" s="24">
        <v>58.68</v>
      </c>
      <c r="AT7" s="24">
        <v>65.73</v>
      </c>
      <c r="AU7" s="24">
        <v>18.18</v>
      </c>
      <c r="AV7" s="24">
        <v>1.1000000000000001</v>
      </c>
      <c r="AW7" s="24">
        <v>0.99</v>
      </c>
      <c r="AX7" s="24">
        <v>1.06</v>
      </c>
      <c r="AY7" s="24">
        <v>0.97</v>
      </c>
      <c r="AZ7" s="24">
        <v>53.44</v>
      </c>
      <c r="BA7" s="24">
        <v>46.85</v>
      </c>
      <c r="BB7" s="24">
        <v>44.35</v>
      </c>
      <c r="BC7" s="24">
        <v>41.51</v>
      </c>
      <c r="BD7" s="24">
        <v>45.01</v>
      </c>
      <c r="BE7" s="24">
        <v>48.91</v>
      </c>
      <c r="BF7" s="24">
        <v>1187.1300000000001</v>
      </c>
      <c r="BG7" s="24">
        <v>1189.6400000000001</v>
      </c>
      <c r="BH7" s="24">
        <v>1162.54</v>
      </c>
      <c r="BI7" s="24">
        <v>1117.9000000000001</v>
      </c>
      <c r="BJ7" s="24">
        <v>1045.21</v>
      </c>
      <c r="BK7" s="24">
        <v>1267.3900000000001</v>
      </c>
      <c r="BL7" s="24">
        <v>1268.6300000000001</v>
      </c>
      <c r="BM7" s="24">
        <v>1283.69</v>
      </c>
      <c r="BN7" s="24">
        <v>1160.22</v>
      </c>
      <c r="BO7" s="24">
        <v>1141.98</v>
      </c>
      <c r="BP7" s="24">
        <v>1156.82</v>
      </c>
      <c r="BQ7" s="24">
        <v>100</v>
      </c>
      <c r="BR7" s="24">
        <v>96.69</v>
      </c>
      <c r="BS7" s="24">
        <v>100</v>
      </c>
      <c r="BT7" s="24">
        <v>88.08</v>
      </c>
      <c r="BU7" s="24">
        <v>92.22</v>
      </c>
      <c r="BV7" s="24">
        <v>84.3</v>
      </c>
      <c r="BW7" s="24">
        <v>82.88</v>
      </c>
      <c r="BX7" s="24">
        <v>82.53</v>
      </c>
      <c r="BY7" s="24">
        <v>81.81</v>
      </c>
      <c r="BZ7" s="24">
        <v>82.27</v>
      </c>
      <c r="CA7" s="24">
        <v>75.33</v>
      </c>
      <c r="CB7" s="24">
        <v>182.39</v>
      </c>
      <c r="CC7" s="24">
        <v>187.11</v>
      </c>
      <c r="CD7" s="24">
        <v>181.68</v>
      </c>
      <c r="CE7" s="24">
        <v>206.44</v>
      </c>
      <c r="CF7" s="24">
        <v>199.04</v>
      </c>
      <c r="CG7" s="24">
        <v>185.47</v>
      </c>
      <c r="CH7" s="24">
        <v>187.76</v>
      </c>
      <c r="CI7" s="24">
        <v>190.48</v>
      </c>
      <c r="CJ7" s="24">
        <v>193.59</v>
      </c>
      <c r="CK7" s="24">
        <v>194.42</v>
      </c>
      <c r="CL7" s="24">
        <v>215.73</v>
      </c>
      <c r="CM7" s="24">
        <v>41.99</v>
      </c>
      <c r="CN7" s="24">
        <v>40.270000000000003</v>
      </c>
      <c r="CO7" s="24">
        <v>38.840000000000003</v>
      </c>
      <c r="CP7" s="24">
        <v>38.01</v>
      </c>
      <c r="CQ7" s="24">
        <v>37.67</v>
      </c>
      <c r="CR7" s="24">
        <v>45.68</v>
      </c>
      <c r="CS7" s="24">
        <v>45.87</v>
      </c>
      <c r="CT7" s="24">
        <v>44.24</v>
      </c>
      <c r="CU7" s="24">
        <v>45.3</v>
      </c>
      <c r="CV7" s="24">
        <v>45.6</v>
      </c>
      <c r="CW7" s="24">
        <v>43.28</v>
      </c>
      <c r="CX7" s="24">
        <v>94.94</v>
      </c>
      <c r="CY7" s="24">
        <v>95.79</v>
      </c>
      <c r="CZ7" s="24">
        <v>95.11</v>
      </c>
      <c r="DA7" s="24">
        <v>95.65</v>
      </c>
      <c r="DB7" s="24">
        <v>95.82</v>
      </c>
      <c r="DC7" s="24">
        <v>87.96</v>
      </c>
      <c r="DD7" s="24">
        <v>87.65</v>
      </c>
      <c r="DE7" s="24">
        <v>88.15</v>
      </c>
      <c r="DF7" s="24">
        <v>88.37</v>
      </c>
      <c r="DG7" s="24">
        <v>88.66</v>
      </c>
      <c r="DH7" s="24">
        <v>86.21</v>
      </c>
      <c r="DI7" s="24">
        <v>45.41</v>
      </c>
      <c r="DJ7" s="24">
        <v>47.77</v>
      </c>
      <c r="DK7" s="24">
        <v>50.07</v>
      </c>
      <c r="DL7" s="24">
        <v>52.31</v>
      </c>
      <c r="DM7" s="24">
        <v>54.52</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UCP055</cp:lastModifiedBy>
  <cp:lastPrinted>2025-02-05T23:51:41Z</cp:lastPrinted>
  <dcterms:created xsi:type="dcterms:W3CDTF">2025-01-24T07:13:22Z</dcterms:created>
  <dcterms:modified xsi:type="dcterms:W3CDTF">2025-02-05T23:51:43Z</dcterms:modified>
  <cp:category/>
</cp:coreProperties>
</file>