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flsv\庁内共有\1_課(室)共有\財政部財政課\令和06年度(2024)\040104財政調査(財務_財務)\その他財政調査一般(03／2028)\公営企業関係\250121_【県0212〆】公営企業に係る経営比較分析表（令和５年度決算）の分析等について\02_各課提出＝県提出\"/>
    </mc:Choice>
  </mc:AlternateContent>
  <xr:revisionPtr revIDLastSave="0" documentId="13_ncr:1_{A65DFFAD-E474-49D1-91C1-4F1CDC28B175}" xr6:coauthVersionLast="47" xr6:coauthVersionMax="47" xr10:uidLastSave="{00000000-0000-0000-0000-000000000000}"/>
  <workbookProtection workbookAlgorithmName="SHA-512" workbookHashValue="lkxdb1F7rdSsFuwXsgi6UTQDJbCxAsJG6qFkF4RwFTx9RUh6cmL2Dqnr530rbp7FLKICmwCkB4xP/UuA/KBUBw==" workbookSaltValue="Q/GGbPE4OXWGZuFjmplk/g==" workbookSpinCount="100000" lockStructure="1"/>
  <bookViews>
    <workbookView xWindow="-108" yWindow="-108" windowWidth="23256" windowHeight="12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F85" i="4"/>
  <c r="AL10" i="4"/>
  <c r="I10"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<sst xmlns="http://schemas.openxmlformats.org/spreadsheetml/2006/main" count="236" uniqueCount="116">
  <si>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</si>
  <si>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</si>
  <si>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</si>
  <si>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</si>
  <si>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</si>
  <si>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</si>
  <si>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</si>
  <si>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</si>
  <si>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</si>
  <si>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</si>
  <si>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</si>
  <si>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</si>
  <si>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</si>
  <si>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</si>
  <si>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</si>
  <si>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</si>
  <si>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</si>
  <si>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</si>
  <si>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</si>
  <si>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</si>
  <si>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</si>
  <si>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</si>
  <si>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</si>
  <si>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</si>
  <si>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</si>
  <si>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</si>
  <si>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</si>
  <si>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</si>
  <si>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</si>
  <si>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</si>
  <si>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</si>
  <si>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</si>
  <si>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</si>
  <si>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</si>
  <si>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</si>
  <si>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</si>
  <si>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</si>
  <si>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</si>
  <si>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</si>
  <si>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</si>
  <si>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</si>
  <si>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</si>
  <si>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</si>
  <si>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</si>
  <si>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</si>
  <si>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</si>
  <si>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</si>
  <si>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</si>
  <si>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</si>
  <si>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</si>
  <si>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</si>
  <si>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</si>
  <si>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</si>
  <si>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</si>
  <si>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</si>
  <si>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</si>
  <si>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</si>
  <si>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</si>
  <si>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</si>
  <si>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</si>
  <si>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</si>
  <si>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</si>
  <si>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</si>
  <si>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</si>
  <si>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</si>
  <si>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</si>
  <si>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</si>
  <si>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</si>
  <si>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</si>
  <si>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</si>
  <si>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</si>
  <si>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</si>
  <si>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</si>
  <si>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</si>
  <si>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</si>
  <si>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</si>
  <si>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</si>
  <si>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</si>
  <si>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</si>
  <si>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</si>
  <si>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</si>
  <si>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</si>
  <si>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</si>
  <si>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</si>
  <si>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</si>
  <si>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</si>
  <si>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</si>
  <si>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</si>
  <si>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</si>
  <si>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</si>
  <si>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</si>
  <si>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</si>
  <si>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</si>
  <si>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</si>
  <si>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</si>
  <si>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</si>
  <si>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出雲市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</si>
  <si>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</si>
  <si>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</si>
  <si>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</si>
  <si>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</si>
  <si>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</si>
  <si>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</si>
  <si>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</si>
  <si>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</si>
  <si>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</si>
  <si>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</si>
  <si>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</si>
  <si>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</si>
  <si>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</si>
  <si>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</si>
  <si>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</si>
  <si>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</si>
  <si>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①未普及解消事業を継続しているため償却対象資産の帳簿原価は増加した。供用開始後35年を経過し、減価償却費累計額が増加したため、前年度より高くなり、類似団体を上回っている。
②管渠の耐用年数は経過していない。
③管渠調査等により判明した不良箇所について更新を行っているが、前年度と横ばいであり、類似団体を下回っている。</t>
  </si>
  <si>
    <t>　公共下水道事業は、供用開始から35年を経過し、管渠の耐用年数には至っていないものの、ポンプ等の機器類の老朽化は進み、今後、維持管理費や下水道施設の更新のための支出は増加する状況にある。
　経営状況については、類似団体に比べ、経常収支比率、経費回収率は良い数値となっているが、企業債残高対事業規模比率や汚水処理原価は高くなっている。
　老朽化の状況については、管渠は耐用年数に至っていないため表れていないが、類似団体に比べ有形固定資産減価償却率は高くなっており、老朽化は進んでいる。
　このような中、令和6年4月と令和7年4月に下水道使用料を改定し経営の安定化を図り、未普及解消や施設の計画的な更新を推進することとしている。
　</t>
    <rPh sb="1" eb="3">
      <t>コウキョウ</t>
    </rPh>
    <rPh sb="3" eb="6">
      <t>ゲスイドウ</t>
    </rPh>
    <rPh sb="6" eb="8">
      <t>ジギョウ</t>
    </rPh>
    <rPh sb="10" eb="12">
      <t>キョウヨウ</t>
    </rPh>
    <rPh sb="12" eb="14">
      <t>カイシ</t>
    </rPh>
    <rPh sb="18" eb="19">
      <t>ネン</t>
    </rPh>
    <rPh sb="20" eb="22">
      <t>ケイカ</t>
    </rPh>
    <rPh sb="24" eb="26">
      <t>カンキョ</t>
    </rPh>
    <rPh sb="27" eb="29">
      <t>タイヨウ</t>
    </rPh>
    <rPh sb="29" eb="31">
      <t>ネンスウ</t>
    </rPh>
    <rPh sb="33" eb="34">
      <t>イタ</t>
    </rPh>
    <rPh sb="46" eb="47">
      <t>トウ</t>
    </rPh>
    <rPh sb="48" eb="50">
      <t>キキ</t>
    </rPh>
    <rPh sb="50" eb="51">
      <t>ルイ</t>
    </rPh>
    <rPh sb="52" eb="55">
      <t>ロウキュウカ</t>
    </rPh>
    <rPh sb="56" eb="57">
      <t>スス</t>
    </rPh>
    <rPh sb="59" eb="61">
      <t>コンゴ</t>
    </rPh>
    <rPh sb="62" eb="64">
      <t>イジ</t>
    </rPh>
    <rPh sb="64" eb="67">
      <t>カンリヒ</t>
    </rPh>
    <rPh sb="68" eb="71">
      <t>ゲスイドウ</t>
    </rPh>
    <rPh sb="71" eb="73">
      <t>シセツ</t>
    </rPh>
    <rPh sb="74" eb="76">
      <t>コウシン</t>
    </rPh>
    <rPh sb="80" eb="82">
      <t>シシュツ</t>
    </rPh>
    <rPh sb="83" eb="85">
      <t>ゾウカ</t>
    </rPh>
    <rPh sb="87" eb="89">
      <t>ジョウキョウ</t>
    </rPh>
    <rPh sb="95" eb="97">
      <t>ケイエイ</t>
    </rPh>
    <rPh sb="97" eb="99">
      <t>ジョウキョウ</t>
    </rPh>
    <rPh sb="105" eb="107">
      <t>ルイジ</t>
    </rPh>
    <rPh sb="107" eb="109">
      <t>ダンタイ</t>
    </rPh>
    <rPh sb="110" eb="111">
      <t>クラ</t>
    </rPh>
    <rPh sb="113" eb="115">
      <t>ケイジョウ</t>
    </rPh>
    <rPh sb="115" eb="117">
      <t>シュウシ</t>
    </rPh>
    <rPh sb="117" eb="119">
      <t>ヒリツ</t>
    </rPh>
    <rPh sb="120" eb="122">
      <t>ケイヒ</t>
    </rPh>
    <rPh sb="122" eb="124">
      <t>カイシュウ</t>
    </rPh>
    <rPh sb="124" eb="125">
      <t>リツ</t>
    </rPh>
    <rPh sb="126" eb="127">
      <t>ヨ</t>
    </rPh>
    <rPh sb="128" eb="130">
      <t>スウチ</t>
    </rPh>
    <rPh sb="138" eb="140">
      <t>キギョウ</t>
    </rPh>
    <rPh sb="140" eb="141">
      <t>サイ</t>
    </rPh>
    <rPh sb="141" eb="143">
      <t>ザンダカ</t>
    </rPh>
    <rPh sb="143" eb="144">
      <t>タイ</t>
    </rPh>
    <rPh sb="144" eb="146">
      <t>ジギョウ</t>
    </rPh>
    <rPh sb="146" eb="148">
      <t>キボ</t>
    </rPh>
    <rPh sb="148" eb="150">
      <t>ヒリツ</t>
    </rPh>
    <rPh sb="151" eb="153">
      <t>オスイ</t>
    </rPh>
    <rPh sb="153" eb="155">
      <t>ショリ</t>
    </rPh>
    <rPh sb="155" eb="157">
      <t>ゲンカ</t>
    </rPh>
    <rPh sb="158" eb="159">
      <t>タカ</t>
    </rPh>
    <rPh sb="168" eb="171">
      <t>ロウキュウカ</t>
    </rPh>
    <rPh sb="172" eb="174">
      <t>ジョウキョウ</t>
    </rPh>
    <rPh sb="180" eb="182">
      <t>カンキョ</t>
    </rPh>
    <rPh sb="183" eb="185">
      <t>タイヨウ</t>
    </rPh>
    <rPh sb="185" eb="187">
      <t>ネンスウ</t>
    </rPh>
    <rPh sb="188" eb="189">
      <t>イタ</t>
    </rPh>
    <rPh sb="196" eb="197">
      <t>アラワ</t>
    </rPh>
    <rPh sb="204" eb="206">
      <t>ルイジ</t>
    </rPh>
    <rPh sb="206" eb="208">
      <t>ダンタイ</t>
    </rPh>
    <rPh sb="209" eb="210">
      <t>クラ</t>
    </rPh>
    <rPh sb="211" eb="213">
      <t>ユウケイ</t>
    </rPh>
    <rPh sb="213" eb="215">
      <t>コテイ</t>
    </rPh>
    <rPh sb="215" eb="217">
      <t>シサン</t>
    </rPh>
    <rPh sb="217" eb="219">
      <t>ゲンカ</t>
    </rPh>
    <rPh sb="219" eb="221">
      <t>ショウキャク</t>
    </rPh>
    <rPh sb="221" eb="222">
      <t>リツ</t>
    </rPh>
    <rPh sb="223" eb="224">
      <t>タカ</t>
    </rPh>
    <rPh sb="231" eb="234">
      <t>ロウキュウカ</t>
    </rPh>
    <rPh sb="235" eb="236">
      <t>スス</t>
    </rPh>
    <rPh sb="248" eb="249">
      <t>ナカ</t>
    </rPh>
    <rPh sb="250" eb="252">
      <t>レイワ</t>
    </rPh>
    <rPh sb="253" eb="254">
      <t>ネン</t>
    </rPh>
    <rPh sb="255" eb="256">
      <t>ツキ</t>
    </rPh>
    <rPh sb="257" eb="259">
      <t>レイワ</t>
    </rPh>
    <rPh sb="260" eb="261">
      <t>ネン</t>
    </rPh>
    <rPh sb="262" eb="263">
      <t>ツキ</t>
    </rPh>
    <rPh sb="264" eb="267">
      <t>ゲスイドウ</t>
    </rPh>
    <rPh sb="267" eb="270">
      <t>シヨウリョウ</t>
    </rPh>
    <rPh sb="271" eb="273">
      <t>カイテイ</t>
    </rPh>
    <rPh sb="274" eb="276">
      <t>ケイエイ</t>
    </rPh>
    <rPh sb="277" eb="280">
      <t>アンテイカ</t>
    </rPh>
    <rPh sb="281" eb="282">
      <t>ハカ</t>
    </rPh>
    <rPh sb="284" eb="287">
      <t>ミフキュウ</t>
    </rPh>
    <rPh sb="287" eb="289">
      <t>カイショウ</t>
    </rPh>
    <rPh sb="290" eb="292">
      <t>シセツ</t>
    </rPh>
    <rPh sb="293" eb="296">
      <t>ケイカクテキ</t>
    </rPh>
    <rPh sb="297" eb="299">
      <t>コウシン</t>
    </rPh>
    <rPh sb="300" eb="302">
      <t>スイシン</t>
    </rPh>
    <phoneticPr fontId="4"/>
  </si>
  <si>
    <t>①収益の増加に比べ、費用の増加が多かったため、前年度より低くなったが、類似団体を上回っている。
②欠損金なし。
③現金・預金の増加により流動資産が増加したため、前年度より高くなったが、類似団体を下回っている。
④企業債現在高が減少したため、前年度より低くなったが、類似団体を上回っている。
⑤使用料収入により汚水処理に係る費用を賄えている。使用料収入の増加に比べ、汚水処理費の増加が多かったため、前年度より低くなったが、類似団体を上回っている。
⑥汚水処理費の増加に比べ、年間有収水量の増加が少なかったため、前年度より高くなり、類似団体を上回っている。
⑦処理施設を所有していないため、表示されない。
⑧未普及解消事業を継続している。処理区域内人口の増加に比べ、水洗化人口の増加が多かったため、前年度より高くなったが、類似団体を下回っている。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</si>
</sst>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0.1</c:v>
                </c:pt>
                <c:pt idx="1">
                  <c:v>0.03</c:v>
                </c:pt>
                <c:pt idx="2">
                  <c:v>0.01</c:v>
                </c:pt>
                <c:pt idx="3">
                  <c:v>0.01</c:v>
                </c:pt>
                <c:pt idx="4">
                  <c:v>0.01</c:v>
                </c:pt>
              </c:numCache>
            </c:numRef>
          </c:val>
          <c:extLst>
            <c:ext xmlns:c16="http://schemas.microsoft.com/office/drawing/2014/chart" uri="{C3380CC4-5D6E-409C-BE32-E72D297353CC}">
              <c16:uniqueId val="{00000000-D95A-4350-A04A-F1F2477B8AC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D95A-4350-A04A-F1F2477B8AC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EB-449C-9C1B-7EA7FD2DA84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A7EB-449C-9C1B-7EA7FD2DA84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87.32</c:v>
                </c:pt>
                <c:pt idx="1">
                  <c:v>86.98</c:v>
                </c:pt>
                <c:pt idx="2">
                  <c:v>87.27</c:v>
                </c:pt>
                <c:pt idx="3">
                  <c:v>87.65</c:v>
                </c:pt>
                <c:pt idx="4">
                  <c:v>87.96</c:v>
                </c:pt>
              </c:numCache>
            </c:numRef>
          </c:val>
          <c:extLst>
            <c:ext xmlns:c16="http://schemas.microsoft.com/office/drawing/2014/chart" uri="{C3380CC4-5D6E-409C-BE32-E72D297353CC}">
              <c16:uniqueId val="{00000000-DF1F-4A58-BF8E-A9D7D2C6B52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DF1F-4A58-BF8E-A9D7D2C6B52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111</c:v>
                </c:pt>
                <c:pt idx="1">
                  <c:v>111.09</c:v>
                </c:pt>
                <c:pt idx="2">
                  <c:v>112.05</c:v>
                </c:pt>
                <c:pt idx="3">
                  <c:v>113.32</c:v>
                </c:pt>
                <c:pt idx="4">
                  <c:v>111.04</c:v>
                </c:pt>
              </c:numCache>
            </c:numRef>
          </c:val>
          <c:extLst>
            <c:ext xmlns:c16="http://schemas.microsoft.com/office/drawing/2014/chart" uri="{C3380CC4-5D6E-409C-BE32-E72D297353CC}">
              <c16:uniqueId val="{00000000-277E-4E42-88E5-24B546C239A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277E-4E42-88E5-24B546C239A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34.22</c:v>
                </c:pt>
                <c:pt idx="1">
                  <c:v>35.299999999999997</c:v>
                </c:pt>
                <c:pt idx="2">
                  <c:v>36.630000000000003</c:v>
                </c:pt>
                <c:pt idx="3">
                  <c:v>37.93</c:v>
                </c:pt>
                <c:pt idx="4">
                  <c:v>39.21</c:v>
                </c:pt>
              </c:numCache>
            </c:numRef>
          </c:val>
          <c:extLst>
            <c:ext xmlns:c16="http://schemas.microsoft.com/office/drawing/2014/chart" uri="{C3380CC4-5D6E-409C-BE32-E72D297353CC}">
              <c16:uniqueId val="{00000000-562D-4EFE-BD8F-5433975C0E4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562D-4EFE-BD8F-5433975C0E4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EF-4356-8D86-DC9455A8B38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F2EF-4356-8D86-DC9455A8B38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92-47E8-AEFE-CDC9BEE9765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F792-47E8-AEFE-CDC9BEE9765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30.91</c:v>
                </c:pt>
                <c:pt idx="1">
                  <c:v>21.31</c:v>
                </c:pt>
                <c:pt idx="2">
                  <c:v>24.83</c:v>
                </c:pt>
                <c:pt idx="3">
                  <c:v>28.8</c:v>
                </c:pt>
                <c:pt idx="4">
                  <c:v>37.78</c:v>
                </c:pt>
              </c:numCache>
            </c:numRef>
          </c:val>
          <c:extLst>
            <c:ext xmlns:c16="http://schemas.microsoft.com/office/drawing/2014/chart" uri="{C3380CC4-5D6E-409C-BE32-E72D297353CC}">
              <c16:uniqueId val="{00000000-1109-4DF7-B8A3-B6A9E44CEF4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1109-4DF7-B8A3-B6A9E44CEF4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1275.19</c:v>
                </c:pt>
                <c:pt idx="1">
                  <c:v>1255.5</c:v>
                </c:pt>
                <c:pt idx="2">
                  <c:v>1227.3800000000001</c:v>
                </c:pt>
                <c:pt idx="3">
                  <c:v>1202.67</c:v>
                </c:pt>
                <c:pt idx="4">
                  <c:v>1165.42</c:v>
                </c:pt>
              </c:numCache>
            </c:numRef>
          </c:val>
          <c:extLst>
            <c:ext xmlns:c16="http://schemas.microsoft.com/office/drawing/2014/chart" uri="{C3380CC4-5D6E-409C-BE32-E72D297353CC}">
              <c16:uniqueId val="{00000000-7445-4F33-A06B-856B76CBFC7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7445-4F33-A06B-856B76CBFC7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101.3</c:v>
                </c:pt>
                <c:pt idx="1">
                  <c:v>100.58</c:v>
                </c:pt>
                <c:pt idx="2">
                  <c:v>102.26</c:v>
                </c:pt>
                <c:pt idx="3">
                  <c:v>105.72</c:v>
                </c:pt>
                <c:pt idx="4">
                  <c:v>100.75</c:v>
                </c:pt>
              </c:numCache>
            </c:numRef>
          </c:val>
          <c:extLst>
            <c:ext xmlns:c16="http://schemas.microsoft.com/office/drawing/2014/chart" uri="{C3380CC4-5D6E-409C-BE32-E72D297353CC}">
              <c16:uniqueId val="{00000000-FB3E-41D0-973D-87EEE21F43C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FB3E-41D0-973D-87EEE21F43C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185.88</c:v>
                </c:pt>
                <c:pt idx="1">
                  <c:v>184.99</c:v>
                </c:pt>
                <c:pt idx="2">
                  <c:v>182.18</c:v>
                </c:pt>
                <c:pt idx="3">
                  <c:v>176.42</c:v>
                </c:pt>
                <c:pt idx="4">
                  <c:v>186.53</c:v>
                </c:pt>
              </c:numCache>
            </c:numRef>
          </c:val>
          <c:extLst>
            <c:ext xmlns:c16="http://schemas.microsoft.com/office/drawing/2014/chart" uri="{C3380CC4-5D6E-409C-BE32-E72D297353CC}">
              <c16:uniqueId val="{00000000-491B-4E63-8E43-DEAEA71E99E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491B-4E63-8E43-DEAEA71E99E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0"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島根県　出雲市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Bd1</v>
      </c>
      <c r="X8" s="64"/>
      <c r="Y8" s="64"/>
      <c r="Z8" s="64"/>
      <c r="AA8" s="64"/>
      <c r="AB8" s="64"/>
      <c r="AC8" s="64"/>
      <c r="AD8" s="65" t="str">
        <f>データ!$M$6</f>
        <v>自治体職員</v>
      </c>
      <c r="AE8" s="65"/>
      <c r="AF8" s="65"/>
      <c r="AG8" s="65"/>
      <c r="AH8" s="65"/>
      <c r="AI8" s="65"/>
      <c r="AJ8" s="65"/>
      <c r="AK8" s="3"/>
      <c r="AL8" s="46">
        <f>データ!S6</f>
        <v>172607</v>
      </c>
      <c r="AM8" s="46"/>
      <c r="AN8" s="46"/>
      <c r="AO8" s="46"/>
      <c r="AP8" s="46"/>
      <c r="AQ8" s="46"/>
      <c r="AR8" s="46"/>
      <c r="AS8" s="46"/>
      <c r="AT8" s="45">
        <f>データ!T6</f>
        <v>624.32000000000005</v>
      </c>
      <c r="AU8" s="45"/>
      <c r="AV8" s="45"/>
      <c r="AW8" s="45"/>
      <c r="AX8" s="45"/>
      <c r="AY8" s="45"/>
      <c r="AZ8" s="45"/>
      <c r="BA8" s="45"/>
      <c r="BB8" s="45">
        <f>データ!U6</f>
        <v>276.47000000000003</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6" t="s">
        <v>20</v>
      </c>
      <c r="BM9" s="57"/>
      <c r="BN9" s="58" t="s">
        <v>21</v>
      </c>
      <c r="BO9" s="58"/>
      <c r="BP9" s="58"/>
      <c r="BQ9" s="58"/>
      <c r="BR9" s="58"/>
      <c r="BS9" s="58"/>
      <c r="BT9" s="58"/>
      <c r="BU9" s="58"/>
      <c r="BV9" s="58"/>
      <c r="BW9" s="58"/>
      <c r="BX9" s="58"/>
      <c r="BY9" s="59"/>
    </row>
    <row r="10" spans="1:78" ht="18.75" customHeight="1" x14ac:dyDescent="0.2">
      <c r="A10" s="2"/>
      <c r="B10" s="45" t="str">
        <f>データ!N6</f>
        <v>-</v>
      </c>
      <c r="C10" s="45"/>
      <c r="D10" s="45"/>
      <c r="E10" s="45"/>
      <c r="F10" s="45"/>
      <c r="G10" s="45"/>
      <c r="H10" s="45"/>
      <c r="I10" s="45">
        <f>データ!O6</f>
        <v>42.3</v>
      </c>
      <c r="J10" s="45"/>
      <c r="K10" s="45"/>
      <c r="L10" s="45"/>
      <c r="M10" s="45"/>
      <c r="N10" s="45"/>
      <c r="O10" s="45"/>
      <c r="P10" s="45">
        <f>データ!P6</f>
        <v>49.99</v>
      </c>
      <c r="Q10" s="45"/>
      <c r="R10" s="45"/>
      <c r="S10" s="45"/>
      <c r="T10" s="45"/>
      <c r="U10" s="45"/>
      <c r="V10" s="45"/>
      <c r="W10" s="45">
        <f>データ!Q6</f>
        <v>95.91</v>
      </c>
      <c r="X10" s="45"/>
      <c r="Y10" s="45"/>
      <c r="Z10" s="45"/>
      <c r="AA10" s="45"/>
      <c r="AB10" s="45"/>
      <c r="AC10" s="45"/>
      <c r="AD10" s="46">
        <f>データ!R6</f>
        <v>3352</v>
      </c>
      <c r="AE10" s="46"/>
      <c r="AF10" s="46"/>
      <c r="AG10" s="46"/>
      <c r="AH10" s="46"/>
      <c r="AI10" s="46"/>
      <c r="AJ10" s="46"/>
      <c r="AK10" s="2"/>
      <c r="AL10" s="46">
        <f>データ!V6</f>
        <v>86216</v>
      </c>
      <c r="AM10" s="46"/>
      <c r="AN10" s="46"/>
      <c r="AO10" s="46"/>
      <c r="AP10" s="46"/>
      <c r="AQ10" s="46"/>
      <c r="AR10" s="46"/>
      <c r="AS10" s="46"/>
      <c r="AT10" s="45">
        <f>データ!W6</f>
        <v>30.94</v>
      </c>
      <c r="AU10" s="45"/>
      <c r="AV10" s="45"/>
      <c r="AW10" s="45"/>
      <c r="AX10" s="45"/>
      <c r="AY10" s="45"/>
      <c r="AZ10" s="45"/>
      <c r="BA10" s="45"/>
      <c r="BB10" s="45">
        <f>データ!X6</f>
        <v>2786.55</v>
      </c>
      <c r="BC10" s="45"/>
      <c r="BD10" s="45"/>
      <c r="BE10" s="45"/>
      <c r="BF10" s="45"/>
      <c r="BG10" s="45"/>
      <c r="BH10" s="45"/>
      <c r="BI10" s="45"/>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24</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25</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1" t="s">
        <v>26</v>
      </c>
      <c r="BM14" s="32"/>
      <c r="BN14" s="32"/>
      <c r="BO14" s="32"/>
      <c r="BP14" s="32"/>
      <c r="BQ14" s="32"/>
      <c r="BR14" s="32"/>
      <c r="BS14" s="32"/>
      <c r="BT14" s="32"/>
      <c r="BU14" s="32"/>
      <c r="BV14" s="32"/>
      <c r="BW14" s="32"/>
      <c r="BX14" s="32"/>
      <c r="BY14" s="32"/>
      <c r="BZ14" s="33"/>
    </row>
    <row r="15" spans="1:78" ht="13.5" customHeight="1" x14ac:dyDescent="0.2">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115</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1"/>
      <c r="BM44" s="42"/>
      <c r="BN44" s="42"/>
      <c r="BO44" s="42"/>
      <c r="BP44" s="42"/>
      <c r="BQ44" s="42"/>
      <c r="BR44" s="42"/>
      <c r="BS44" s="42"/>
      <c r="BT44" s="42"/>
      <c r="BU44" s="42"/>
      <c r="BV44" s="42"/>
      <c r="BW44" s="42"/>
      <c r="BX44" s="42"/>
      <c r="BY44" s="42"/>
      <c r="BZ44" s="4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113</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38"/>
      <c r="BM60" s="39"/>
      <c r="BN60" s="39"/>
      <c r="BO60" s="39"/>
      <c r="BP60" s="39"/>
      <c r="BQ60" s="39"/>
      <c r="BR60" s="39"/>
      <c r="BS60" s="39"/>
      <c r="BT60" s="39"/>
      <c r="BU60" s="39"/>
      <c r="BV60" s="39"/>
      <c r="BW60" s="39"/>
      <c r="BX60" s="39"/>
      <c r="BY60" s="39"/>
      <c r="BZ60" s="40"/>
    </row>
    <row r="61" spans="1:78" ht="13.5" customHeight="1" x14ac:dyDescent="0.2">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114</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1"/>
      <c r="BM82" s="42"/>
      <c r="BN82" s="42"/>
      <c r="BO82" s="42"/>
      <c r="BP82" s="42"/>
      <c r="BQ82" s="42"/>
      <c r="BR82" s="42"/>
      <c r="BS82" s="42"/>
      <c r="BT82" s="42"/>
      <c r="BU82" s="42"/>
      <c r="BV82" s="42"/>
      <c r="BW82" s="42"/>
      <c r="BX82" s="42"/>
      <c r="BY82" s="42"/>
      <c r="BZ82" s="43"/>
    </row>
    <row r="83" spans="1:78" x14ac:dyDescent="0.2">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BfS7Ol8rxWWJmaEBAY5c6lIEy0gq989PrWOW5z2Hy53i+3oFnUUAV8LdeOeVMjI2rpG7VyMurjsVGDBqpKjUpg==" saltValue="dvgHc/gFFFuRkqTae3YKH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L8:BM8"/>
    <mergeCell ref="BN8:BY8"/>
    <mergeCell ref="B8:H8"/>
    <mergeCell ref="I8:O8"/>
    <mergeCell ref="P8:V8"/>
    <mergeCell ref="W8:AC8"/>
    <mergeCell ref="AD8:AJ8"/>
    <mergeCell ref="AD9:AJ9"/>
    <mergeCell ref="AL8:AS8"/>
    <mergeCell ref="AL9:AS9"/>
    <mergeCell ref="AT8:BA8"/>
    <mergeCell ref="BB8:BI8"/>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AD10:AJ10"/>
    <mergeCell ref="B9:H9"/>
    <mergeCell ref="B10:H10"/>
    <mergeCell ref="I10:O10"/>
    <mergeCell ref="P10:V10"/>
    <mergeCell ref="W10:AC10"/>
    <mergeCell ref="I9:O9"/>
    <mergeCell ref="P9:V9"/>
    <mergeCell ref="W9:AC9"/>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322032</v>
      </c>
      <c r="D6" s="19">
        <f t="shared" si="3"/>
        <v>46</v>
      </c>
      <c r="E6" s="19">
        <f t="shared" si="3"/>
        <v>17</v>
      </c>
      <c r="F6" s="19">
        <f t="shared" si="3"/>
        <v>1</v>
      </c>
      <c r="G6" s="19">
        <f t="shared" si="3"/>
        <v>0</v>
      </c>
      <c r="H6" s="19" t="str">
        <f t="shared" si="3"/>
        <v>島根県　出雲市</v>
      </c>
      <c r="I6" s="19" t="str">
        <f t="shared" si="3"/>
        <v>法適用</v>
      </c>
      <c r="J6" s="19" t="str">
        <f t="shared" si="3"/>
        <v>下水道事業</v>
      </c>
      <c r="K6" s="19" t="str">
        <f t="shared" si="3"/>
        <v>公共下水道</v>
      </c>
      <c r="L6" s="19" t="str">
        <f t="shared" si="3"/>
        <v>Bd1</v>
      </c>
      <c r="M6" s="19" t="str">
        <f t="shared" si="3"/>
        <v>自治体職員</v>
      </c>
      <c r="N6" s="20" t="str">
        <f t="shared" si="3"/>
        <v>-</v>
      </c>
      <c r="O6" s="20">
        <f t="shared" si="3"/>
        <v>42.3</v>
      </c>
      <c r="P6" s="20">
        <f t="shared" si="3"/>
        <v>49.99</v>
      </c>
      <c r="Q6" s="20">
        <f t="shared" si="3"/>
        <v>95.91</v>
      </c>
      <c r="R6" s="20">
        <f t="shared" si="3"/>
        <v>3352</v>
      </c>
      <c r="S6" s="20">
        <f t="shared" si="3"/>
        <v>172607</v>
      </c>
      <c r="T6" s="20">
        <f t="shared" si="3"/>
        <v>624.32000000000005</v>
      </c>
      <c r="U6" s="20">
        <f t="shared" si="3"/>
        <v>276.47000000000003</v>
      </c>
      <c r="V6" s="20">
        <f t="shared" si="3"/>
        <v>86216</v>
      </c>
      <c r="W6" s="20">
        <f t="shared" si="3"/>
        <v>30.94</v>
      </c>
      <c r="X6" s="20">
        <f t="shared" si="3"/>
        <v>2786.55</v>
      </c>
      <c r="Y6" s="21">
        <f>IF(Y7="",NA(),Y7)</f>
        <v>111</v>
      </c>
      <c r="Z6" s="21">
        <f t="shared" ref="Z6:AH6" si="4">IF(Z7="",NA(),Z7)</f>
        <v>111.09</v>
      </c>
      <c r="AA6" s="21">
        <f t="shared" si="4"/>
        <v>112.05</v>
      </c>
      <c r="AB6" s="21">
        <f t="shared" si="4"/>
        <v>113.32</v>
      </c>
      <c r="AC6" s="21">
        <f t="shared" si="4"/>
        <v>111.04</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30.91</v>
      </c>
      <c r="AV6" s="21">
        <f t="shared" ref="AV6:BD6" si="6">IF(AV7="",NA(),AV7)</f>
        <v>21.31</v>
      </c>
      <c r="AW6" s="21">
        <f t="shared" si="6"/>
        <v>24.83</v>
      </c>
      <c r="AX6" s="21">
        <f t="shared" si="6"/>
        <v>28.8</v>
      </c>
      <c r="AY6" s="21">
        <f t="shared" si="6"/>
        <v>37.78</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1275.19</v>
      </c>
      <c r="BG6" s="21">
        <f t="shared" ref="BG6:BO6" si="7">IF(BG7="",NA(),BG7)</f>
        <v>1255.5</v>
      </c>
      <c r="BH6" s="21">
        <f t="shared" si="7"/>
        <v>1227.3800000000001</v>
      </c>
      <c r="BI6" s="21">
        <f t="shared" si="7"/>
        <v>1202.67</v>
      </c>
      <c r="BJ6" s="21">
        <f t="shared" si="7"/>
        <v>1165.42</v>
      </c>
      <c r="BK6" s="21">
        <f t="shared" si="7"/>
        <v>847.44</v>
      </c>
      <c r="BL6" s="21">
        <f t="shared" si="7"/>
        <v>857.88</v>
      </c>
      <c r="BM6" s="21">
        <f t="shared" si="7"/>
        <v>825.1</v>
      </c>
      <c r="BN6" s="21">
        <f t="shared" si="7"/>
        <v>789.87</v>
      </c>
      <c r="BO6" s="21">
        <f t="shared" si="7"/>
        <v>749.43</v>
      </c>
      <c r="BP6" s="20" t="str">
        <f>IF(BP7="","",IF(BP7="-","【-】","【"&amp;SUBSTITUTE(TEXT(BP7,"#,##0.00"),"-","△")&amp;"】"))</f>
        <v>【630.82】</v>
      </c>
      <c r="BQ6" s="21">
        <f>IF(BQ7="",NA(),BQ7)</f>
        <v>101.3</v>
      </c>
      <c r="BR6" s="21">
        <f t="shared" ref="BR6:BZ6" si="8">IF(BR7="",NA(),BR7)</f>
        <v>100.58</v>
      </c>
      <c r="BS6" s="21">
        <f t="shared" si="8"/>
        <v>102.26</v>
      </c>
      <c r="BT6" s="21">
        <f t="shared" si="8"/>
        <v>105.72</v>
      </c>
      <c r="BU6" s="21">
        <f t="shared" si="8"/>
        <v>100.75</v>
      </c>
      <c r="BV6" s="21">
        <f t="shared" si="8"/>
        <v>94.69</v>
      </c>
      <c r="BW6" s="21">
        <f t="shared" si="8"/>
        <v>94.97</v>
      </c>
      <c r="BX6" s="21">
        <f t="shared" si="8"/>
        <v>97.07</v>
      </c>
      <c r="BY6" s="21">
        <f t="shared" si="8"/>
        <v>98.06</v>
      </c>
      <c r="BZ6" s="21">
        <f t="shared" si="8"/>
        <v>98.46</v>
      </c>
      <c r="CA6" s="20" t="str">
        <f>IF(CA7="","",IF(CA7="-","【-】","【"&amp;SUBSTITUTE(TEXT(CA7,"#,##0.00"),"-","△")&amp;"】"))</f>
        <v>【97.81】</v>
      </c>
      <c r="CB6" s="21">
        <f>IF(CB7="",NA(),CB7)</f>
        <v>185.88</v>
      </c>
      <c r="CC6" s="21">
        <f t="shared" ref="CC6:CK6" si="9">IF(CC7="",NA(),CC7)</f>
        <v>184.99</v>
      </c>
      <c r="CD6" s="21">
        <f t="shared" si="9"/>
        <v>182.18</v>
      </c>
      <c r="CE6" s="21">
        <f t="shared" si="9"/>
        <v>176.42</v>
      </c>
      <c r="CF6" s="21">
        <f t="shared" si="9"/>
        <v>186.53</v>
      </c>
      <c r="CG6" s="21">
        <f t="shared" si="9"/>
        <v>159.78</v>
      </c>
      <c r="CH6" s="21">
        <f t="shared" si="9"/>
        <v>159.49</v>
      </c>
      <c r="CI6" s="21">
        <f t="shared" si="9"/>
        <v>157.81</v>
      </c>
      <c r="CJ6" s="21">
        <f t="shared" si="9"/>
        <v>157.37</v>
      </c>
      <c r="CK6" s="21">
        <f t="shared" si="9"/>
        <v>157.44999999999999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68.31</v>
      </c>
      <c r="CS6" s="21">
        <f t="shared" si="10"/>
        <v>65.28</v>
      </c>
      <c r="CT6" s="21">
        <f t="shared" si="10"/>
        <v>64.92</v>
      </c>
      <c r="CU6" s="21">
        <f t="shared" si="10"/>
        <v>64.14</v>
      </c>
      <c r="CV6" s="21">
        <f t="shared" si="10"/>
        <v>63.71</v>
      </c>
      <c r="CW6" s="20" t="str">
        <f>IF(CW7="","",IF(CW7="-","【-】","【"&amp;SUBSTITUTE(TEXT(CW7,"#,##0.00"),"-","△")&amp;"】"))</f>
        <v>【58.94】</v>
      </c>
      <c r="CX6" s="21">
        <f>IF(CX7="",NA(),CX7)</f>
        <v>87.32</v>
      </c>
      <c r="CY6" s="21">
        <f t="shared" ref="CY6:DG6" si="11">IF(CY7="",NA(),CY7)</f>
        <v>86.98</v>
      </c>
      <c r="CZ6" s="21">
        <f t="shared" si="11"/>
        <v>87.27</v>
      </c>
      <c r="DA6" s="21">
        <f t="shared" si="11"/>
        <v>87.65</v>
      </c>
      <c r="DB6" s="21">
        <f t="shared" si="11"/>
        <v>87.96</v>
      </c>
      <c r="DC6" s="21">
        <f t="shared" si="11"/>
        <v>92.62</v>
      </c>
      <c r="DD6" s="21">
        <f t="shared" si="11"/>
        <v>92.72</v>
      </c>
      <c r="DE6" s="21">
        <f t="shared" si="11"/>
        <v>92.88</v>
      </c>
      <c r="DF6" s="21">
        <f t="shared" si="11"/>
        <v>92.9</v>
      </c>
      <c r="DG6" s="21">
        <f t="shared" si="11"/>
        <v>92.89</v>
      </c>
      <c r="DH6" s="20" t="str">
        <f>IF(DH7="","",IF(DH7="-","【-】","【"&amp;SUBSTITUTE(TEXT(DH7,"#,##0.00"),"-","△")&amp;"】"))</f>
        <v>【95.91】</v>
      </c>
      <c r="DI6" s="21">
        <f>IF(DI7="",NA(),DI7)</f>
        <v>34.22</v>
      </c>
      <c r="DJ6" s="21">
        <f t="shared" ref="DJ6:DR6" si="12">IF(DJ7="",NA(),DJ7)</f>
        <v>35.299999999999997</v>
      </c>
      <c r="DK6" s="21">
        <f t="shared" si="12"/>
        <v>36.630000000000003</v>
      </c>
      <c r="DL6" s="21">
        <f t="shared" si="12"/>
        <v>37.93</v>
      </c>
      <c r="DM6" s="21">
        <f t="shared" si="12"/>
        <v>39.21</v>
      </c>
      <c r="DN6" s="21">
        <f t="shared" si="12"/>
        <v>26.36</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0">
        <f t="shared" si="13"/>
        <v>0</v>
      </c>
      <c r="DW6" s="20">
        <f t="shared" si="13"/>
        <v>0</v>
      </c>
      <c r="DX6" s="20">
        <f t="shared" si="13"/>
        <v>0</v>
      </c>
      <c r="DY6" s="21">
        <f t="shared" si="13"/>
        <v>1.43</v>
      </c>
      <c r="DZ6" s="21">
        <f t="shared" si="13"/>
        <v>1.22</v>
      </c>
      <c r="EA6" s="21">
        <f t="shared" si="13"/>
        <v>1.61</v>
      </c>
      <c r="EB6" s="21">
        <f t="shared" si="13"/>
        <v>2.08</v>
      </c>
      <c r="EC6" s="21">
        <f t="shared" si="13"/>
        <v>2.74</v>
      </c>
      <c r="ED6" s="20" t="str">
        <f>IF(ED7="","",IF(ED7="-","【-】","【"&amp;SUBSTITUTE(TEXT(ED7,"#,##0.00"),"-","△")&amp;"】"))</f>
        <v>【8.68】</v>
      </c>
      <c r="EE6" s="21">
        <f>IF(EE7="",NA(),EE7)</f>
        <v>0.1</v>
      </c>
      <c r="EF6" s="21">
        <f t="shared" ref="EF6:EN6" si="14">IF(EF7="",NA(),EF7)</f>
        <v>0.03</v>
      </c>
      <c r="EG6" s="21">
        <f t="shared" si="14"/>
        <v>0.01</v>
      </c>
      <c r="EH6" s="21">
        <f t="shared" si="14"/>
        <v>0.01</v>
      </c>
      <c r="EI6" s="21">
        <f t="shared" si="14"/>
        <v>0.01</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2">
      <c r="A7" s="14"/>
      <c r="B7" s="23">
        <v>2023</v>
      </c>
      <c r="C7" s="23">
        <v>322032</v>
      </c>
      <c r="D7" s="23">
        <v>46</v>
      </c>
      <c r="E7" s="23">
        <v>17</v>
      </c>
      <c r="F7" s="23">
        <v>1</v>
      </c>
      <c r="G7" s="23">
        <v>0</v>
      </c>
      <c r="H7" s="23" t="s">
        <v>96</v>
      </c>
      <c r="I7" s="23" t="s">
        <v>97</v>
      </c>
      <c r="J7" s="23" t="s">
        <v>98</v>
      </c>
      <c r="K7" s="23" t="s">
        <v>99</v>
      </c>
      <c r="L7" s="23" t="s">
        <v>100</v>
      </c>
      <c r="M7" s="23" t="s">
        <v>101</v>
      </c>
      <c r="N7" s="24" t="s">
        <v>102</v>
      </c>
      <c r="O7" s="24">
        <v>42.3</v>
      </c>
      <c r="P7" s="24">
        <v>49.99</v>
      </c>
      <c r="Q7" s="24">
        <v>95.91</v>
      </c>
      <c r="R7" s="24">
        <v>3352</v>
      </c>
      <c r="S7" s="24">
        <v>172607</v>
      </c>
      <c r="T7" s="24">
        <v>624.32000000000005</v>
      </c>
      <c r="U7" s="24">
        <v>276.47000000000003</v>
      </c>
      <c r="V7" s="24">
        <v>86216</v>
      </c>
      <c r="W7" s="24">
        <v>30.94</v>
      </c>
      <c r="X7" s="24">
        <v>2786.55</v>
      </c>
      <c r="Y7" s="24">
        <v>111</v>
      </c>
      <c r="Z7" s="24">
        <v>111.09</v>
      </c>
      <c r="AA7" s="24">
        <v>112.05</v>
      </c>
      <c r="AB7" s="24">
        <v>113.32</v>
      </c>
      <c r="AC7" s="24">
        <v>111.04</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30.91</v>
      </c>
      <c r="AV7" s="24">
        <v>21.31</v>
      </c>
      <c r="AW7" s="24">
        <v>24.83</v>
      </c>
      <c r="AX7" s="24">
        <v>28.8</v>
      </c>
      <c r="AY7" s="24">
        <v>37.78</v>
      </c>
      <c r="AZ7" s="24">
        <v>68.180000000000007</v>
      </c>
      <c r="BA7" s="24">
        <v>67.930000000000007</v>
      </c>
      <c r="BB7" s="24">
        <v>68.53</v>
      </c>
      <c r="BC7" s="24">
        <v>69.180000000000007</v>
      </c>
      <c r="BD7" s="24">
        <v>76.319999999999993</v>
      </c>
      <c r="BE7" s="24">
        <v>78.430000000000007</v>
      </c>
      <c r="BF7" s="24">
        <v>1275.19</v>
      </c>
      <c r="BG7" s="24">
        <v>1255.5</v>
      </c>
      <c r="BH7" s="24">
        <v>1227.3800000000001</v>
      </c>
      <c r="BI7" s="24">
        <v>1202.67</v>
      </c>
      <c r="BJ7" s="24">
        <v>1165.42</v>
      </c>
      <c r="BK7" s="24">
        <v>847.44</v>
      </c>
      <c r="BL7" s="24">
        <v>857.88</v>
      </c>
      <c r="BM7" s="24">
        <v>825.1</v>
      </c>
      <c r="BN7" s="24">
        <v>789.87</v>
      </c>
      <c r="BO7" s="24">
        <v>749.43</v>
      </c>
      <c r="BP7" s="24">
        <v>630.82000000000005</v>
      </c>
      <c r="BQ7" s="24">
        <v>101.3</v>
      </c>
      <c r="BR7" s="24">
        <v>100.58</v>
      </c>
      <c r="BS7" s="24">
        <v>102.26</v>
      </c>
      <c r="BT7" s="24">
        <v>105.72</v>
      </c>
      <c r="BU7" s="24">
        <v>100.75</v>
      </c>
      <c r="BV7" s="24">
        <v>94.69</v>
      </c>
      <c r="BW7" s="24">
        <v>94.97</v>
      </c>
      <c r="BX7" s="24">
        <v>97.07</v>
      </c>
      <c r="BY7" s="24">
        <v>98.06</v>
      </c>
      <c r="BZ7" s="24">
        <v>98.46</v>
      </c>
      <c r="CA7" s="24">
        <v>97.81</v>
      </c>
      <c r="CB7" s="24">
        <v>185.88</v>
      </c>
      <c r="CC7" s="24">
        <v>184.99</v>
      </c>
      <c r="CD7" s="24">
        <v>182.18</v>
      </c>
      <c r="CE7" s="24">
        <v>176.42</v>
      </c>
      <c r="CF7" s="24">
        <v>186.53</v>
      </c>
      <c r="CG7" s="24">
        <v>159.78</v>
      </c>
      <c r="CH7" s="24">
        <v>159.49</v>
      </c>
      <c r="CI7" s="24">
        <v>157.81</v>
      </c>
      <c r="CJ7" s="24">
        <v>157.37</v>
      </c>
      <c r="CK7" s="24">
        <v>157.44999999999999</v>
      </c>
      <c r="CL7" s="24">
        <v>138.75</v>
      </c>
      <c r="CM7" s="24" t="s">
        <v>102</v>
      </c>
      <c r="CN7" s="24" t="s">
        <v>102</v>
      </c>
      <c r="CO7" s="24" t="s">
        <v>102</v>
      </c>
      <c r="CP7" s="24" t="s">
        <v>102</v>
      </c>
      <c r="CQ7" s="24" t="s">
        <v>102</v>
      </c>
      <c r="CR7" s="24">
        <v>68.31</v>
      </c>
      <c r="CS7" s="24">
        <v>65.28</v>
      </c>
      <c r="CT7" s="24">
        <v>64.92</v>
      </c>
      <c r="CU7" s="24">
        <v>64.14</v>
      </c>
      <c r="CV7" s="24">
        <v>63.71</v>
      </c>
      <c r="CW7" s="24">
        <v>58.94</v>
      </c>
      <c r="CX7" s="24">
        <v>87.32</v>
      </c>
      <c r="CY7" s="24">
        <v>86.98</v>
      </c>
      <c r="CZ7" s="24">
        <v>87.27</v>
      </c>
      <c r="DA7" s="24">
        <v>87.65</v>
      </c>
      <c r="DB7" s="24">
        <v>87.96</v>
      </c>
      <c r="DC7" s="24">
        <v>92.62</v>
      </c>
      <c r="DD7" s="24">
        <v>92.72</v>
      </c>
      <c r="DE7" s="24">
        <v>92.88</v>
      </c>
      <c r="DF7" s="24">
        <v>92.9</v>
      </c>
      <c r="DG7" s="24">
        <v>92.89</v>
      </c>
      <c r="DH7" s="24">
        <v>95.91</v>
      </c>
      <c r="DI7" s="24">
        <v>34.22</v>
      </c>
      <c r="DJ7" s="24">
        <v>35.299999999999997</v>
      </c>
      <c r="DK7" s="24">
        <v>36.630000000000003</v>
      </c>
      <c r="DL7" s="24">
        <v>37.93</v>
      </c>
      <c r="DM7" s="24">
        <v>39.21</v>
      </c>
      <c r="DN7" s="24">
        <v>26.36</v>
      </c>
      <c r="DO7" s="24">
        <v>23.79</v>
      </c>
      <c r="DP7" s="24">
        <v>25.66</v>
      </c>
      <c r="DQ7" s="24">
        <v>27.46</v>
      </c>
      <c r="DR7" s="24">
        <v>29.93</v>
      </c>
      <c r="DS7" s="24">
        <v>41.09</v>
      </c>
      <c r="DT7" s="24">
        <v>0</v>
      </c>
      <c r="DU7" s="24">
        <v>0</v>
      </c>
      <c r="DV7" s="24">
        <v>0</v>
      </c>
      <c r="DW7" s="24">
        <v>0</v>
      </c>
      <c r="DX7" s="24">
        <v>0</v>
      </c>
      <c r="DY7" s="24">
        <v>1.43</v>
      </c>
      <c r="DZ7" s="24">
        <v>1.22</v>
      </c>
      <c r="EA7" s="24">
        <v>1.61</v>
      </c>
      <c r="EB7" s="24">
        <v>2.08</v>
      </c>
      <c r="EC7" s="24">
        <v>2.74</v>
      </c>
      <c r="ED7" s="24">
        <v>8.68</v>
      </c>
      <c r="EE7" s="24">
        <v>0.1</v>
      </c>
      <c r="EF7" s="24">
        <v>0.03</v>
      </c>
      <c r="EG7" s="24">
        <v>0.01</v>
      </c>
      <c r="EH7" s="24">
        <v>0.01</v>
      </c>
      <c r="EI7" s="24">
        <v>0.01</v>
      </c>
      <c r="EJ7" s="24">
        <v>0.09</v>
      </c>
      <c r="EK7" s="24">
        <v>0.09</v>
      </c>
      <c r="EL7" s="24">
        <v>0.17</v>
      </c>
      <c r="EM7" s="24">
        <v>0.13</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UCP055</cp:lastModifiedBy>
  <cp:lastPrinted>2025-02-05T23:51:26Z</cp:lastPrinted>
  <dcterms:created xsi:type="dcterms:W3CDTF">2025-01-24T07:05:20Z</dcterms:created>
  <dcterms:modified xsi:type="dcterms:W3CDTF">2025-02-05T23:51:28Z</dcterms:modified>
  <cp:category/>
</cp:coreProperties>
</file>