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04保_財政\H25年度\財政課\財政課\地方公営企業関係\R6地方公営企業関係\県メール\70_20250123_【県提出〆切２／１２（水）】公営企業に係る経営比較分析表（令和５年度決算）の分析等について\03_回答\"/>
    </mc:Choice>
  </mc:AlternateContent>
  <workbookProtection workbookAlgorithmName="SHA-512" workbookHashValue="gAgDpmmkVkfor0XsZOsW5LpTywAp9YavElCMOcuI2BGcl2IcENgMrULYFHu6M1sC5J8HZjd6RVeJFhmxJxgQww==" workbookSaltValue="idz10h4hV2AiAPXqLoUHSg=="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<sst xmlns="http://schemas.openxmlformats.org/spreadsheetml/2006/main" count="247" uniqueCount="122">
  <si>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</si>
  <si>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</si>
  <si>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</si>
  <si>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</si>
  <si>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</si>
  <si>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</si>
  <si>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</si>
  <si>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</si>
  <si>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</si>
  <si>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</si>
  <si>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</si>
  <si>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</si>
  <si>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</si>
  <si>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</si>
  <si>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</si>
  <si>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</si>
  <si>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</si>
  <si>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</si>
  <si>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</si>
  <si>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</si>
  <si>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</si>
  <si>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</si>
  <si>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</si>
  <si>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</si>
  <si>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</si>
  <si>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</si>
  <si>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</si>
  <si>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</si>
  <si>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</si>
  <si>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</si>
  <si>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</si>
  <si>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</si>
  <si>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</si>
  <si>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</si>
  <si>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</si>
  <si>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</si>
  <si>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</si>
  <si>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</si>
  <si>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</si>
  <si>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</si>
  <si>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</si>
  <si>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</si>
  <si>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</si>
  <si>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</si>
  <si>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</si>
  <si>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</si>
  <si>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</si>
  <si>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</si>
  <si>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</si>
  <si>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</si>
  <si>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</si>
  <si>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</si>
  <si>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</si>
  <si>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</si>
  <si>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</si>
  <si>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</si>
  <si>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</si>
  <si>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</si>
  <si>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</si>
  <si>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</si>
  <si>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</si>
  <si>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</si>
  <si>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</si>
  <si>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</si>
  <si>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</si>
  <si>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</si>
  <si>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</si>
  <si>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</si>
  <si>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</si>
  <si>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</si>
  <si>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</si>
  <si>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</si>
  <si>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</si>
  <si>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</si>
  <si>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</si>
  <si>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</si>
  <si>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</si>
  <si>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</si>
  <si>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</si>
  <si>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</si>
  <si>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</si>
  <si>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</si>
  <si>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</si>
  <si>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</si>
  <si>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</si>
  <si>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</si>
  <si>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</si>
  <si>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</si>
  <si>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</si>
  <si>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</si>
  <si>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</si>
  <si>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</si>
  <si>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</si>
  <si>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</si>
  <si>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</si>
  <si>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</si>
  <si>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</si>
  <si>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</si>
  <si>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</si>
  <si>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</si>
  <si>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</si>
  <si>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</si>
  <si>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</si>
  <si>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</si>
  <si>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</si>
  <si>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</si>
  <si>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</si>
  <si>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</si>
  <si>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</si>
  <si>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</si>
  <si>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</si>
  <si>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</si>
  <si>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</si>
  <si>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</si>
  <si>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</si>
  <si>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</si>
  <si>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</si>
  <si>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</si>
  <si>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</si>
  <si>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①収益的収支比率は、企業債償還額の減と、打切り決算に伴う総費用の減少にもかかわらず、使用料収入の減による影響が大きく、前年度に比べ8.85ポイント悪化している。
　④企業債残高対事業規模比率は、前年度に比べ125.6ポイント減少している。個別排水処理事業に要する経費、分流式下水道等に要する経費の地方債現在高の大部分を一般会計が負担しているため、類似団体に比べ大きく下回っている。
　当年度は主に打切り決算に伴い汚水処理費が前年度比60％減少したことにより、⑤経費回収率は100％に達し、⑥汚水処理原価は前年度に比べ225.7円の大幅減となった。
　⑦施設利用率は一日平均処理水量の低下により前年度に比べ約7.69ポイント悪化している。処理区域内人口が減少しており、処理水量の低下につながっていると考えられる。
　⑧水洗化率は100％に達しており、公共用水域の水質保全につながっている。</t>
    <rPh sb="2" eb="5">
      <t>シュウエキテキ</t>
    </rPh>
    <rPh sb="21" eb="23">
      <t>ウチキ</t>
    </rPh>
    <rPh sb="24" eb="26">
      <t>ケッサン</t>
    </rPh>
    <rPh sb="27" eb="28">
      <t>トモナ</t>
    </rPh>
    <rPh sb="29" eb="30">
      <t>ソウ</t>
    </rPh>
    <rPh sb="30" eb="32">
      <t>ヒヨウ</t>
    </rPh>
    <rPh sb="33" eb="35">
      <t>ゲンショウ</t>
    </rPh>
    <rPh sb="53" eb="55">
      <t>エイキョウ</t>
    </rPh>
    <rPh sb="56" eb="57">
      <t>オオ</t>
    </rPh>
    <rPh sb="64" eb="65">
      <t>クラ</t>
    </rPh>
    <rPh sb="74" eb="76">
      <t>アッカ</t>
    </rPh>
    <rPh sb="98" eb="99">
      <t>ゼン</t>
    </rPh>
    <rPh sb="99" eb="100">
      <t>ネン</t>
    </rPh>
    <rPh sb="100" eb="101">
      <t>ド</t>
    </rPh>
    <rPh sb="102" eb="103">
      <t>クラ</t>
    </rPh>
    <rPh sb="113" eb="115">
      <t>ゲンショウ</t>
    </rPh>
    <rPh sb="156" eb="159">
      <t>ダイブブン</t>
    </rPh>
    <rPh sb="179" eb="180">
      <t>クラ</t>
    </rPh>
    <rPh sb="181" eb="182">
      <t>オオ</t>
    </rPh>
    <rPh sb="184" eb="186">
      <t>シタマワ</t>
    </rPh>
    <rPh sb="193" eb="196">
      <t>トウネンド</t>
    </rPh>
    <rPh sb="207" eb="209">
      <t>オスイ</t>
    </rPh>
    <rPh sb="209" eb="211">
      <t>ショリ</t>
    </rPh>
    <rPh sb="213" eb="216">
      <t>ゼンネンド</t>
    </rPh>
    <rPh sb="216" eb="217">
      <t>ヒ</t>
    </rPh>
    <rPh sb="253" eb="256">
      <t>ゼンネンド</t>
    </rPh>
    <rPh sb="257" eb="258">
      <t>クラ</t>
    </rPh>
    <rPh sb="266" eb="268">
      <t>オオハバ</t>
    </rPh>
    <rPh sb="283" eb="285">
      <t>イチニチ</t>
    </rPh>
    <rPh sb="285" eb="287">
      <t>ヘイキン</t>
    </rPh>
    <rPh sb="287" eb="289">
      <t>ショリ</t>
    </rPh>
    <rPh sb="289" eb="291">
      <t>スイリョウ</t>
    </rPh>
    <rPh sb="292" eb="294">
      <t>テイカ</t>
    </rPh>
    <rPh sb="303" eb="304">
      <t>ヤク</t>
    </rPh>
    <rPh sb="312" eb="314">
      <t>アッカ</t>
    </rPh>
    <rPh sb="319" eb="321">
      <t>ショリ</t>
    </rPh>
    <rPh sb="321" eb="323">
      <t>クイキ</t>
    </rPh>
    <rPh sb="323" eb="324">
      <t>ナイ</t>
    </rPh>
    <rPh sb="324" eb="326">
      <t>ジンコウ</t>
    </rPh>
    <rPh sb="327" eb="329">
      <t>ゲンショウ</t>
    </rPh>
    <rPh sb="334" eb="336">
      <t>ショリ</t>
    </rPh>
    <rPh sb="336" eb="338">
      <t>スイリョウ</t>
    </rPh>
    <rPh sb="339" eb="341">
      <t>テイカ</t>
    </rPh>
    <rPh sb="350" eb="351">
      <t>カンガ</t>
    </rPh>
    <phoneticPr fontId="4"/>
  </si>
  <si>
    <t>　平成17年度の供用開始から18年が経過しているが、浄化槽の更新は未着手である。
　電気設備は老朽化が進んでいるため、今後も修繕の増加が見込まれる。</t>
    <phoneticPr fontId="4"/>
  </si>
  <si>
    <t>　令和6年4月の公営企業会計の適用により、経営成績、財務状況等の会計情報が明確となるため、今後必要となる更新投資を見据え、効率的な事業運営に努める。
　</t>
    <rPh sb="1" eb="3">
      <t>レイワ</t>
    </rPh>
    <rPh sb="4" eb="5">
      <t>ネン</t>
    </rPh>
    <rPh sb="6" eb="7">
      <t>ガツ</t>
    </rPh>
    <rPh sb="8" eb="10">
      <t>コウエイ</t>
    </rPh>
    <rPh sb="10" eb="12">
      <t>キギョウ</t>
    </rPh>
    <rPh sb="12" eb="14">
      <t>カイケイ</t>
    </rPh>
    <rPh sb="15" eb="17">
      <t>テキヨウ</t>
    </rPh>
    <rPh sb="21" eb="23">
      <t>ケイエイ</t>
    </rPh>
    <rPh sb="23" eb="25">
      <t>セイセキ</t>
    </rPh>
    <rPh sb="26" eb="28">
      <t>ザイム</t>
    </rPh>
    <rPh sb="28" eb="30">
      <t>ジョウキョウ</t>
    </rPh>
    <rPh sb="30" eb="31">
      <t>トウ</t>
    </rPh>
    <rPh sb="32" eb="34">
      <t>カイケイ</t>
    </rPh>
    <rPh sb="34" eb="36">
      <t>ジョウホウ</t>
    </rPh>
    <rPh sb="37" eb="39">
      <t>メイカク</t>
    </rPh>
    <rPh sb="45" eb="47">
      <t>コンゴ</t>
    </rPh>
    <rPh sb="47" eb="49">
      <t>ヒツヨウ</t>
    </rPh>
    <rPh sb="52" eb="54">
      <t>コウシン</t>
    </rPh>
    <rPh sb="54" eb="56">
      <t>トウシ</t>
    </rPh>
    <rPh sb="57" eb="59">
      <t>ミス</t>
    </rPh>
    <rPh sb="61" eb="64">
      <t>コウリツテキ</t>
    </rPh>
    <rPh sb="65" eb="67">
      <t>ジギョウ</t>
    </rPh>
    <rPh sb="67" eb="69">
      <t>ウンエイ</t>
    </rPh>
    <rPh sb="70" eb="7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</si>
</sst>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DC-4112-91C3-6B59C13F5E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3DC-4112-91C3-6B59C13F5E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c:v>
                </c:pt>
                <c:pt idx="1">
                  <c:v>57.69</c:v>
                </c:pt>
                <c:pt idx="2">
                  <c:v>50</c:v>
                </c:pt>
                <c:pt idx="3">
                  <c:v>46.15</c:v>
                </c:pt>
                <c:pt idx="4">
                  <c:v>38.46</c:v>
                </c:pt>
              </c:numCache>
            </c:numRef>
          </c:val>
          <c:extLst>
            <c:ext xmlns:c16="http://schemas.microsoft.com/office/drawing/2014/chart" uri="{C3380CC4-5D6E-409C-BE32-E72D297353CC}">
              <c16:uniqueId val="{00000000-14B3-42A7-8B27-FAD8930CBA9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54.73</c:v>
                </c:pt>
                <c:pt idx="1">
                  <c:v>46.36</c:v>
                </c:pt>
                <c:pt idx="2">
                  <c:v>46.45</c:v>
                </c:pt>
                <c:pt idx="3">
                  <c:v>45.36</c:v>
                </c:pt>
                <c:pt idx="4">
                  <c:v>45.93</c:v>
                </c:pt>
              </c:numCache>
            </c:numRef>
          </c:val>
          <c:smooth val="0"/>
          <c:extLst>
            <c:ext xmlns:c16="http://schemas.microsoft.com/office/drawing/2014/chart" uri="{C3380CC4-5D6E-409C-BE32-E72D297353CC}">
              <c16:uniqueId val="{00000001-14B3-42A7-8B27-FAD8930CBA9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987-4316-9711-9BABFFFE92E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54.72</c:v>
                </c:pt>
                <c:pt idx="1">
                  <c:v>83.08</c:v>
                </c:pt>
                <c:pt idx="2">
                  <c:v>82.61</c:v>
                </c:pt>
                <c:pt idx="3">
                  <c:v>82.21</c:v>
                </c:pt>
                <c:pt idx="4">
                  <c:v>82.98</c:v>
                </c:pt>
              </c:numCache>
            </c:numRef>
          </c:val>
          <c:smooth val="0"/>
          <c:extLst>
            <c:ext xmlns:c16="http://schemas.microsoft.com/office/drawing/2014/chart" uri="{C3380CC4-5D6E-409C-BE32-E72D297353CC}">
              <c16:uniqueId val="{00000001-2987-4316-9711-9BABFFFE92E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92.35</c:v>
                </c:pt>
                <c:pt idx="1">
                  <c:v>92.42</c:v>
                </c:pt>
                <c:pt idx="2">
                  <c:v>92.48</c:v>
                </c:pt>
                <c:pt idx="3">
                  <c:v>91.86</c:v>
                </c:pt>
                <c:pt idx="4">
                  <c:v>83.01</c:v>
                </c:pt>
              </c:numCache>
            </c:numRef>
          </c:val>
          <c:extLst>
            <c:ext xmlns:c16="http://schemas.microsoft.com/office/drawing/2014/chart" uri="{C3380CC4-5D6E-409C-BE32-E72D297353CC}">
              <c16:uniqueId val="{00000000-A1F3-4211-8904-34741E50E24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F3-4211-8904-34741E50E24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13-475C-80E9-D01408A235D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13-475C-80E9-D01408A235D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87-41A7-BB1B-1774DAE4745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87-41A7-BB1B-1774DAE4745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0B-4140-BEBA-82817B4ABF4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0B-4140-BEBA-82817B4ABF4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A1-46F1-8203-CB763B0553C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A1-46F1-8203-CB763B0553C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132.52000000000001</c:v>
                </c:pt>
                <c:pt idx="1">
                  <c:v>122.66</c:v>
                </c:pt>
                <c:pt idx="2">
                  <c:v>113.22</c:v>
                </c:pt>
                <c:pt idx="3">
                  <c:v>128.9</c:v>
                </c:pt>
                <c:pt idx="4">
                  <c:v>3.3</c:v>
                </c:pt>
              </c:numCache>
            </c:numRef>
          </c:val>
          <c:extLst>
            <c:ext xmlns:c16="http://schemas.microsoft.com/office/drawing/2014/chart" uri="{C3380CC4-5D6E-409C-BE32-E72D297353CC}">
              <c16:uniqueId val="{00000000-CC37-4B4C-853A-3757D6C6DB0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860.05</c:v>
                </c:pt>
                <c:pt idx="1">
                  <c:v>782.91</c:v>
                </c:pt>
                <c:pt idx="2">
                  <c:v>783.21</c:v>
                </c:pt>
                <c:pt idx="3">
                  <c:v>902.04</c:v>
                </c:pt>
                <c:pt idx="4">
                  <c:v>992.16</c:v>
                </c:pt>
              </c:numCache>
            </c:numRef>
          </c:val>
          <c:smooth val="0"/>
          <c:extLst>
            <c:ext xmlns:c16="http://schemas.microsoft.com/office/drawing/2014/chart" uri="{C3380CC4-5D6E-409C-BE32-E72D297353CC}">
              <c16:uniqueId val="{00000001-CC37-4B4C-853A-3757D6C6DB0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48.06</c:v>
                </c:pt>
                <c:pt idx="1">
                  <c:v>46.75</c:v>
                </c:pt>
                <c:pt idx="2">
                  <c:v>45.46</c:v>
                </c:pt>
                <c:pt idx="3">
                  <c:v>46.46</c:v>
                </c:pt>
                <c:pt idx="4">
                  <c:v>100</c:v>
                </c:pt>
              </c:numCache>
            </c:numRef>
          </c:val>
          <c:extLst>
            <c:ext xmlns:c16="http://schemas.microsoft.com/office/drawing/2014/chart" uri="{C3380CC4-5D6E-409C-BE32-E72D297353CC}">
              <c16:uniqueId val="{00000000-319D-44C3-B625-0BBB70DD550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44.86</c:v>
                </c:pt>
                <c:pt idx="1">
                  <c:v>49.38</c:v>
                </c:pt>
                <c:pt idx="2">
                  <c:v>48.53</c:v>
                </c:pt>
                <c:pt idx="3">
                  <c:v>46.11</c:v>
                </c:pt>
                <c:pt idx="4">
                  <c:v>45.55</c:v>
                </c:pt>
              </c:numCache>
            </c:numRef>
          </c:val>
          <c:smooth val="0"/>
          <c:extLst>
            <c:ext xmlns:c16="http://schemas.microsoft.com/office/drawing/2014/chart" uri="{C3380CC4-5D6E-409C-BE32-E72D297353CC}">
              <c16:uniqueId val="{00000001-319D-44C3-B625-0BBB70DD550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349.85</c:v>
                </c:pt>
                <c:pt idx="1">
                  <c:v>368.21</c:v>
                </c:pt>
                <c:pt idx="2">
                  <c:v>383.89</c:v>
                </c:pt>
                <c:pt idx="3">
                  <c:v>378.8</c:v>
                </c:pt>
                <c:pt idx="4">
                  <c:v>153.1</c:v>
                </c:pt>
              </c:numCache>
            </c:numRef>
          </c:val>
          <c:extLst>
            <c:ext xmlns:c16="http://schemas.microsoft.com/office/drawing/2014/chart" uri="{C3380CC4-5D6E-409C-BE32-E72D297353CC}">
              <c16:uniqueId val="{00000000-A6A9-4C59-B59D-0E6DE03A2F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496.36</c:v>
                </c:pt>
                <c:pt idx="1">
                  <c:v>316.97000000000003</c:v>
                </c:pt>
                <c:pt idx="2">
                  <c:v>326.17</c:v>
                </c:pt>
                <c:pt idx="3">
                  <c:v>336.93</c:v>
                </c:pt>
                <c:pt idx="4">
                  <c:v>331.17</c:v>
                </c:pt>
              </c:numCache>
            </c:numRef>
          </c:val>
          <c:smooth val="0"/>
          <c:extLst>
            <c:ext xmlns:c16="http://schemas.microsoft.com/office/drawing/2014/chart" uri="{C3380CC4-5D6E-409C-BE32-E72D297353CC}">
              <c16:uniqueId val="{00000001-A6A9-4C59-B59D-0E6DE03A2F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島根県　浜田市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54">
        <f>データ!S6</f>
        <v>49678</v>
      </c>
      <c r="AM8" s="54"/>
      <c r="AN8" s="54"/>
      <c r="AO8" s="54"/>
      <c r="AP8" s="54"/>
      <c r="AQ8" s="54"/>
      <c r="AR8" s="54"/>
      <c r="AS8" s="54"/>
      <c r="AT8" s="53">
        <f>データ!T6</f>
        <v>690.64</v>
      </c>
      <c r="AU8" s="53"/>
      <c r="AV8" s="53"/>
      <c r="AW8" s="53"/>
      <c r="AX8" s="53"/>
      <c r="AY8" s="53"/>
      <c r="AZ8" s="53"/>
      <c r="BA8" s="53"/>
      <c r="BB8" s="53">
        <f>データ!U6</f>
        <v>71.930000000000007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0.1</v>
      </c>
      <c r="Q10" s="53"/>
      <c r="R10" s="53"/>
      <c r="S10" s="53"/>
      <c r="T10" s="53"/>
      <c r="U10" s="53"/>
      <c r="V10" s="53"/>
      <c r="W10" s="53">
        <f>データ!Q6</f>
        <v>100</v>
      </c>
      <c r="X10" s="53"/>
      <c r="Y10" s="53"/>
      <c r="Z10" s="53"/>
      <c r="AA10" s="53"/>
      <c r="AB10" s="53"/>
      <c r="AC10" s="53"/>
      <c r="AD10" s="54">
        <f>データ!R6</f>
        <v>3025</v>
      </c>
      <c r="AE10" s="54"/>
      <c r="AF10" s="54"/>
      <c r="AG10" s="54"/>
      <c r="AH10" s="54"/>
      <c r="AI10" s="54"/>
      <c r="AJ10" s="54"/>
      <c r="AK10" s="2"/>
      <c r="AL10" s="54">
        <f>データ!V6</f>
        <v>49</v>
      </c>
      <c r="AM10" s="54"/>
      <c r="AN10" s="54"/>
      <c r="AO10" s="54"/>
      <c r="AP10" s="54"/>
      <c r="AQ10" s="54"/>
      <c r="AR10" s="54"/>
      <c r="AS10" s="54"/>
      <c r="AT10" s="53">
        <f>データ!W6</f>
        <v>0.01</v>
      </c>
      <c r="AU10" s="53"/>
      <c r="AV10" s="53"/>
      <c r="AW10" s="53"/>
      <c r="AX10" s="53"/>
      <c r="AY10" s="53"/>
      <c r="AZ10" s="53"/>
      <c r="BA10" s="53"/>
      <c r="BB10" s="53">
        <f>データ!X6</f>
        <v>4900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120</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121</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【967.97】</v>
      </c>
      <c r="I86" s="12" t="str">
        <f>データ!CA6</f>
        <v>【46.20】</v>
      </c>
      <c r="J86" s="12" t="str">
        <f>データ!CL6</f>
        <v>【332.82】</v>
      </c>
      <c r="K86" s="12" t="str">
        <f>データ!CW6</f>
        <v>【46.29】</v>
      </c>
      <c r="L86" s="12" t="str">
        <f>データ!DH6</f>
        <v>【82.56】</v>
      </c>
      <c r="M86" s="12" t="s">
        <v>44</v>
      </c>
      <c r="N86" s="12" t="s">
        <v>45</v>
      </c>
      <c r="O86" s="12" t="str">
        <f>データ!EO6</f>
        <v>【-】</v>
      </c>
    </row>
  </sheetData>
  <sheetProtection algorithmName="SHA-512" hashValue="G+ffDyzID1DgEP7SmkJ30TUdAarIQxnAeML0XFPzn861bXzYO75QDpsJ+owSfu3q4syCb5M6P5KElB/nv4lG0Q==" saltValue="iA1B9kG6N5iR2KhRJQkvx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322024</v>
      </c>
      <c r="D6" s="19">
        <f t="shared" si="3"/>
        <v>47</v>
      </c>
      <c r="E6" s="19">
        <f t="shared" si="3"/>
        <v>18</v>
      </c>
      <c r="F6" s="19">
        <f t="shared" si="3"/>
        <v>1</v>
      </c>
      <c r="G6" s="19">
        <f t="shared" si="3"/>
        <v>0</v>
      </c>
      <c r="H6" s="19" t="str">
        <f t="shared" si="3"/>
        <v>島根県　浜田市</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0.1</v>
      </c>
      <c r="Q6" s="20">
        <f t="shared" si="3"/>
        <v>100</v>
      </c>
      <c r="R6" s="20">
        <f t="shared" si="3"/>
        <v>3025</v>
      </c>
      <c r="S6" s="20">
        <f t="shared" si="3"/>
        <v>49678</v>
      </c>
      <c r="T6" s="20">
        <f t="shared" si="3"/>
        <v>690.64</v>
      </c>
      <c r="U6" s="20">
        <f t="shared" si="3"/>
        <v>71.930000000000007</v>
      </c>
      <c r="V6" s="20">
        <f t="shared" si="3"/>
        <v>49</v>
      </c>
      <c r="W6" s="20">
        <f t="shared" si="3"/>
        <v>0.01</v>
      </c>
      <c r="X6" s="20">
        <f t="shared" si="3"/>
        <v>4900</v>
      </c>
      <c r="Y6" s="21">
        <f>IF(Y7="",NA(),Y7)</f>
        <v>92.35</v>
      </c>
      <c r="Z6" s="21">
        <f t="shared" ref="Z6:AH6" si="4">IF(Z7="",NA(),Z7)</f>
        <v>92.42</v>
      </c>
      <c r="AA6" s="21">
        <f t="shared" si="4"/>
        <v>92.48</v>
      </c>
      <c r="AB6" s="21">
        <f t="shared" si="4"/>
        <v>91.86</v>
      </c>
      <c r="AC6" s="21">
        <f t="shared" si="4"/>
        <v>83.01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132.52000000000001</v>
      </c>
      <c r="BG6" s="21">
        <f t="shared" ref="BG6:BO6" si="7">IF(BG7="",NA(),BG7)</f>
        <v>122.66</v>
      </c>
      <c r="BH6" s="21">
        <f t="shared" si="7"/>
        <v>113.22</v>
      </c>
      <c r="BI6" s="21">
        <f t="shared" si="7"/>
        <v>128.9</v>
      </c>
      <c r="BJ6" s="21">
        <f t="shared" si="7"/>
        <v>3.3</v>
      </c>
      <c r="BK6" s="21">
        <f t="shared" si="7"/>
        <v>860.05</v>
      </c>
      <c r="BL6" s="21">
        <f t="shared" si="7"/>
        <v>782.91</v>
      </c>
      <c r="BM6" s="21">
        <f t="shared" si="7"/>
        <v>783.21</v>
      </c>
      <c r="BN6" s="21">
        <f t="shared" si="7"/>
        <v>902.04</v>
      </c>
      <c r="BO6" s="21">
        <f t="shared" si="7"/>
        <v>992.16</v>
      </c>
      <c r="BP6" s="20" t="str">
        <f>IF(BP7="","",IF(BP7="-","【-】","【"&amp;SUBSTITUTE(TEXT(BP7,"#,##0.00"),"-","△")&amp;"】"))</f>
        <v>【967.97】</v>
      </c>
      <c r="BQ6" s="21">
        <f>IF(BQ7="",NA(),BQ7)</f>
        <v>48.06</v>
      </c>
      <c r="BR6" s="21">
        <f t="shared" ref="BR6:BZ6" si="8">IF(BR7="",NA(),BR7)</f>
        <v>46.75</v>
      </c>
      <c r="BS6" s="21">
        <f t="shared" si="8"/>
        <v>45.46</v>
      </c>
      <c r="BT6" s="21">
        <f t="shared" si="8"/>
        <v>46.46</v>
      </c>
      <c r="BU6" s="21">
        <f t="shared" si="8"/>
        <v>100</v>
      </c>
      <c r="BV6" s="21">
        <f t="shared" si="8"/>
        <v>44.86</v>
      </c>
      <c r="BW6" s="21">
        <f t="shared" si="8"/>
        <v>49.38</v>
      </c>
      <c r="BX6" s="21">
        <f t="shared" si="8"/>
        <v>48.53</v>
      </c>
      <c r="BY6" s="21">
        <f t="shared" si="8"/>
        <v>46.11</v>
      </c>
      <c r="BZ6" s="21">
        <f t="shared" si="8"/>
        <v>45.55</v>
      </c>
      <c r="CA6" s="20" t="str">
        <f>IF(CA7="","",IF(CA7="-","【-】","【"&amp;SUBSTITUTE(TEXT(CA7,"#,##0.00"),"-","△")&amp;"】"))</f>
        <v>【46.20】</v>
      </c>
      <c r="CB6" s="21">
        <f>IF(CB7="",NA(),CB7)</f>
        <v>349.85</v>
      </c>
      <c r="CC6" s="21">
        <f t="shared" ref="CC6:CK6" si="9">IF(CC7="",NA(),CC7)</f>
        <v>368.21</v>
      </c>
      <c r="CD6" s="21">
        <f t="shared" si="9"/>
        <v>383.89</v>
      </c>
      <c r="CE6" s="21">
        <f t="shared" si="9"/>
        <v>378.8</v>
      </c>
      <c r="CF6" s="21">
        <f t="shared" si="9"/>
        <v>153.1</v>
      </c>
      <c r="CG6" s="21">
        <f t="shared" si="9"/>
        <v>496.36</v>
      </c>
      <c r="CH6" s="21">
        <f t="shared" si="9"/>
        <v>316.97000000000003</v>
      </c>
      <c r="CI6" s="21">
        <f t="shared" si="9"/>
        <v>326.17</v>
      </c>
      <c r="CJ6" s="21">
        <f t="shared" si="9"/>
        <v>336.93</v>
      </c>
      <c r="CK6" s="21">
        <f t="shared" si="9"/>
        <v>331.17</v>
      </c>
      <c r="CL6" s="20" t="str">
        <f>IF(CL7="","",IF(CL7="-","【-】","【"&amp;SUBSTITUTE(TEXT(CL7,"#,##0.00"),"-","△")&amp;"】"))</f>
        <v>【332.82】</v>
      </c>
      <c r="CM6" s="21">
        <f>IF(CM7="",NA(),CM7)</f>
        <v>50</v>
      </c>
      <c r="CN6" s="21">
        <f t="shared" ref="CN6:CV6" si="10">IF(CN7="",NA(),CN7)</f>
        <v>57.69</v>
      </c>
      <c r="CO6" s="21">
        <f t="shared" si="10"/>
        <v>50</v>
      </c>
      <c r="CP6" s="21">
        <f t="shared" si="10"/>
        <v>46.15</v>
      </c>
      <c r="CQ6" s="21">
        <f t="shared" si="10"/>
        <v>38.46</v>
      </c>
      <c r="CR6" s="21">
        <f t="shared" si="10"/>
        <v>54.73</v>
      </c>
      <c r="CS6" s="21">
        <f t="shared" si="10"/>
        <v>46.36</v>
      </c>
      <c r="CT6" s="21">
        <f t="shared" si="10"/>
        <v>46.45</v>
      </c>
      <c r="CU6" s="21">
        <f t="shared" si="10"/>
        <v>45.36</v>
      </c>
      <c r="CV6" s="21">
        <f t="shared" si="10"/>
        <v>45.93</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54.72</v>
      </c>
      <c r="DD6" s="21">
        <f t="shared" si="11"/>
        <v>83.08</v>
      </c>
      <c r="DE6" s="21">
        <f t="shared" si="11"/>
        <v>82.61</v>
      </c>
      <c r="DF6" s="21">
        <f t="shared" si="11"/>
        <v>82.21</v>
      </c>
      <c r="DG6" s="21">
        <f t="shared" si="11"/>
        <v>82.98</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322024</v>
      </c>
      <c r="D7" s="23">
        <v>47</v>
      </c>
      <c r="E7" s="23">
        <v>18</v>
      </c>
      <c r="F7" s="23">
        <v>1</v>
      </c>
      <c r="G7" s="23">
        <v>0</v>
      </c>
      <c r="H7" s="23" t="s">
        <v>99</v>
      </c>
      <c r="I7" s="23" t="s">
        <v>100</v>
      </c>
      <c r="J7" s="23" t="s">
        <v>101</v>
      </c>
      <c r="K7" s="23" t="s">
        <v>102</v>
      </c>
      <c r="L7" s="23" t="s">
        <v>103</v>
      </c>
      <c r="M7" s="23" t="s">
        <v>104</v>
      </c>
      <c r="N7" s="24" t="s">
        <v>105</v>
      </c>
      <c r="O7" s="24" t="s">
        <v>106</v>
      </c>
      <c r="P7" s="24">
        <v>0.1</v>
      </c>
      <c r="Q7" s="24">
        <v>100</v>
      </c>
      <c r="R7" s="24">
        <v>3025</v>
      </c>
      <c r="S7" s="24">
        <v>49678</v>
      </c>
      <c r="T7" s="24">
        <v>690.64</v>
      </c>
      <c r="U7" s="24">
        <v>71.930000000000007</v>
      </c>
      <c r="V7" s="24">
        <v>49</v>
      </c>
      <c r="W7" s="24">
        <v>0.01</v>
      </c>
      <c r="X7" s="24">
        <v>4900</v>
      </c>
      <c r="Y7" s="24">
        <v>92.35</v>
      </c>
      <c r="Z7" s="24">
        <v>92.42</v>
      </c>
      <c r="AA7" s="24">
        <v>92.48</v>
      </c>
      <c r="AB7" s="24">
        <v>91.86</v>
      </c>
      <c r="AC7" s="24">
        <v>83.01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132.52000000000001</v>
      </c>
      <c r="BG7" s="24">
        <v>122.66</v>
      </c>
      <c r="BH7" s="24">
        <v>113.22</v>
      </c>
      <c r="BI7" s="24">
        <v>128.9</v>
      </c>
      <c r="BJ7" s="24">
        <v>3.3</v>
      </c>
      <c r="BK7" s="24">
        <v>860.05</v>
      </c>
      <c r="BL7" s="24">
        <v>782.91</v>
      </c>
      <c r="BM7" s="24">
        <v>783.21</v>
      </c>
      <c r="BN7" s="24">
        <v>902.04</v>
      </c>
      <c r="BO7" s="24">
        <v>992.16</v>
      </c>
      <c r="BP7" s="24">
        <v>967.97</v>
      </c>
      <c r="BQ7" s="24">
        <v>48.06</v>
      </c>
      <c r="BR7" s="24">
        <v>46.75</v>
      </c>
      <c r="BS7" s="24">
        <v>45.46</v>
      </c>
      <c r="BT7" s="24">
        <v>46.46</v>
      </c>
      <c r="BU7" s="24">
        <v>100</v>
      </c>
      <c r="BV7" s="24">
        <v>44.86</v>
      </c>
      <c r="BW7" s="24">
        <v>49.38</v>
      </c>
      <c r="BX7" s="24">
        <v>48.53</v>
      </c>
      <c r="BY7" s="24">
        <v>46.11</v>
      </c>
      <c r="BZ7" s="24">
        <v>45.55</v>
      </c>
      <c r="CA7" s="24">
        <v>46.2</v>
      </c>
      <c r="CB7" s="24">
        <v>349.85</v>
      </c>
      <c r="CC7" s="24">
        <v>368.21</v>
      </c>
      <c r="CD7" s="24">
        <v>383.89</v>
      </c>
      <c r="CE7" s="24">
        <v>378.8</v>
      </c>
      <c r="CF7" s="24">
        <v>153.1</v>
      </c>
      <c r="CG7" s="24">
        <v>496.36</v>
      </c>
      <c r="CH7" s="24">
        <v>316.97000000000003</v>
      </c>
      <c r="CI7" s="24">
        <v>326.17</v>
      </c>
      <c r="CJ7" s="24">
        <v>336.93</v>
      </c>
      <c r="CK7" s="24">
        <v>331.17</v>
      </c>
      <c r="CL7" s="24">
        <v>332.82</v>
      </c>
      <c r="CM7" s="24">
        <v>50</v>
      </c>
      <c r="CN7" s="24">
        <v>57.69</v>
      </c>
      <c r="CO7" s="24">
        <v>50</v>
      </c>
      <c r="CP7" s="24">
        <v>46.15</v>
      </c>
      <c r="CQ7" s="24">
        <v>38.46</v>
      </c>
      <c r="CR7" s="24">
        <v>54.73</v>
      </c>
      <c r="CS7" s="24">
        <v>46.36</v>
      </c>
      <c r="CT7" s="24">
        <v>46.45</v>
      </c>
      <c r="CU7" s="24">
        <v>45.36</v>
      </c>
      <c r="CV7" s="24">
        <v>45.93</v>
      </c>
      <c r="CW7" s="24">
        <v>46.29</v>
      </c>
      <c r="CX7" s="24">
        <v>100</v>
      </c>
      <c r="CY7" s="24">
        <v>100</v>
      </c>
      <c r="CZ7" s="24">
        <v>100</v>
      </c>
      <c r="DA7" s="24">
        <v>100</v>
      </c>
      <c r="DB7" s="24">
        <v>100</v>
      </c>
      <c r="DC7" s="24">
        <v>54.72</v>
      </c>
      <c r="DD7" s="24">
        <v>83.08</v>
      </c>
      <c r="DE7" s="24">
        <v>82.61</v>
      </c>
      <c r="DF7" s="24">
        <v>82.21</v>
      </c>
      <c r="DG7" s="24">
        <v>82.98</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116</v>
      </c>
      <c r="E13" t="s">
        <v>117</v>
      </c>
      <c r="F13" t="s">
        <v>116</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船崎 翼</cp:lastModifiedBy>
  <dcterms:created xsi:type="dcterms:W3CDTF">2025-01-24T07:42:25Z</dcterms:created>
  <dcterms:modified xsi:type="dcterms:W3CDTF">2025-02-07T00:43:07Z</dcterms:modified>
  <cp:category/>
</cp:coreProperties>
</file>