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kawamoto-l.local\FolderRedirect$\kw249\Desktop\"/>
    </mc:Choice>
  </mc:AlternateContent>
  <xr:revisionPtr revIDLastSave="0" documentId="13_ncr:1_{F40D5AF1-9CB3-4425-A12C-FFA9632BAFF4}" xr6:coauthVersionLast="47" xr6:coauthVersionMax="47" xr10:uidLastSave="{00000000-0000-0000-0000-000000000000}"/>
  <workbookProtection workbookAlgorithmName="SHA-512" workbookHashValue="a9NRcmbyGb6U4XFgZ7e4S12bHJqKG6Y4F9t5rgXwKLNXL+qSmU4H+GrhsdbvtcKmq5G1UgdfM5+3zMGczdZH2w==" workbookSaltValue="3Afsriw2/2UYtxOiWYUSTA==" workbookSpinCount="100000" lockStructure="1"/>
  <bookViews>
    <workbookView xWindow="-108" yWindow="-108" windowWidth="23256" windowHeight="1245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AL8" i="4" s="1"/>
  <c r="R6" i="5"/>
  <c r="AD10" i="4" s="1"/>
  <c r="Q6" i="5"/>
  <c r="W10" i="4" s="1"/>
  <c r="P6" i="5"/>
  <c r="P10" i="4" s="1"/>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86" i="4"/>
  <c r="E86" i="4"/>
  <c r="BB10" i="4"/>
  <c r="AT10" i="4"/>
  <c r="AL10" i="4"/>
  <c r="B10" i="4"/>
  <c r="AD8" i="4"/>
  <c r="W8" i="4"/>
  <c r="P8" i="4"/>
  <c r="I8" i="4"/>
  <c r="B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<sst xmlns="http://schemas.openxmlformats.org/spreadsheetml/2006/main" count="236" uniqueCount="121">
  <si>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</si>
  <si>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</si>
  <si>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</si>
  <si>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</si>
  <si>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</si>
  <si>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</si>
  <si>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</si>
  <si>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</si>
  <si>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</si>
  <si>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</si>
  <si>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</si>
  <si>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</si>
  <si>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</si>
  <si>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</si>
  <si>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</si>
  <si>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</si>
  <si>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</si>
  <si>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</si>
  <si>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</si>
  <si>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</si>
  <si>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</si>
  <si>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</si>
  <si>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</si>
  <si>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</si>
  <si>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</si>
  <si>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</si>
  <si>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</si>
  <si>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</si>
  <si>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</si>
  <si>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</si>
  <si>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</si>
  <si>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</si>
  <si>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</si>
  <si>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</si>
  <si>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</si>
  <si>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</si>
  <si>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</si>
  <si>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</si>
  <si>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</si>
  <si>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</si>
  <si>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</si>
  <si>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</si>
  <si>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</si>
  <si>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</si>
  <si>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</si>
  <si>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</si>
  <si>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</si>
  <si>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</si>
  <si>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</si>
  <si>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</si>
  <si>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</si>
  <si>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</si>
  <si>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</si>
  <si>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</si>
  <si>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</si>
  <si>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</si>
  <si>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</si>
  <si>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</si>
  <si>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</si>
  <si>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</si>
  <si>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</si>
  <si>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</si>
  <si>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</si>
  <si>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</si>
  <si>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</si>
  <si>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</si>
  <si>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</si>
  <si>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</si>
  <si>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</si>
  <si>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</si>
  <si>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</si>
  <si>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</si>
  <si>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</si>
  <si>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</si>
  <si>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</si>
  <si>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</si>
  <si>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</si>
  <si>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</si>
  <si>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</si>
  <si>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</si>
  <si>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</si>
  <si>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</si>
  <si>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</si>
  <si>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</si>
  <si>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</si>
  <si>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</si>
  <si>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</si>
  <si>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</si>
  <si>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</si>
  <si>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</si>
  <si>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</si>
  <si>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</si>
  <si>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</si>
  <si>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</si>
  <si>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</si>
  <si>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</si>
  <si>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</si>
  <si>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</si>
  <si>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川本町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</si>
  <si>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</si>
  <si>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</si>
  <si>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</si>
  <si>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</si>
  <si>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</si>
  <si>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</si>
  <si>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</si>
  <si>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</si>
  <si>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</si>
  <si>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</si>
  <si>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</si>
  <si>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</si>
  <si>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</si>
  <si>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</si>
  <si>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</si>
  <si>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</si>
  <si>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</si>
  <si>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</si>
  <si>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</si>
  <si>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収益的収支比率については、公営企業会計移行に伴う業務委託費の増加により総費用が大きくなっていることからR1年度より低下している状況である。
　類似団体に比べ、経費回収率は高く汚水処理原価については低い状態であり、現状では健全な経営状態である。
　施設利用率については、ほぼ横這い状態であり類似団体と比較しても利用率は上回ってはいるが、稼働率としては低い状況である。
　水洗化率は類似団体よりも高い状況ではあるが、近年横這い状態となっている。</t>
    <rPh sb="1" eb="6">
      <t>シュウエキテキシュウシ</t>
    </rPh>
    <rPh sb="6" eb="8">
      <t>ヒリツ</t>
    </rPh>
    <rPh sb="14" eb="20">
      <t>コウエイキギョウカイケイ</t>
    </rPh>
    <rPh sb="20" eb="22">
      <t>イコウ</t>
    </rPh>
    <rPh sb="23" eb="24">
      <t>トモナ</t>
    </rPh>
    <rPh sb="25" eb="30">
      <t>ギョウムイタクヒ</t>
    </rPh>
    <rPh sb="31" eb="33">
      <t>ゾウカ</t>
    </rPh>
    <rPh sb="36" eb="39">
      <t>ソウヒヨウ</t>
    </rPh>
    <rPh sb="40" eb="41">
      <t>オオ</t>
    </rPh>
    <rPh sb="54" eb="56">
      <t>ネンド</t>
    </rPh>
    <rPh sb="58" eb="60">
      <t>テイカ</t>
    </rPh>
    <rPh sb="64" eb="66">
      <t>ジョウキョウ</t>
    </rPh>
    <rPh sb="72" eb="76">
      <t>ルイジダンタイ</t>
    </rPh>
    <rPh sb="77" eb="78">
      <t>クラ</t>
    </rPh>
    <rPh sb="80" eb="85">
      <t>ケイヒカイシュウリツ</t>
    </rPh>
    <rPh sb="86" eb="87">
      <t>タカ</t>
    </rPh>
    <rPh sb="88" eb="92">
      <t>オスイショリ</t>
    </rPh>
    <rPh sb="92" eb="94">
      <t>ゲンカ</t>
    </rPh>
    <rPh sb="99" eb="100">
      <t>ヒク</t>
    </rPh>
    <rPh sb="101" eb="103">
      <t>ジョウタイ</t>
    </rPh>
    <rPh sb="107" eb="109">
      <t>ゲンジョウ</t>
    </rPh>
    <rPh sb="111" eb="113">
      <t>ケンゼン</t>
    </rPh>
    <rPh sb="114" eb="116">
      <t>ケイエイ</t>
    </rPh>
    <rPh sb="116" eb="118">
      <t>ジョウタイ</t>
    </rPh>
    <rPh sb="124" eb="129">
      <t>シセツリヨウリツ</t>
    </rPh>
    <rPh sb="137" eb="139">
      <t>ヨコバ</t>
    </rPh>
    <rPh sb="140" eb="142">
      <t>ジョウタイ</t>
    </rPh>
    <rPh sb="145" eb="149">
      <t>ルイジダンタイ</t>
    </rPh>
    <rPh sb="150" eb="152">
      <t>ヒカク</t>
    </rPh>
    <rPh sb="155" eb="158">
      <t>リヨウリツ</t>
    </rPh>
    <rPh sb="159" eb="161">
      <t>ウワマワ</t>
    </rPh>
    <rPh sb="168" eb="171">
      <t>カドウリツ</t>
    </rPh>
    <rPh sb="175" eb="176">
      <t>ヒク</t>
    </rPh>
    <rPh sb="177" eb="179">
      <t>ジョウキョウ</t>
    </rPh>
    <rPh sb="185" eb="189">
      <t>スイセンカリツ</t>
    </rPh>
    <rPh sb="190" eb="194">
      <t>ルイジダンタイ</t>
    </rPh>
    <rPh sb="197" eb="198">
      <t>タカ</t>
    </rPh>
    <rPh sb="199" eb="201">
      <t>ジョウキョウ</t>
    </rPh>
    <rPh sb="207" eb="209">
      <t>キンネン</t>
    </rPh>
    <rPh sb="209" eb="211">
      <t>ヨコバ</t>
    </rPh>
    <rPh sb="212" eb="214">
      <t>ジョウタイ</t>
    </rPh>
    <phoneticPr fontId="4"/>
  </si>
  <si>
    <t>　現在、施設稼働時より約２０年が経過しているが、管路については特に問題は生じていない。
　R5年度より施設の機能診断を実施する予定であり、今後、計画的な更新計画を図っていく。</t>
    <rPh sb="1" eb="3">
      <t>ゲンザイ</t>
    </rPh>
    <rPh sb="4" eb="8">
      <t>シセツカドウ</t>
    </rPh>
    <rPh sb="8" eb="9">
      <t>ジ</t>
    </rPh>
    <rPh sb="11" eb="12">
      <t>ヤク</t>
    </rPh>
    <rPh sb="14" eb="15">
      <t>ネン</t>
    </rPh>
    <rPh sb="16" eb="18">
      <t>ケイカ</t>
    </rPh>
    <rPh sb="24" eb="26">
      <t>カンロ</t>
    </rPh>
    <rPh sb="31" eb="32">
      <t>トク</t>
    </rPh>
    <rPh sb="33" eb="35">
      <t>モンダイ</t>
    </rPh>
    <rPh sb="36" eb="37">
      <t>ショウ</t>
    </rPh>
    <rPh sb="47" eb="49">
      <t>ネンド</t>
    </rPh>
    <rPh sb="51" eb="53">
      <t>シセツ</t>
    </rPh>
    <rPh sb="54" eb="58">
      <t>キノウシンダン</t>
    </rPh>
    <rPh sb="59" eb="61">
      <t>ジッシ</t>
    </rPh>
    <rPh sb="63" eb="65">
      <t>ヨテイ</t>
    </rPh>
    <rPh sb="69" eb="71">
      <t>コンゴ</t>
    </rPh>
    <rPh sb="72" eb="75">
      <t>ケイカクテキ</t>
    </rPh>
    <rPh sb="76" eb="80">
      <t>コウシンケイカク</t>
    </rPh>
    <rPh sb="81" eb="82">
      <t>ハカ</t>
    </rPh>
    <phoneticPr fontId="4"/>
  </si>
  <si>
    <t>　概ね、健全な管理運営の状況であるが、今後の施設老朽化対策に対し、適正な更新計画を実施していく必要がある。</t>
    <rPh sb="1" eb="2">
      <t>オオム</t>
    </rPh>
    <rPh sb="4" eb="6">
      <t>ケンゼン</t>
    </rPh>
    <rPh sb="7" eb="11">
      <t>カンリウンエイ</t>
    </rPh>
    <rPh sb="12" eb="14">
      <t>ジョウキョウ</t>
    </rPh>
    <rPh sb="19" eb="21">
      <t>コンゴ</t>
    </rPh>
    <rPh sb="22" eb="24">
      <t>シセツ</t>
    </rPh>
    <rPh sb="24" eb="27">
      <t>ロウキュウカ</t>
    </rPh>
    <rPh sb="27" eb="29">
      <t>タイサク</t>
    </rPh>
    <rPh sb="30" eb="31">
      <t>タイ</t>
    </rPh>
    <rPh sb="33" eb="35">
      <t>テキセイ</t>
    </rPh>
    <rPh sb="36" eb="40">
      <t>コウシンケイカク</t>
    </rPh>
    <rPh sb="41" eb="43">
      <t>ジッシ</t>
    </rPh>
    <rPh sb="47" eb="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</si>
</sst>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B7-4D40-AD43-3B739015631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75B7-4D40-AD43-3B739015631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59.24</c:v>
                </c:pt>
                <c:pt idx="1">
                  <c:v>54.89</c:v>
                </c:pt>
                <c:pt idx="2">
                  <c:v>58.15</c:v>
                </c:pt>
                <c:pt idx="3">
                  <c:v>57.07</c:v>
                </c:pt>
                <c:pt idx="4">
                  <c:v>57.07</c:v>
                </c:pt>
              </c:numCache>
            </c:numRef>
          </c:val>
          <c:extLst>
            <c:ext xmlns:c16="http://schemas.microsoft.com/office/drawing/2014/chart" uri="{C3380CC4-5D6E-409C-BE32-E72D297353CC}">
              <c16:uniqueId val="{00000000-829D-4F86-B698-DBDE8682CF7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29D-4F86-B698-DBDE8682CF7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93.76</c:v>
                </c:pt>
                <c:pt idx="1">
                  <c:v>88.28</c:v>
                </c:pt>
                <c:pt idx="2">
                  <c:v>87.69</c:v>
                </c:pt>
                <c:pt idx="3">
                  <c:v>89.77</c:v>
                </c:pt>
                <c:pt idx="4">
                  <c:v>88.77</c:v>
                </c:pt>
              </c:numCache>
            </c:numRef>
          </c:val>
          <c:extLst>
            <c:ext xmlns:c16="http://schemas.microsoft.com/office/drawing/2014/chart" uri="{C3380CC4-5D6E-409C-BE32-E72D297353CC}">
              <c16:uniqueId val="{00000000-D064-4415-98AA-C5797369D0D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D064-4415-98AA-C5797369D0D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110.67</c:v>
                </c:pt>
                <c:pt idx="1">
                  <c:v>100</c:v>
                </c:pt>
                <c:pt idx="2">
                  <c:v>93.1</c:v>
                </c:pt>
                <c:pt idx="3">
                  <c:v>86.28</c:v>
                </c:pt>
                <c:pt idx="4">
                  <c:v>94.4</c:v>
                </c:pt>
              </c:numCache>
            </c:numRef>
          </c:val>
          <c:extLst>
            <c:ext xmlns:c16="http://schemas.microsoft.com/office/drawing/2014/chart" uri="{C3380CC4-5D6E-409C-BE32-E72D297353CC}">
              <c16:uniqueId val="{00000000-F144-4D7E-BECC-86BEAA0B6A3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44-4D7E-BECC-86BEAA0B6A3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A5-46F5-9F48-01B2F5F8DE9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A5-46F5-9F48-01B2F5F8DE9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E3-432E-943C-13AF3C426BC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E3-432E-943C-13AF3C426BC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19-4EC1-883F-E5E287F1FCB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19-4EC1-883F-E5E287F1FCB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9B-464D-A176-E84A70A61F9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9B-464D-A176-E84A70A61F9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58-40C8-886D-C4F0FE2F656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E058-40C8-886D-C4F0FE2F656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106.44</c:v>
                </c:pt>
                <c:pt idx="1">
                  <c:v>113.14</c:v>
                </c:pt>
                <c:pt idx="2">
                  <c:v>114.37</c:v>
                </c:pt>
                <c:pt idx="3">
                  <c:v>106.06</c:v>
                </c:pt>
                <c:pt idx="4">
                  <c:v>101.08</c:v>
                </c:pt>
              </c:numCache>
            </c:numRef>
          </c:val>
          <c:extLst>
            <c:ext xmlns:c16="http://schemas.microsoft.com/office/drawing/2014/chart" uri="{C3380CC4-5D6E-409C-BE32-E72D297353CC}">
              <c16:uniqueId val="{00000000-A253-4C89-B1F1-2236AA994A0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A253-4C89-B1F1-2236AA994A0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202.81</c:v>
                </c:pt>
                <c:pt idx="1">
                  <c:v>194.53</c:v>
                </c:pt>
                <c:pt idx="2">
                  <c:v>185.93</c:v>
                </c:pt>
                <c:pt idx="3">
                  <c:v>191.86</c:v>
                </c:pt>
                <c:pt idx="4">
                  <c:v>220.52</c:v>
                </c:pt>
              </c:numCache>
            </c:numRef>
          </c:val>
          <c:extLst>
            <c:ext xmlns:c16="http://schemas.microsoft.com/office/drawing/2014/chart" uri="{C3380CC4-5D6E-409C-BE32-E72D297353CC}">
              <c16:uniqueId val="{00000000-1577-4B55-B48B-9B92BD5FB6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1577-4B55-B48B-9B92BD5FB6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41" zoomScaleNormal="100" workbookViewId="0">
      <selection activeCell="AQ57" sqref="AQ5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島根県　川本町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3078</v>
      </c>
      <c r="AM8" s="37"/>
      <c r="AN8" s="37"/>
      <c r="AO8" s="37"/>
      <c r="AP8" s="37"/>
      <c r="AQ8" s="37"/>
      <c r="AR8" s="37"/>
      <c r="AS8" s="37"/>
      <c r="AT8" s="38">
        <f>データ!T6</f>
        <v>106.43</v>
      </c>
      <c r="AU8" s="38"/>
      <c r="AV8" s="38"/>
      <c r="AW8" s="38"/>
      <c r="AX8" s="38"/>
      <c r="AY8" s="38"/>
      <c r="AZ8" s="38"/>
      <c r="BA8" s="38"/>
      <c r="BB8" s="38">
        <f>データ!U6</f>
        <v>28.92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12.39</v>
      </c>
      <c r="Q10" s="38"/>
      <c r="R10" s="38"/>
      <c r="S10" s="38"/>
      <c r="T10" s="38"/>
      <c r="U10" s="38"/>
      <c r="V10" s="38"/>
      <c r="W10" s="38">
        <f>データ!Q6</f>
        <v>100</v>
      </c>
      <c r="X10" s="38"/>
      <c r="Y10" s="38"/>
      <c r="Z10" s="38"/>
      <c r="AA10" s="38"/>
      <c r="AB10" s="38"/>
      <c r="AC10" s="38"/>
      <c r="AD10" s="37">
        <f>データ!R6</f>
        <v>4090</v>
      </c>
      <c r="AE10" s="37"/>
      <c r="AF10" s="37"/>
      <c r="AG10" s="37"/>
      <c r="AH10" s="37"/>
      <c r="AI10" s="37"/>
      <c r="AJ10" s="37"/>
      <c r="AK10" s="2"/>
      <c r="AL10" s="37">
        <f>データ!V6</f>
        <v>374</v>
      </c>
      <c r="AM10" s="37"/>
      <c r="AN10" s="37"/>
      <c r="AO10" s="37"/>
      <c r="AP10" s="37"/>
      <c r="AQ10" s="37"/>
      <c r="AR10" s="37"/>
      <c r="AS10" s="37"/>
      <c r="AT10" s="38">
        <f>データ!W6</f>
        <v>0.22</v>
      </c>
      <c r="AU10" s="38"/>
      <c r="AV10" s="38"/>
      <c r="AW10" s="38"/>
      <c r="AX10" s="38"/>
      <c r="AY10" s="38"/>
      <c r="AZ10" s="38"/>
      <c r="BA10" s="38"/>
      <c r="BB10" s="38">
        <f>データ!X6</f>
        <v>1700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8OkfKDRQ7Lq2pUBbJSqYXaMJVYDMt+sqDuGbFgOOq6AegxlAXugjynWLRL1eKUO3OXPFbw3Ny91PgEFQKIfmCA==" saltValue="jnfYAyq0hziK5FexV88Dl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324418</v>
      </c>
      <c r="D6" s="19">
        <f t="shared" si="3"/>
        <v>47</v>
      </c>
      <c r="E6" s="19">
        <f t="shared" si="3"/>
        <v>17</v>
      </c>
      <c r="F6" s="19">
        <f t="shared" si="3"/>
        <v>5</v>
      </c>
      <c r="G6" s="19">
        <f t="shared" si="3"/>
        <v>0</v>
      </c>
      <c r="H6" s="19" t="str">
        <f t="shared" si="3"/>
        <v>島根県　川本町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12.39</v>
      </c>
      <c r="Q6" s="20">
        <f t="shared" si="3"/>
        <v>100</v>
      </c>
      <c r="R6" s="20">
        <f t="shared" si="3"/>
        <v>4090</v>
      </c>
      <c r="S6" s="20">
        <f t="shared" si="3"/>
        <v>3078</v>
      </c>
      <c r="T6" s="20">
        <f t="shared" si="3"/>
        <v>106.43</v>
      </c>
      <c r="U6" s="20">
        <f t="shared" si="3"/>
        <v>28.92</v>
      </c>
      <c r="V6" s="20">
        <f t="shared" si="3"/>
        <v>374</v>
      </c>
      <c r="W6" s="20">
        <f t="shared" si="3"/>
        <v>0.22</v>
      </c>
      <c r="X6" s="20">
        <f t="shared" si="3"/>
        <v>1700</v>
      </c>
      <c r="Y6" s="21">
        <f>IF(Y7="",NA(),Y7)</f>
        <v>110.67</v>
      </c>
      <c r="Z6" s="21">
        <f t="shared" ref="Z6:AH6" si="4">IF(Z7="",NA(),Z7)</f>
        <v>100</v>
      </c>
      <c r="AA6" s="21">
        <f t="shared" si="4"/>
        <v>93.1</v>
      </c>
      <c r="AB6" s="21">
        <f t="shared" si="4"/>
        <v>86.28</v>
      </c>
      <c r="AC6" s="21">
        <f t="shared" si="4"/>
        <v>94.4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106.44</v>
      </c>
      <c r="BR6" s="21">
        <f t="shared" ref="BR6:BZ6" si="8">IF(BR7="",NA(),BR7)</f>
        <v>113.14</v>
      </c>
      <c r="BS6" s="21">
        <f t="shared" si="8"/>
        <v>114.37</v>
      </c>
      <c r="BT6" s="21">
        <f t="shared" si="8"/>
        <v>106.06</v>
      </c>
      <c r="BU6" s="21">
        <f t="shared" si="8"/>
        <v>101.08</v>
      </c>
      <c r="BV6" s="21">
        <f t="shared" si="8"/>
        <v>57.77</v>
      </c>
      <c r="BW6" s="21">
        <f t="shared" si="8"/>
        <v>57.31</v>
      </c>
      <c r="BX6" s="21">
        <f t="shared" si="8"/>
        <v>57.08</v>
      </c>
      <c r="BY6" s="21">
        <f t="shared" si="8"/>
        <v>56.26</v>
      </c>
      <c r="BZ6" s="21">
        <f t="shared" si="8"/>
        <v>52.94</v>
      </c>
      <c r="CA6" s="20" t="str">
        <f>IF(CA7="","",IF(CA7="-","【-】","【"&amp;SUBSTITUTE(TEXT(CA7,"#,##0.00"),"-","△")&amp;"】"))</f>
        <v>【57.02】</v>
      </c>
      <c r="CB6" s="21">
        <f>IF(CB7="",NA(),CB7)</f>
        <v>202.81</v>
      </c>
      <c r="CC6" s="21">
        <f t="shared" ref="CC6:CK6" si="9">IF(CC7="",NA(),CC7)</f>
        <v>194.53</v>
      </c>
      <c r="CD6" s="21">
        <f t="shared" si="9"/>
        <v>185.93</v>
      </c>
      <c r="CE6" s="21">
        <f t="shared" si="9"/>
        <v>191.86</v>
      </c>
      <c r="CF6" s="21">
        <f t="shared" si="9"/>
        <v>220.52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59.24</v>
      </c>
      <c r="CN6" s="21">
        <f t="shared" ref="CN6:CV6" si="10">IF(CN7="",NA(),CN7)</f>
        <v>54.89</v>
      </c>
      <c r="CO6" s="21">
        <f t="shared" si="10"/>
        <v>58.15</v>
      </c>
      <c r="CP6" s="21">
        <f t="shared" si="10"/>
        <v>57.07</v>
      </c>
      <c r="CQ6" s="21">
        <f t="shared" si="10"/>
        <v>57.07</v>
      </c>
      <c r="CR6" s="21">
        <f t="shared" si="10"/>
        <v>50.68</v>
      </c>
      <c r="CS6" s="21">
        <f t="shared" si="10"/>
        <v>50.14</v>
      </c>
      <c r="CT6" s="21">
        <f t="shared" si="10"/>
        <v>54.83</v>
      </c>
      <c r="CU6" s="21">
        <f t="shared" si="10"/>
        <v>66.53</v>
      </c>
      <c r="CV6" s="21">
        <f t="shared" si="10"/>
        <v>52.35</v>
      </c>
      <c r="CW6" s="20" t="str">
        <f>IF(CW7="","",IF(CW7="-","【-】","【"&amp;SUBSTITUTE(TEXT(CW7,"#,##0.00"),"-","△")&amp;"】"))</f>
        <v>【52.55】</v>
      </c>
      <c r="CX6" s="21">
        <f>IF(CX7="",NA(),CX7)</f>
        <v>93.76</v>
      </c>
      <c r="CY6" s="21">
        <f t="shared" ref="CY6:DG6" si="11">IF(CY7="",NA(),CY7)</f>
        <v>88.28</v>
      </c>
      <c r="CZ6" s="21">
        <f t="shared" si="11"/>
        <v>87.69</v>
      </c>
      <c r="DA6" s="21">
        <f t="shared" si="11"/>
        <v>89.77</v>
      </c>
      <c r="DB6" s="21">
        <f t="shared" si="11"/>
        <v>88.77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324418</v>
      </c>
      <c r="D7" s="23">
        <v>47</v>
      </c>
      <c r="E7" s="23">
        <v>17</v>
      </c>
      <c r="F7" s="23">
        <v>5</v>
      </c>
      <c r="G7" s="23">
        <v>0</v>
      </c>
      <c r="H7" s="23" t="s">
        <v>98</v>
      </c>
      <c r="I7" s="23" t="s">
        <v>99</v>
      </c>
      <c r="J7" s="23" t="s">
        <v>100</v>
      </c>
      <c r="K7" s="23" t="s">
        <v>101</v>
      </c>
      <c r="L7" s="23" t="s">
        <v>102</v>
      </c>
      <c r="M7" s="23" t="s">
        <v>103</v>
      </c>
      <c r="N7" s="24" t="s">
        <v>104</v>
      </c>
      <c r="O7" s="24" t="s">
        <v>105</v>
      </c>
      <c r="P7" s="24">
        <v>12.39</v>
      </c>
      <c r="Q7" s="24">
        <v>100</v>
      </c>
      <c r="R7" s="24">
        <v>4090</v>
      </c>
      <c r="S7" s="24">
        <v>3078</v>
      </c>
      <c r="T7" s="24">
        <v>106.43</v>
      </c>
      <c r="U7" s="24">
        <v>28.92</v>
      </c>
      <c r="V7" s="24">
        <v>374</v>
      </c>
      <c r="W7" s="24">
        <v>0.22</v>
      </c>
      <c r="X7" s="24">
        <v>1700</v>
      </c>
      <c r="Y7" s="24">
        <v>110.67</v>
      </c>
      <c r="Z7" s="24">
        <v>100</v>
      </c>
      <c r="AA7" s="24">
        <v>93.1</v>
      </c>
      <c r="AB7" s="24">
        <v>86.28</v>
      </c>
      <c r="AC7" s="24">
        <v>94.4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106.44</v>
      </c>
      <c r="BR7" s="24">
        <v>113.14</v>
      </c>
      <c r="BS7" s="24">
        <v>114.37</v>
      </c>
      <c r="BT7" s="24">
        <v>106.06</v>
      </c>
      <c r="BU7" s="24">
        <v>101.08</v>
      </c>
      <c r="BV7" s="24">
        <v>57.77</v>
      </c>
      <c r="BW7" s="24">
        <v>57.31</v>
      </c>
      <c r="BX7" s="24">
        <v>57.08</v>
      </c>
      <c r="BY7" s="24">
        <v>56.26</v>
      </c>
      <c r="BZ7" s="24">
        <v>52.94</v>
      </c>
      <c r="CA7" s="24">
        <v>57.02</v>
      </c>
      <c r="CB7" s="24">
        <v>202.81</v>
      </c>
      <c r="CC7" s="24">
        <v>194.53</v>
      </c>
      <c r="CD7" s="24">
        <v>185.93</v>
      </c>
      <c r="CE7" s="24">
        <v>191.86</v>
      </c>
      <c r="CF7" s="24">
        <v>220.52</v>
      </c>
      <c r="CG7" s="24">
        <v>274.35000000000002</v>
      </c>
      <c r="CH7" s="24">
        <v>273.52</v>
      </c>
      <c r="CI7" s="24">
        <v>274.99</v>
      </c>
      <c r="CJ7" s="24">
        <v>282.08999999999997</v>
      </c>
      <c r="CK7" s="24">
        <v>303.27999999999997</v>
      </c>
      <c r="CL7" s="24">
        <v>273.68</v>
      </c>
      <c r="CM7" s="24">
        <v>59.24</v>
      </c>
      <c r="CN7" s="24">
        <v>54.89</v>
      </c>
      <c r="CO7" s="24">
        <v>58.15</v>
      </c>
      <c r="CP7" s="24">
        <v>57.07</v>
      </c>
      <c r="CQ7" s="24">
        <v>57.07</v>
      </c>
      <c r="CR7" s="24">
        <v>50.68</v>
      </c>
      <c r="CS7" s="24">
        <v>50.14</v>
      </c>
      <c r="CT7" s="24">
        <v>54.83</v>
      </c>
      <c r="CU7" s="24">
        <v>66.53</v>
      </c>
      <c r="CV7" s="24">
        <v>52.35</v>
      </c>
      <c r="CW7" s="24">
        <v>52.55</v>
      </c>
      <c r="CX7" s="24">
        <v>93.76</v>
      </c>
      <c r="CY7" s="24">
        <v>88.28</v>
      </c>
      <c r="CZ7" s="24">
        <v>87.69</v>
      </c>
      <c r="DA7" s="24">
        <v>89.77</v>
      </c>
      <c r="DB7" s="24">
        <v>88.77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116</v>
      </c>
      <c r="F13" t="s">
        <v>114</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宮田 圭三</cp:lastModifiedBy>
  <dcterms:created xsi:type="dcterms:W3CDTF">2023-12-12T02:55:20Z</dcterms:created>
  <dcterms:modified xsi:type="dcterms:W3CDTF">2024-01-29T01:53:45Z</dcterms:modified>
  <cp:category/>
</cp:coreProperties>
</file>