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3財政グループ\財政グループ共通\03_公営企業一般\経営戦略\R4\230105経営比較分析表\04_団体→県\06_安来市\水道事業\"/>
    </mc:Choice>
  </mc:AlternateContent>
  <workbookProtection workbookAlgorithmName="SHA-512" workbookHashValue="8A+SN/xY2sU+/Qhbox0eo8VayJR04wSP10EeDUogXAkhzNFzCcRfMVCbnvsh55FJy73VsASLkfMV++i7GG+M5A==" workbookSaltValue="Ru9LFelHGJr72gre0Rv+3w==" workbookSpinCount="100000" lockStructure="1"/>
  <bookViews>
    <workbookView xWindow="0" yWindow="0" windowWidth="28800" windowHeight="117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<sst xmlns="http://schemas.openxmlformats.org/spreadsheetml/2006/main" count="228" uniqueCount="114">
  <si>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</si>
  <si>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</si>
  <si>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</si>
  <si>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</si>
  <si>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</si>
  <si>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</si>
  <si>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</si>
  <si>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</si>
  <si>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</si>
  <si>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</si>
  <si>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</si>
  <si>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</si>
  <si>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</si>
  <si>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</si>
  <si>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</si>
  <si>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</si>
  <si>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</si>
  <si>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</si>
  <si>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</si>
  <si>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</si>
  <si>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</si>
  <si>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</si>
  <si>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</si>
  <si>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</si>
  <si>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</si>
  <si>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</si>
  <si>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</si>
  <si>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</si>
  <si>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</si>
  <si>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</si>
  <si>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</si>
  <si>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</si>
  <si>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</si>
  <si>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</si>
  <si>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</si>
  <si>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</si>
  <si>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</si>
  <si>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</si>
  <si>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</si>
  <si>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</si>
  <si>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</si>
  <si>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</si>
  <si>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</si>
  <si>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</si>
  <si>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</si>
  <si>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</si>
  <si>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</si>
  <si>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</si>
  <si>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</si>
  <si>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</si>
  <si>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</si>
  <si>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</si>
  <si>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</si>
  <si>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</si>
  <si>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</si>
  <si>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</si>
  <si>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</si>
  <si>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</si>
  <si>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</si>
  <si>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</si>
  <si>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</si>
  <si>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</si>
  <si>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</si>
  <si>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</si>
  <si>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</si>
  <si>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</si>
  <si>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</si>
  <si>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</si>
  <si>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</si>
  <si>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</si>
  <si>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</si>
  <si>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</si>
  <si>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</si>
  <si>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</si>
  <si>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</si>
  <si>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</si>
  <si>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</si>
  <si>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</si>
  <si>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</si>
  <si>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</si>
  <si>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</si>
  <si>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</si>
  <si>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</si>
  <si>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</si>
  <si>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</si>
  <si>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</si>
  <si>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</si>
  <si>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</si>
  <si>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</si>
  <si>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</si>
  <si>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</si>
  <si>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</si>
  <si>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</si>
  <si>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安来市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</si>
  <si>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</si>
  <si>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</si>
  <si>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</si>
  <si>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</si>
  <si>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</si>
  <si>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</si>
  <si>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</si>
  <si>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</si>
  <si>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</si>
  <si>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</si>
  <si>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</si>
  <si>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</si>
  <si>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</si>
  <si>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</si>
  <si>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</si>
  <si>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</si>
  <si>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</si>
  <si>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国の交付金を利用し、管路更新を実施しているおり、管路更新率は、類似団体の平均値より上回っているが、管路経年化率がR2年度より下回った。
　更新時期を迎える管路が増加したことによるものだが、今後も経年化した管路が増加する見込みである。</t>
    <rPh sb="1" eb="2">
      <t>クニ</t>
    </rPh>
    <rPh sb="3" eb="6">
      <t>コウフキン</t>
    </rPh>
    <rPh sb="7" eb="9">
      <t>リヨウ</t>
    </rPh>
    <rPh sb="11" eb="13">
      <t>カンロ</t>
    </rPh>
    <rPh sb="13" eb="15">
      <t>コウシン</t>
    </rPh>
    <rPh sb="16" eb="18">
      <t>ジッシ</t>
    </rPh>
    <rPh sb="25" eb="27">
      <t>カンロ</t>
    </rPh>
    <rPh sb="27" eb="29">
      <t>コウシン</t>
    </rPh>
    <rPh sb="29" eb="30">
      <t>リツ</t>
    </rPh>
    <rPh sb="32" eb="34">
      <t>ルイジ</t>
    </rPh>
    <rPh sb="34" eb="36">
      <t>ダンタイ</t>
    </rPh>
    <rPh sb="37" eb="39">
      <t>ヘイキン</t>
    </rPh>
    <rPh sb="39" eb="40">
      <t>アタイ</t>
    </rPh>
    <rPh sb="42" eb="44">
      <t>ウワマワ</t>
    </rPh>
    <rPh sb="50" eb="52">
      <t>カンロ</t>
    </rPh>
    <rPh sb="52" eb="55">
      <t>ケイネンカ</t>
    </rPh>
    <rPh sb="55" eb="56">
      <t>リツ</t>
    </rPh>
    <rPh sb="59" eb="61">
      <t>ネンド</t>
    </rPh>
    <rPh sb="63" eb="65">
      <t>シタマワ</t>
    </rPh>
    <rPh sb="70" eb="72">
      <t>コウシン</t>
    </rPh>
    <rPh sb="72" eb="74">
      <t>ジキ</t>
    </rPh>
    <rPh sb="75" eb="76">
      <t>ムカ</t>
    </rPh>
    <rPh sb="78" eb="80">
      <t>カンロ</t>
    </rPh>
    <rPh sb="81" eb="83">
      <t>ゾウカ</t>
    </rPh>
    <rPh sb="95" eb="97">
      <t>コンゴ</t>
    </rPh>
    <rPh sb="98" eb="101">
      <t>ケイネンカ</t>
    </rPh>
    <rPh sb="103" eb="105">
      <t>カンロ</t>
    </rPh>
    <rPh sb="106" eb="108">
      <t>ゾウカ</t>
    </rPh>
    <rPh sb="110" eb="112">
      <t>ミコ</t>
    </rPh>
    <phoneticPr fontId="4"/>
  </si>
  <si>
    <t>　経常収支比率が、R2年度から引き続き100%を超え、料金回収率は100%は越えることはできなかったが、少しずつだが、改善傾向であるといえる。施設利用率や有収率も順調に推移していることなど一定の成果はあった。
　しかしながら、企業債残高対給水収益比率では、簡易水道事業債の残高が多く、給水収益は下がる傾向にあるので、改善はできない状況である。</t>
    <rPh sb="1" eb="3">
      <t>ケイジョウ</t>
    </rPh>
    <rPh sb="3" eb="5">
      <t>シュウシ</t>
    </rPh>
    <rPh sb="5" eb="7">
      <t>ヒリツ</t>
    </rPh>
    <rPh sb="11" eb="13">
      <t>ネンド</t>
    </rPh>
    <rPh sb="15" eb="16">
      <t>ヒ</t>
    </rPh>
    <rPh sb="17" eb="18">
      <t>ツヅ</t>
    </rPh>
    <rPh sb="24" eb="25">
      <t>コ</t>
    </rPh>
    <rPh sb="27" eb="29">
      <t>リョウキン</t>
    </rPh>
    <rPh sb="29" eb="31">
      <t>カイシュウ</t>
    </rPh>
    <rPh sb="31" eb="32">
      <t>リツ</t>
    </rPh>
    <rPh sb="38" eb="39">
      <t>コ</t>
    </rPh>
    <rPh sb="52" eb="53">
      <t>スコ</t>
    </rPh>
    <rPh sb="59" eb="61">
      <t>カイゼン</t>
    </rPh>
    <rPh sb="61" eb="63">
      <t>ケイコウ</t>
    </rPh>
    <rPh sb="71" eb="73">
      <t>シセツ</t>
    </rPh>
    <rPh sb="73" eb="76">
      <t>リヨウリツ</t>
    </rPh>
    <rPh sb="77" eb="80">
      <t>ユウシュウリツ</t>
    </rPh>
    <rPh sb="81" eb="83">
      <t>ジュンチョウ</t>
    </rPh>
    <rPh sb="84" eb="86">
      <t>スイイ</t>
    </rPh>
    <rPh sb="94" eb="96">
      <t>イッテイ</t>
    </rPh>
    <rPh sb="97" eb="99">
      <t>セイカ</t>
    </rPh>
    <rPh sb="113" eb="115">
      <t>キギョウ</t>
    </rPh>
    <rPh sb="115" eb="116">
      <t>サイ</t>
    </rPh>
    <rPh sb="116" eb="118">
      <t>ザンダカ</t>
    </rPh>
    <rPh sb="118" eb="119">
      <t>タイ</t>
    </rPh>
    <rPh sb="119" eb="121">
      <t>キュウスイ</t>
    </rPh>
    <rPh sb="121" eb="123">
      <t>シュウエキ</t>
    </rPh>
    <rPh sb="123" eb="125">
      <t>ヒリツ</t>
    </rPh>
    <rPh sb="128" eb="130">
      <t>カンイ</t>
    </rPh>
    <rPh sb="130" eb="132">
      <t>スイドウ</t>
    </rPh>
    <rPh sb="132" eb="134">
      <t>ジギョウ</t>
    </rPh>
    <rPh sb="134" eb="135">
      <t>サイ</t>
    </rPh>
    <rPh sb="136" eb="138">
      <t>ザンダカ</t>
    </rPh>
    <rPh sb="139" eb="140">
      <t>オオ</t>
    </rPh>
    <rPh sb="142" eb="146">
      <t>キュウスイシュウエキ</t>
    </rPh>
    <rPh sb="147" eb="148">
      <t>サ</t>
    </rPh>
    <rPh sb="150" eb="152">
      <t>ケイコウ</t>
    </rPh>
    <rPh sb="158" eb="160">
      <t>カイゼン</t>
    </rPh>
    <rPh sb="165" eb="167">
      <t>ジョウキョウ</t>
    </rPh>
    <phoneticPr fontId="4"/>
  </si>
  <si>
    <t>　財政運営は、昨年度と大きく変わっていないが、収益増加が難しい中では、年々厳しくなるばかりである。島根県広域化推進プランの取り組みを進めていく必要は大きいと考える。
　また、ますます更新需要が増加していくが、安定した水道経営も取り組みつつ、更新計画を立てていく必要や、長寿命化できるものは、積極的にしていきたいと考える。</t>
    <rPh sb="1" eb="3">
      <t>ザイセイ</t>
    </rPh>
    <rPh sb="3" eb="5">
      <t>ウンエイ</t>
    </rPh>
    <rPh sb="7" eb="10">
      <t>サクネンド</t>
    </rPh>
    <rPh sb="11" eb="12">
      <t>オオ</t>
    </rPh>
    <rPh sb="14" eb="15">
      <t>カ</t>
    </rPh>
    <rPh sb="23" eb="25">
      <t>シュウエキ</t>
    </rPh>
    <rPh sb="25" eb="26">
      <t>ゾウ</t>
    </rPh>
    <rPh sb="26" eb="27">
      <t>クワ</t>
    </rPh>
    <rPh sb="28" eb="29">
      <t>ムズカ</t>
    </rPh>
    <rPh sb="31" eb="32">
      <t>ナカ</t>
    </rPh>
    <rPh sb="35" eb="37">
      <t>ネンネン</t>
    </rPh>
    <rPh sb="37" eb="38">
      <t>キビ</t>
    </rPh>
    <rPh sb="49" eb="52">
      <t>シマネケン</t>
    </rPh>
    <rPh sb="52" eb="55">
      <t>コウイキカ</t>
    </rPh>
    <rPh sb="55" eb="57">
      <t>スイシン</t>
    </rPh>
    <rPh sb="61" eb="62">
      <t>ト</t>
    </rPh>
    <rPh sb="63" eb="64">
      <t>ク</t>
    </rPh>
    <rPh sb="66" eb="67">
      <t>スス</t>
    </rPh>
    <rPh sb="71" eb="73">
      <t>ヒツヨウ</t>
    </rPh>
    <rPh sb="74" eb="75">
      <t>オオ</t>
    </rPh>
    <rPh sb="78" eb="79">
      <t>カンガ</t>
    </rPh>
    <rPh sb="91" eb="93">
      <t>コウシン</t>
    </rPh>
    <rPh sb="93" eb="95">
      <t>ジュヨウ</t>
    </rPh>
    <rPh sb="96" eb="98">
      <t>ゾウカ</t>
    </rPh>
    <rPh sb="104" eb="106">
      <t>アンテイ</t>
    </rPh>
    <rPh sb="108" eb="110">
      <t>スイドウ</t>
    </rPh>
    <rPh sb="110" eb="112">
      <t>ケイエイ</t>
    </rPh>
    <rPh sb="113" eb="114">
      <t>ト</t>
    </rPh>
    <rPh sb="115" eb="116">
      <t>ク</t>
    </rPh>
    <rPh sb="120" eb="122">
      <t>コウシン</t>
    </rPh>
    <rPh sb="122" eb="124">
      <t>ケイカク</t>
    </rPh>
    <rPh sb="125" eb="126">
      <t>タ</t>
    </rPh>
    <rPh sb="130" eb="132">
      <t>ヒツヨウ</t>
    </rPh>
    <rPh sb="134" eb="135">
      <t>チョウ</t>
    </rPh>
    <rPh sb="135" eb="138">
      <t>ジュミョウカ</t>
    </rPh>
    <rPh sb="145" eb="148">
      <t>セッキョクテキ</t>
    </rPh>
    <rPh sb="156" eb="15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</si>
</sst>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0.66</c:v>
                </c:pt>
                <c:pt idx="1">
                  <c:v>0.84</c:v>
                </c:pt>
                <c:pt idx="2">
                  <c:v>0.86</c:v>
                </c:pt>
                <c:pt idx="3">
                  <c:v>0.87</c:v>
                </c:pt>
                <c:pt idx="4">
                  <c:v>1.04</c:v>
                </c:pt>
              </c:numCache>
            </c:numRef>
          </c:val>
          <c:extLst>
            <c:ext xmlns:c16="http://schemas.microsoft.com/office/drawing/2014/chart" uri="{C3380CC4-5D6E-409C-BE32-E72D297353CC}">
              <c16:uniqueId val="{00000000-310C-4781-BDA5-7C36329234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310C-4781-BDA5-7C36329234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74.349999999999994</c:v>
                </c:pt>
                <c:pt idx="1">
                  <c:v>70.180000000000007</c:v>
                </c:pt>
                <c:pt idx="2">
                  <c:v>66.89</c:v>
                </c:pt>
                <c:pt idx="3">
                  <c:v>66.16</c:v>
                </c:pt>
                <c:pt idx="4">
                  <c:v>65.040000000000006</c:v>
                </c:pt>
              </c:numCache>
            </c:numRef>
          </c:val>
          <c:extLst>
            <c:ext xmlns:c16="http://schemas.microsoft.com/office/drawing/2014/chart" uri="{C3380CC4-5D6E-409C-BE32-E72D297353CC}">
              <c16:uniqueId val="{00000000-0184-4059-A9B5-77C6B35FF06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0184-4059-A9B5-77C6B35FF06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87.53</c:v>
                </c:pt>
                <c:pt idx="1">
                  <c:v>89.49</c:v>
                </c:pt>
                <c:pt idx="2">
                  <c:v>89.75</c:v>
                </c:pt>
                <c:pt idx="3">
                  <c:v>91.3</c:v>
                </c:pt>
                <c:pt idx="4">
                  <c:v>90.67</c:v>
                </c:pt>
              </c:numCache>
            </c:numRef>
          </c:val>
          <c:extLst>
            <c:ext xmlns:c16="http://schemas.microsoft.com/office/drawing/2014/chart" uri="{C3380CC4-5D6E-409C-BE32-E72D297353CC}">
              <c16:uniqueId val="{00000000-5BE1-472E-BFB8-F17F9EB4C74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5BE1-472E-BFB8-F17F9EB4C74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97.4</c:v>
                </c:pt>
                <c:pt idx="1">
                  <c:v>98.35</c:v>
                </c:pt>
                <c:pt idx="2">
                  <c:v>99.5</c:v>
                </c:pt>
                <c:pt idx="3">
                  <c:v>104.98</c:v>
                </c:pt>
                <c:pt idx="4">
                  <c:v>105.08</c:v>
                </c:pt>
              </c:numCache>
            </c:numRef>
          </c:val>
          <c:extLst>
            <c:ext xmlns:c16="http://schemas.microsoft.com/office/drawing/2014/chart" uri="{C3380CC4-5D6E-409C-BE32-E72D297353CC}">
              <c16:uniqueId val="{00000000-2AD1-4190-9E9E-75CAE281353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2AD1-4190-9E9E-75CAE281353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47.44</c:v>
                </c:pt>
                <c:pt idx="1">
                  <c:v>48.72</c:v>
                </c:pt>
                <c:pt idx="2">
                  <c:v>49.61</c:v>
                </c:pt>
                <c:pt idx="3">
                  <c:v>51.07</c:v>
                </c:pt>
                <c:pt idx="4">
                  <c:v>52.34</c:v>
                </c:pt>
              </c:numCache>
            </c:numRef>
          </c:val>
          <c:extLst>
            <c:ext xmlns:c16="http://schemas.microsoft.com/office/drawing/2014/chart" uri="{C3380CC4-5D6E-409C-BE32-E72D297353CC}">
              <c16:uniqueId val="{00000000-7F49-450C-BA1C-1E4CEECF2A2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7F49-450C-BA1C-1E4CEECF2A2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8.98</c:v>
                </c:pt>
                <c:pt idx="1">
                  <c:v>4.96</c:v>
                </c:pt>
                <c:pt idx="2">
                  <c:v>4.53</c:v>
                </c:pt>
                <c:pt idx="3">
                  <c:v>9.6</c:v>
                </c:pt>
                <c:pt idx="4">
                  <c:v>9.1300000000000008</c:v>
                </c:pt>
              </c:numCache>
            </c:numRef>
          </c:val>
          <c:extLst>
            <c:ext xmlns:c16="http://schemas.microsoft.com/office/drawing/2014/chart" uri="{C3380CC4-5D6E-409C-BE32-E72D297353CC}">
              <c16:uniqueId val="{00000000-94DF-43E9-8399-6E5E65584B1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94DF-43E9-8399-6E5E65584B1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
                  <c:v>0</c:v>
                </c:pt>
                <c:pt idx="1">
                  <c:v>4.54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63B-4B83-80D7-7B3504EF975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263B-4B83-80D7-7B3504EF975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165.37</c:v>
                </c:pt>
                <c:pt idx="1">
                  <c:v>183.98</c:v>
                </c:pt>
                <c:pt idx="2">
                  <c:v>171.76</c:v>
                </c:pt>
                <c:pt idx="3">
                  <c:v>193.9</c:v>
                </c:pt>
                <c:pt idx="4">
                  <c:v>211.01</c:v>
                </c:pt>
              </c:numCache>
            </c:numRef>
          </c:val>
          <c:extLst>
            <c:ext xmlns:c16="http://schemas.microsoft.com/office/drawing/2014/chart" uri="{C3380CC4-5D6E-409C-BE32-E72D297353CC}">
              <c16:uniqueId val="{00000000-C1A8-4A21-A501-73F4BFD78BD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C1A8-4A21-A501-73F4BFD78BD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856.22</c:v>
                </c:pt>
                <c:pt idx="1">
                  <c:v>817.87</c:v>
                </c:pt>
                <c:pt idx="2">
                  <c:v>814.07</c:v>
                </c:pt>
                <c:pt idx="3">
                  <c:v>792.58</c:v>
                </c:pt>
                <c:pt idx="4">
                  <c:v>790.74</c:v>
                </c:pt>
              </c:numCache>
            </c:numRef>
          </c:val>
          <c:extLst>
            <c:ext xmlns:c16="http://schemas.microsoft.com/office/drawing/2014/chart" uri="{C3380CC4-5D6E-409C-BE32-E72D297353CC}">
              <c16:uniqueId val="{00000000-B88F-483E-8A14-8BF71978B22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B88F-483E-8A14-8BF71978B22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79.12</c:v>
                </c:pt>
                <c:pt idx="1">
                  <c:v>84.01</c:v>
                </c:pt>
                <c:pt idx="2">
                  <c:v>87.3</c:v>
                </c:pt>
                <c:pt idx="3">
                  <c:v>95.48</c:v>
                </c:pt>
                <c:pt idx="4">
                  <c:v>97.04</c:v>
                </c:pt>
              </c:numCache>
            </c:numRef>
          </c:val>
          <c:extLst>
            <c:ext xmlns:c16="http://schemas.microsoft.com/office/drawing/2014/chart" uri="{C3380CC4-5D6E-409C-BE32-E72D297353CC}">
              <c16:uniqueId val="{00000000-7D05-4E52-B1C1-1B3E34D5DA3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7D05-4E52-B1C1-1B3E34D5DA3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211.62</c:v>
                </c:pt>
                <c:pt idx="1">
                  <c:v>216.34</c:v>
                </c:pt>
                <c:pt idx="2">
                  <c:v>222.95</c:v>
                </c:pt>
                <c:pt idx="3">
                  <c:v>204.97</c:v>
                </c:pt>
                <c:pt idx="4">
                  <c:v>201.96</c:v>
                </c:pt>
              </c:numCache>
            </c:numRef>
          </c:val>
          <c:extLst>
            <c:ext xmlns:c16="http://schemas.microsoft.com/office/drawing/2014/chart" uri="{C3380CC4-5D6E-409C-BE32-E72D297353CC}">
              <c16:uniqueId val="{00000000-AB5F-4900-9F03-0F3E58D0565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AB5F-4900-9F03-0F3E58D0565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7" zoomScaleNormal="100" workbookViewId="0">
      <selection activeCell="BK64" sqref="BK6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島根県　安来市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37116</v>
      </c>
      <c r="AM8" s="66"/>
      <c r="AN8" s="66"/>
      <c r="AO8" s="66"/>
      <c r="AP8" s="66"/>
      <c r="AQ8" s="66"/>
      <c r="AR8" s="66"/>
      <c r="AS8" s="66"/>
      <c r="AT8" s="37">
        <f>データ!$S$6</f>
        <v>420.93</v>
      </c>
      <c r="AU8" s="38"/>
      <c r="AV8" s="38"/>
      <c r="AW8" s="38"/>
      <c r="AX8" s="38"/>
      <c r="AY8" s="38"/>
      <c r="AZ8" s="38"/>
      <c r="BA8" s="38"/>
      <c r="BB8" s="55">
        <f>データ!$T$6</f>
        <v>88.18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49.28</v>
      </c>
      <c r="J10" s="38"/>
      <c r="K10" s="38"/>
      <c r="L10" s="38"/>
      <c r="M10" s="38"/>
      <c r="N10" s="38"/>
      <c r="O10" s="65"/>
      <c r="P10" s="55">
        <f>データ!$P$6</f>
        <v>98.77</v>
      </c>
      <c r="Q10" s="55"/>
      <c r="R10" s="55"/>
      <c r="S10" s="55"/>
      <c r="T10" s="55"/>
      <c r="U10" s="55"/>
      <c r="V10" s="55"/>
      <c r="W10" s="66">
        <f>データ!$Q$6</f>
        <v>3516</v>
      </c>
      <c r="X10" s="66"/>
      <c r="Y10" s="66"/>
      <c r="Z10" s="66"/>
      <c r="AA10" s="66"/>
      <c r="AB10" s="66"/>
      <c r="AC10" s="66"/>
      <c r="AD10" s="2"/>
      <c r="AE10" s="2"/>
      <c r="AF10" s="2"/>
      <c r="AG10" s="2"/>
      <c r="AH10" s="2"/>
      <c r="AI10" s="2"/>
      <c r="AJ10" s="2"/>
      <c r="AK10" s="2"/>
      <c r="AL10" s="66">
        <f>データ!$U$6</f>
        <v>36404</v>
      </c>
      <c r="AM10" s="66"/>
      <c r="AN10" s="66"/>
      <c r="AO10" s="66"/>
      <c r="AP10" s="66"/>
      <c r="AQ10" s="66"/>
      <c r="AR10" s="66"/>
      <c r="AS10" s="66"/>
      <c r="AT10" s="37">
        <f>データ!$V$6</f>
        <v>259.75</v>
      </c>
      <c r="AU10" s="38"/>
      <c r="AV10" s="38"/>
      <c r="AW10" s="38"/>
      <c r="AX10" s="38"/>
      <c r="AY10" s="38"/>
      <c r="AZ10" s="38"/>
      <c r="BA10" s="38"/>
      <c r="BB10" s="55">
        <f>データ!$W$6</f>
        <v>140.15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s49Yj95ZSq+lG3HJbYkeCNEP20nNhM07zopVpYBIuoTR7lqjuXXMD8tvMmnsXmNiMVW0oL3zhC0vbwOczZeLTg==" saltValue="MAht5VS73YJCafrIjK/3s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322067</v>
      </c>
      <c r="D6" s="20">
        <f t="shared" si="3"/>
        <v>46</v>
      </c>
      <c r="E6" s="20">
        <f t="shared" si="3"/>
        <v>1</v>
      </c>
      <c r="F6" s="20">
        <f t="shared" si="3"/>
        <v>0</v>
      </c>
      <c r="G6" s="20">
        <f t="shared" si="3"/>
        <v>1</v>
      </c>
      <c r="H6" s="20" t="str">
        <f t="shared" si="3"/>
        <v>島根県　安来市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49.28</v>
      </c>
      <c r="P6" s="21">
        <f t="shared" si="3"/>
        <v>98.77</v>
      </c>
      <c r="Q6" s="21">
        <f t="shared" si="3"/>
        <v>3516</v>
      </c>
      <c r="R6" s="21">
        <f t="shared" si="3"/>
        <v>37116</v>
      </c>
      <c r="S6" s="21">
        <f t="shared" si="3"/>
        <v>420.93</v>
      </c>
      <c r="T6" s="21">
        <f t="shared" si="3"/>
        <v>88.18</v>
      </c>
      <c r="U6" s="21">
        <f t="shared" si="3"/>
        <v>36404</v>
      </c>
      <c r="V6" s="21">
        <f t="shared" si="3"/>
        <v>259.75</v>
      </c>
      <c r="W6" s="21">
        <f t="shared" si="3"/>
        <v>140.15</v>
      </c>
      <c r="X6" s="22">
        <f>IF(X7="",NA(),X7)</f>
        <v>97.4</v>
      </c>
      <c r="Y6" s="22">
        <f t="shared" ref="Y6:AG6" si="4">IF(Y7="",NA(),Y7)</f>
        <v>98.35</v>
      </c>
      <c r="Z6" s="22">
        <f t="shared" si="4"/>
        <v>99.5</v>
      </c>
      <c r="AA6" s="22">
        <f t="shared" si="4"/>
        <v>104.98</v>
      </c>
      <c r="AB6" s="22">
        <f t="shared" si="4"/>
        <v>105.08</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2">
        <f t="shared" ref="AJ6:AR6" si="5">IF(AJ7="",NA(),AJ7)</f>
        <v>4.54</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165.37</v>
      </c>
      <c r="AU6" s="22">
        <f t="shared" ref="AU6:BC6" si="6">IF(AU7="",NA(),AU7)</f>
        <v>183.98</v>
      </c>
      <c r="AV6" s="22">
        <f t="shared" si="6"/>
        <v>171.76</v>
      </c>
      <c r="AW6" s="22">
        <f t="shared" si="6"/>
        <v>193.9</v>
      </c>
      <c r="AX6" s="22">
        <f t="shared" si="6"/>
        <v>211.01</v>
      </c>
      <c r="AY6" s="22">
        <f t="shared" si="6"/>
        <v>357.34</v>
      </c>
      <c r="AZ6" s="22">
        <f t="shared" si="6"/>
        <v>366.03</v>
      </c>
      <c r="BA6" s="22">
        <f t="shared" si="6"/>
        <v>365.18</v>
      </c>
      <c r="BB6" s="22">
        <f t="shared" si="6"/>
        <v>327.77</v>
      </c>
      <c r="BC6" s="22">
        <f t="shared" si="6"/>
        <v>338.02</v>
      </c>
      <c r="BD6" s="21" t="str">
        <f>IF(BD7="","",IF(BD7="-","【-】","【"&amp;SUBSTITUTE(TEXT(BD7,"#,##0.00"),"-","△")&amp;"】"))</f>
        <v>【261.51】</v>
      </c>
      <c r="BE6" s="22">
        <f>IF(BE7="",NA(),BE7)</f>
        <v>856.22</v>
      </c>
      <c r="BF6" s="22">
        <f t="shared" ref="BF6:BN6" si="7">IF(BF7="",NA(),BF7)</f>
        <v>817.87</v>
      </c>
      <c r="BG6" s="22">
        <f t="shared" si="7"/>
        <v>814.07</v>
      </c>
      <c r="BH6" s="22">
        <f t="shared" si="7"/>
        <v>792.58</v>
      </c>
      <c r="BI6" s="22">
        <f t="shared" si="7"/>
        <v>790.74</v>
      </c>
      <c r="BJ6" s="22">
        <f t="shared" si="7"/>
        <v>373.69</v>
      </c>
      <c r="BK6" s="22">
        <f t="shared" si="7"/>
        <v>370.12</v>
      </c>
      <c r="BL6" s="22">
        <f t="shared" si="7"/>
        <v>371.65</v>
      </c>
      <c r="BM6" s="22">
        <f t="shared" si="7"/>
        <v>397.1</v>
      </c>
      <c r="BN6" s="22">
        <f t="shared" si="7"/>
        <v>379.91</v>
      </c>
      <c r="BO6" s="21" t="str">
        <f>IF(BO7="","",IF(BO7="-","【-】","【"&amp;SUBSTITUTE(TEXT(BO7,"#,##0.00"),"-","△")&amp;"】"))</f>
        <v>【265.16】</v>
      </c>
      <c r="BP6" s="22">
        <f>IF(BP7="",NA(),BP7)</f>
        <v>79.12</v>
      </c>
      <c r="BQ6" s="22">
        <f t="shared" ref="BQ6:BY6" si="8">IF(BQ7="",NA(),BQ7)</f>
        <v>84.01</v>
      </c>
      <c r="BR6" s="22">
        <f t="shared" si="8"/>
        <v>87.3</v>
      </c>
      <c r="BS6" s="22">
        <f t="shared" si="8"/>
        <v>95.48</v>
      </c>
      <c r="BT6" s="22">
        <f t="shared" si="8"/>
        <v>97.04</v>
      </c>
      <c r="BU6" s="22">
        <f t="shared" si="8"/>
        <v>99.87</v>
      </c>
      <c r="BV6" s="22">
        <f t="shared" si="8"/>
        <v>100.42</v>
      </c>
      <c r="BW6" s="22">
        <f t="shared" si="8"/>
        <v>98.77</v>
      </c>
      <c r="BX6" s="22">
        <f t="shared" si="8"/>
        <v>95.79</v>
      </c>
      <c r="BY6" s="22">
        <f t="shared" si="8"/>
        <v>98.3</v>
      </c>
      <c r="BZ6" s="21" t="str">
        <f>IF(BZ7="","",IF(BZ7="-","【-】","【"&amp;SUBSTITUTE(TEXT(BZ7,"#,##0.00"),"-","△")&amp;"】"))</f>
        <v>【102.35】</v>
      </c>
      <c r="CA6" s="22">
        <f>IF(CA7="",NA(),CA7)</f>
        <v>211.62</v>
      </c>
      <c r="CB6" s="22">
        <f t="shared" ref="CB6:CJ6" si="9">IF(CB7="",NA(),CB7)</f>
        <v>216.34</v>
      </c>
      <c r="CC6" s="22">
        <f t="shared" si="9"/>
        <v>222.95</v>
      </c>
      <c r="CD6" s="22">
        <f t="shared" si="9"/>
        <v>204.97</v>
      </c>
      <c r="CE6" s="22">
        <f t="shared" si="9"/>
        <v>201.96</v>
      </c>
      <c r="CF6" s="22">
        <f t="shared" si="9"/>
        <v>171.81</v>
      </c>
      <c r="CG6" s="22">
        <f t="shared" si="9"/>
        <v>171.67</v>
      </c>
      <c r="CH6" s="22">
        <f t="shared" si="9"/>
        <v>173.67</v>
      </c>
      <c r="CI6" s="22">
        <f t="shared" si="9"/>
        <v>171.13</v>
      </c>
      <c r="CJ6" s="22">
        <f t="shared" si="9"/>
        <v>173.7</v>
      </c>
      <c r="CK6" s="21" t="str">
        <f>IF(CK7="","",IF(CK7="-","【-】","【"&amp;SUBSTITUTE(TEXT(CK7,"#,##0.00"),"-","△")&amp;"】"))</f>
        <v>【167.74】</v>
      </c>
      <c r="CL6" s="22">
        <f>IF(CL7="",NA(),CL7)</f>
        <v>74.349999999999994</v>
      </c>
      <c r="CM6" s="22">
        <f t="shared" ref="CM6:CU6" si="10">IF(CM7="",NA(),CM7)</f>
        <v>70.180000000000007</v>
      </c>
      <c r="CN6" s="22">
        <f t="shared" si="10"/>
        <v>66.89</v>
      </c>
      <c r="CO6" s="22">
        <f t="shared" si="10"/>
        <v>66.16</v>
      </c>
      <c r="CP6" s="22">
        <f t="shared" si="10"/>
        <v>65.040000000000006</v>
      </c>
      <c r="CQ6" s="22">
        <f t="shared" si="10"/>
        <v>60.03</v>
      </c>
      <c r="CR6" s="22">
        <f t="shared" si="10"/>
        <v>59.74</v>
      </c>
      <c r="CS6" s="22">
        <f t="shared" si="10"/>
        <v>59.67</v>
      </c>
      <c r="CT6" s="22">
        <f t="shared" si="10"/>
        <v>60.12</v>
      </c>
      <c r="CU6" s="22">
        <f t="shared" si="10"/>
        <v>60.34</v>
      </c>
      <c r="CV6" s="21" t="str">
        <f>IF(CV7="","",IF(CV7="-","【-】","【"&amp;SUBSTITUTE(TEXT(CV7,"#,##0.00"),"-","△")&amp;"】"))</f>
        <v>【60.29】</v>
      </c>
      <c r="CW6" s="22">
        <f>IF(CW7="",NA(),CW7)</f>
        <v>87.53</v>
      </c>
      <c r="CX6" s="22">
        <f t="shared" ref="CX6:DF6" si="11">IF(CX7="",NA(),CX7)</f>
        <v>89.49</v>
      </c>
      <c r="CY6" s="22">
        <f t="shared" si="11"/>
        <v>89.75</v>
      </c>
      <c r="CZ6" s="22">
        <f t="shared" si="11"/>
        <v>91.3</v>
      </c>
      <c r="DA6" s="22">
        <f t="shared" si="11"/>
        <v>90.67</v>
      </c>
      <c r="DB6" s="22">
        <f t="shared" si="11"/>
        <v>84.81</v>
      </c>
      <c r="DC6" s="22">
        <f t="shared" si="11"/>
        <v>84.8</v>
      </c>
      <c r="DD6" s="22">
        <f t="shared" si="11"/>
        <v>84.6</v>
      </c>
      <c r="DE6" s="22">
        <f t="shared" si="11"/>
        <v>84.24</v>
      </c>
      <c r="DF6" s="22">
        <f t="shared" si="11"/>
        <v>84.19</v>
      </c>
      <c r="DG6" s="21" t="str">
        <f>IF(DG7="","",IF(DG7="-","【-】","【"&amp;SUBSTITUTE(TEXT(DG7,"#,##0.00"),"-","△")&amp;"】"))</f>
        <v>【90.12】</v>
      </c>
      <c r="DH6" s="22">
        <f>IF(DH7="",NA(),DH7)</f>
        <v>47.44</v>
      </c>
      <c r="DI6" s="22">
        <f t="shared" ref="DI6:DQ6" si="12">IF(DI7="",NA(),DI7)</f>
        <v>48.72</v>
      </c>
      <c r="DJ6" s="22">
        <f t="shared" si="12"/>
        <v>49.61</v>
      </c>
      <c r="DK6" s="22">
        <f t="shared" si="12"/>
        <v>51.07</v>
      </c>
      <c r="DL6" s="22">
        <f t="shared" si="12"/>
        <v>52.34</v>
      </c>
      <c r="DM6" s="22">
        <f t="shared" si="12"/>
        <v>47.28</v>
      </c>
      <c r="DN6" s="22">
        <f t="shared" si="12"/>
        <v>47.66</v>
      </c>
      <c r="DO6" s="22">
        <f t="shared" si="12"/>
        <v>48.17</v>
      </c>
      <c r="DP6" s="22">
        <f t="shared" si="12"/>
        <v>48.83</v>
      </c>
      <c r="DQ6" s="22">
        <f t="shared" si="12"/>
        <v>49.96</v>
      </c>
      <c r="DR6" s="21" t="str">
        <f>IF(DR7="","",IF(DR7="-","【-】","【"&amp;SUBSTITUTE(TEXT(DR7,"#,##0.00"),"-","△")&amp;"】"))</f>
        <v>【50.88】</v>
      </c>
      <c r="DS6" s="22">
        <f>IF(DS7="",NA(),DS7)</f>
        <v>8.98</v>
      </c>
      <c r="DT6" s="22">
        <f t="shared" ref="DT6:EB6" si="13">IF(DT7="",NA(),DT7)</f>
        <v>4.96</v>
      </c>
      <c r="DU6" s="22">
        <f t="shared" si="13"/>
        <v>4.53</v>
      </c>
      <c r="DV6" s="22">
        <f t="shared" si="13"/>
        <v>9.6</v>
      </c>
      <c r="DW6" s="22">
        <f t="shared" si="13"/>
        <v>9.1300000000000008</v>
      </c>
      <c r="DX6" s="22">
        <f t="shared" si="13"/>
        <v>12.19</v>
      </c>
      <c r="DY6" s="22">
        <f t="shared" si="13"/>
        <v>15.1</v>
      </c>
      <c r="DZ6" s="22">
        <f t="shared" si="13"/>
        <v>17.12</v>
      </c>
      <c r="EA6" s="22">
        <f t="shared" si="13"/>
        <v>18.18</v>
      </c>
      <c r="EB6" s="22">
        <f t="shared" si="13"/>
        <v>19.32</v>
      </c>
      <c r="EC6" s="21" t="str">
        <f>IF(EC7="","",IF(EC7="-","【-】","【"&amp;SUBSTITUTE(TEXT(EC7,"#,##0.00"),"-","△")&amp;"】"))</f>
        <v>【22.30】</v>
      </c>
      <c r="ED6" s="22">
        <f>IF(ED7="",NA(),ED7)</f>
        <v>0.66</v>
      </c>
      <c r="EE6" s="22">
        <f t="shared" ref="EE6:EM6" si="14">IF(EE7="",NA(),EE7)</f>
        <v>0.84</v>
      </c>
      <c r="EF6" s="22">
        <f t="shared" si="14"/>
        <v>0.86</v>
      </c>
      <c r="EG6" s="22">
        <f t="shared" si="14"/>
        <v>0.87</v>
      </c>
      <c r="EH6" s="22">
        <f t="shared" si="14"/>
        <v>1.04</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322067</v>
      </c>
      <c r="D7" s="24">
        <v>46</v>
      </c>
      <c r="E7" s="24">
        <v>1</v>
      </c>
      <c r="F7" s="24">
        <v>0</v>
      </c>
      <c r="G7" s="24">
        <v>1</v>
      </c>
      <c r="H7" s="24" t="s">
        <v>93</v>
      </c>
      <c r="I7" s="24" t="s">
        <v>94</v>
      </c>
      <c r="J7" s="24" t="s">
        <v>95</v>
      </c>
      <c r="K7" s="24" t="s">
        <v>96</v>
      </c>
      <c r="L7" s="24" t="s">
        <v>97</v>
      </c>
      <c r="M7" s="24" t="s">
        <v>98</v>
      </c>
      <c r="N7" s="25" t="s">
        <v>99</v>
      </c>
      <c r="O7" s="25">
        <v>49.28</v>
      </c>
      <c r="P7" s="25">
        <v>98.77</v>
      </c>
      <c r="Q7" s="25">
        <v>3516</v>
      </c>
      <c r="R7" s="25">
        <v>37116</v>
      </c>
      <c r="S7" s="25">
        <v>420.93</v>
      </c>
      <c r="T7" s="25">
        <v>88.18</v>
      </c>
      <c r="U7" s="25">
        <v>36404</v>
      </c>
      <c r="V7" s="25">
        <v>259.75</v>
      </c>
      <c r="W7" s="25">
        <v>140.15</v>
      </c>
      <c r="X7" s="25">
        <v>97.4</v>
      </c>
      <c r="Y7" s="25">
        <v>98.35</v>
      </c>
      <c r="Z7" s="25">
        <v>99.5</v>
      </c>
      <c r="AA7" s="25">
        <v>104.98</v>
      </c>
      <c r="AB7" s="25">
        <v>105.08</v>
      </c>
      <c r="AC7" s="25">
        <v>110.68</v>
      </c>
      <c r="AD7" s="25">
        <v>110.66</v>
      </c>
      <c r="AE7" s="25">
        <v>109.01</v>
      </c>
      <c r="AF7" s="25">
        <v>108.83</v>
      </c>
      <c r="AG7" s="25">
        <v>109.23</v>
      </c>
      <c r="AH7" s="25">
        <v>111.39</v>
      </c>
      <c r="AI7" s="25">
        <v>0</v>
      </c>
      <c r="AJ7" s="25">
        <v>4.54</v>
      </c>
      <c r="AK7" s="25">
        <v>0</v>
      </c>
      <c r="AL7" s="25">
        <v>0</v>
      </c>
      <c r="AM7" s="25">
        <v>0</v>
      </c>
      <c r="AN7" s="25">
        <v>3.56</v>
      </c>
      <c r="AO7" s="25">
        <v>2.74</v>
      </c>
      <c r="AP7" s="25">
        <v>3.7</v>
      </c>
      <c r="AQ7" s="25">
        <v>4.34</v>
      </c>
      <c r="AR7" s="25">
        <v>4.6900000000000004</v>
      </c>
      <c r="AS7" s="25">
        <v>1.3</v>
      </c>
      <c r="AT7" s="25">
        <v>165.37</v>
      </c>
      <c r="AU7" s="25">
        <v>183.98</v>
      </c>
      <c r="AV7" s="25">
        <v>171.76</v>
      </c>
      <c r="AW7" s="25">
        <v>193.9</v>
      </c>
      <c r="AX7" s="25">
        <v>211.01</v>
      </c>
      <c r="AY7" s="25">
        <v>357.34</v>
      </c>
      <c r="AZ7" s="25">
        <v>366.03</v>
      </c>
      <c r="BA7" s="25">
        <v>365.18</v>
      </c>
      <c r="BB7" s="25">
        <v>327.77</v>
      </c>
      <c r="BC7" s="25">
        <v>338.02</v>
      </c>
      <c r="BD7" s="25">
        <v>261.51</v>
      </c>
      <c r="BE7" s="25">
        <v>856.22</v>
      </c>
      <c r="BF7" s="25">
        <v>817.87</v>
      </c>
      <c r="BG7" s="25">
        <v>814.07</v>
      </c>
      <c r="BH7" s="25">
        <v>792.58</v>
      </c>
      <c r="BI7" s="25">
        <v>790.74</v>
      </c>
      <c r="BJ7" s="25">
        <v>373.69</v>
      </c>
      <c r="BK7" s="25">
        <v>370.12</v>
      </c>
      <c r="BL7" s="25">
        <v>371.65</v>
      </c>
      <c r="BM7" s="25">
        <v>397.1</v>
      </c>
      <c r="BN7" s="25">
        <v>379.91</v>
      </c>
      <c r="BO7" s="25">
        <v>265.16000000000003</v>
      </c>
      <c r="BP7" s="25">
        <v>79.12</v>
      </c>
      <c r="BQ7" s="25">
        <v>84.01</v>
      </c>
      <c r="BR7" s="25">
        <v>87.3</v>
      </c>
      <c r="BS7" s="25">
        <v>95.48</v>
      </c>
      <c r="BT7" s="25">
        <v>97.04</v>
      </c>
      <c r="BU7" s="25">
        <v>99.87</v>
      </c>
      <c r="BV7" s="25">
        <v>100.42</v>
      </c>
      <c r="BW7" s="25">
        <v>98.77</v>
      </c>
      <c r="BX7" s="25">
        <v>95.79</v>
      </c>
      <c r="BY7" s="25">
        <v>98.3</v>
      </c>
      <c r="BZ7" s="25">
        <v>102.35</v>
      </c>
      <c r="CA7" s="25">
        <v>211.62</v>
      </c>
      <c r="CB7" s="25">
        <v>216.34</v>
      </c>
      <c r="CC7" s="25">
        <v>222.95</v>
      </c>
      <c r="CD7" s="25">
        <v>204.97</v>
      </c>
      <c r="CE7" s="25">
        <v>201.96</v>
      </c>
      <c r="CF7" s="25">
        <v>171.81</v>
      </c>
      <c r="CG7" s="25">
        <v>171.67</v>
      </c>
      <c r="CH7" s="25">
        <v>173.67</v>
      </c>
      <c r="CI7" s="25">
        <v>171.13</v>
      </c>
      <c r="CJ7" s="25">
        <v>173.7</v>
      </c>
      <c r="CK7" s="25">
        <v>167.74</v>
      </c>
      <c r="CL7" s="25">
        <v>74.349999999999994</v>
      </c>
      <c r="CM7" s="25">
        <v>70.180000000000007</v>
      </c>
      <c r="CN7" s="25">
        <v>66.89</v>
      </c>
      <c r="CO7" s="25">
        <v>66.16</v>
      </c>
      <c r="CP7" s="25">
        <v>65.040000000000006</v>
      </c>
      <c r="CQ7" s="25">
        <v>60.03</v>
      </c>
      <c r="CR7" s="25">
        <v>59.74</v>
      </c>
      <c r="CS7" s="25">
        <v>59.67</v>
      </c>
      <c r="CT7" s="25">
        <v>60.12</v>
      </c>
      <c r="CU7" s="25">
        <v>60.34</v>
      </c>
      <c r="CV7" s="25">
        <v>60.29</v>
      </c>
      <c r="CW7" s="25">
        <v>87.53</v>
      </c>
      <c r="CX7" s="25">
        <v>89.49</v>
      </c>
      <c r="CY7" s="25">
        <v>89.75</v>
      </c>
      <c r="CZ7" s="25">
        <v>91.3</v>
      </c>
      <c r="DA7" s="25">
        <v>90.67</v>
      </c>
      <c r="DB7" s="25">
        <v>84.81</v>
      </c>
      <c r="DC7" s="25">
        <v>84.8</v>
      </c>
      <c r="DD7" s="25">
        <v>84.6</v>
      </c>
      <c r="DE7" s="25">
        <v>84.24</v>
      </c>
      <c r="DF7" s="25">
        <v>84.19</v>
      </c>
      <c r="DG7" s="25">
        <v>90.12</v>
      </c>
      <c r="DH7" s="25">
        <v>47.44</v>
      </c>
      <c r="DI7" s="25">
        <v>48.72</v>
      </c>
      <c r="DJ7" s="25">
        <v>49.61</v>
      </c>
      <c r="DK7" s="25">
        <v>51.07</v>
      </c>
      <c r="DL7" s="25">
        <v>52.34</v>
      </c>
      <c r="DM7" s="25">
        <v>47.28</v>
      </c>
      <c r="DN7" s="25">
        <v>47.66</v>
      </c>
      <c r="DO7" s="25">
        <v>48.17</v>
      </c>
      <c r="DP7" s="25">
        <v>48.83</v>
      </c>
      <c r="DQ7" s="25">
        <v>49.96</v>
      </c>
      <c r="DR7" s="25">
        <v>50.88</v>
      </c>
      <c r="DS7" s="25">
        <v>8.98</v>
      </c>
      <c r="DT7" s="25">
        <v>4.96</v>
      </c>
      <c r="DU7" s="25">
        <v>4.53</v>
      </c>
      <c r="DV7" s="25">
        <v>9.6</v>
      </c>
      <c r="DW7" s="25">
        <v>9.1300000000000008</v>
      </c>
      <c r="DX7" s="25">
        <v>12.19</v>
      </c>
      <c r="DY7" s="25">
        <v>15.1</v>
      </c>
      <c r="DZ7" s="25">
        <v>17.12</v>
      </c>
      <c r="EA7" s="25">
        <v>18.18</v>
      </c>
      <c r="EB7" s="25">
        <v>19.32</v>
      </c>
      <c r="EC7" s="25">
        <v>22.3</v>
      </c>
      <c r="ED7" s="25">
        <v>0.66</v>
      </c>
      <c r="EE7" s="25">
        <v>0.84</v>
      </c>
      <c r="EF7" s="25">
        <v>0.86</v>
      </c>
      <c r="EG7" s="25">
        <v>0.87</v>
      </c>
      <c r="EH7" s="25">
        <v>1.04</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2023-02-11T02:56:50Z</cp:lastPrinted>
  <dcterms:created xsi:type="dcterms:W3CDTF">2022-12-01T01:03:10Z</dcterms:created>
  <dcterms:modified xsi:type="dcterms:W3CDTF">2023-02-11T02:58:11Z</dcterms:modified>
  <cp:category/>
</cp:coreProperties>
</file>