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901001\Desktop\【経営比較分析表】2019_325287_47_1718\"/>
    </mc:Choice>
  </mc:AlternateContent>
  <workbookProtection workbookAlgorithmName="SHA-512" workbookHashValue="yS5Tvg48/GWuiMSYqcF8qQbChA1cAYh7FELb+XDi5Ce0tSJsxsv47agGaBTo6s80I5TWe5wfK0M/JrSpwhZGRQ==" workbookSaltValue="1g9ClE4F9zaA8L6t0DKoHA==" workbookSpinCount="100000" lockStructure="1"/>
  <bookViews>
    <workbookView xWindow="0" yWindow="0" windowWidth="27870" windowHeight="130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B8" i="4"/>
  <c r="AT8" i="4"/>
  <c r="AL8" i="4"/>
  <c r="P8" i="4"/>
  <c r="I8" i="4"/>
  <c r="B6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<sst xmlns="http://schemas.openxmlformats.org/spreadsheetml/2006/main" count="236" uniqueCount="119">
  <si>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</si>
  <si>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</si>
  <si>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</si>
  <si>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</si>
  <si>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</si>
  <si>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</si>
  <si>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</si>
  <si>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</si>
  <si>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</si>
  <si>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</si>
  <si>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</si>
  <si>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</si>
  <si>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</si>
  <si>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</si>
  <si>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</si>
  <si>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</si>
  <si>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</si>
  <si>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</si>
  <si>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</si>
  <si>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</si>
  <si>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</si>
  <si>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</si>
  <si>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</si>
  <si>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</si>
  <si>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</si>
  <si>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</si>
  <si>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</si>
  <si>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</si>
  <si>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</si>
  <si>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</si>
  <si>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</si>
  <si>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</si>
  <si>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</si>
  <si>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</si>
  <si>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</si>
  <si>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</si>
  <si>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</si>
  <si>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</si>
  <si>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</si>
  <si>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</si>
  <si>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</si>
  <si>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</si>
  <si>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</si>
  <si>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</si>
  <si>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</si>
  <si>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</si>
  <si>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</si>
  <si>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</si>
  <si>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</si>
  <si>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</si>
  <si>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</si>
  <si>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</si>
  <si>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</si>
  <si>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</si>
  <si>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</si>
  <si>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</si>
  <si>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</si>
  <si>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</si>
  <si>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</si>
  <si>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</si>
  <si>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</si>
  <si>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</si>
  <si>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</si>
  <si>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</si>
  <si>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</si>
  <si>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</si>
  <si>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</si>
  <si>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</si>
  <si>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</si>
  <si>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</si>
  <si>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</si>
  <si>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</si>
  <si>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</si>
  <si>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</si>
  <si>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</si>
  <si>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</si>
  <si>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</si>
  <si>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</si>
  <si>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</si>
  <si>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</si>
  <si>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</si>
  <si>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</si>
  <si>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</si>
  <si>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</si>
  <si>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</si>
  <si>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</si>
  <si>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</si>
  <si>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</si>
  <si>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</si>
  <si>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</si>
  <si>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</si>
  <si>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</si>
  <si>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</si>
  <si>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</si>
  <si>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</si>
  <si>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</si>
  <si>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</si>
  <si>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</si>
  <si>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</si>
  <si>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</si>
  <si>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</si>
  <si>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</si>
  <si>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</si>
  <si>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</si>
  <si>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</si>
  <si>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</si>
  <si>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</si>
  <si>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</si>
  <si>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</si>
  <si>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</si>
  <si>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</si>
  <si>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</si>
  <si>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</si>
  <si>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</si>
  <si>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</si>
  <si>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</si>
  <si>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③平成11年度供用開始で、耐用年数内であり管渠改善は実施していない。</t>
    <phoneticPr fontId="4"/>
  </si>
  <si>
    <t>特定環境保全公共下水道は、既供用区域については、小規模施設のため、類似団体に比較して悪い。平成25年度から新処理区着手のため企業債残高が増加しており、使用料以外の収入に依存している部分が増えている。</t>
    <phoneticPr fontId="4"/>
  </si>
  <si>
    <t>①100%前後で推移しているが、使用料以外の収入に依存している部分が多い。
④平成25年度新処理区着手のため上昇し、類似団体に比較して高くなる。
⑤小規模施設かつ、処理区域内の人口減少により使用料収入が減少傾向で、汚水処理費(委託料)の割合が大きくなるため、類似団体に比較して低い。H30の新処理区の供用により料金収入の増があり上向いている。
⑥上記⑤同様で汚水処理費(委託料)の割合が大きなるため類似団体に比較して高い。H30の新処理区の供用により有収水量の増があり減少している。
⑦小規模施設かつ、処理区域内の人口減少により使用水量が少ないため、類似団体比較して低い。H30の新処理区の供用により利用率も減少している。
⑧平成30年度より新処理区の供用が開始され、処理区域内人口が増加したため、水洗化率としては低下した。</t>
    <rPh sb="147" eb="148">
      <t>シン</t>
    </rPh>
    <rPh sb="148" eb="150">
      <t>ショリ</t>
    </rPh>
    <rPh sb="152" eb="154">
      <t>キョウヨウ</t>
    </rPh>
    <rPh sb="157" eb="159">
      <t>リョウキン</t>
    </rPh>
    <rPh sb="159" eb="161">
      <t>シュウニュウ</t>
    </rPh>
    <rPh sb="162" eb="163">
      <t>ゾウ</t>
    </rPh>
    <rPh sb="166" eb="168">
      <t>ウワム</t>
    </rPh>
    <rPh sb="237" eb="239">
      <t>ゲンショウ</t>
    </rPh>
    <rPh sb="304" eb="307">
      <t>リヨウリツ</t>
    </rPh>
    <rPh sb="308" eb="310">
      <t>ゲンショウ</t>
    </rPh>
    <rPh sb="318" eb="320">
      <t>ヘイセイ</t>
    </rPh>
    <rPh sb="322" eb="323">
      <t>ネン</t>
    </rPh>
    <rPh sb="323" eb="324">
      <t>ド</t>
    </rPh>
    <rPh sb="326" eb="327">
      <t>シン</t>
    </rPh>
    <rPh sb="327" eb="329">
      <t>ショリ</t>
    </rPh>
    <rPh sb="329" eb="330">
      <t>ク</t>
    </rPh>
    <rPh sb="331" eb="333">
      <t>キョウヨウ</t>
    </rPh>
    <rPh sb="334" eb="336">
      <t>カイシ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</si>
</sst>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66-4397-9FF3-671AAFA45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35720"/>
        <c:axId val="45903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66-4397-9FF3-671AAFA45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35720"/>
        <c:axId val="459038072"/>
      </c:lineChart>
      <c:dateAx>
        <c:axId val="459035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038072"/>
        <c:crosses val="autoZero"/>
        <c:auto val="1"/>
        <c:lblOffset val="100"/>
        <c:baseTimeUnit val="years"/>
      </c:dateAx>
      <c:valAx>
        <c:axId val="45903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035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31.43</c:v>
                </c:pt>
                <c:pt idx="1">
                  <c:v>31.43</c:v>
                </c:pt>
                <c:pt idx="2">
                  <c:v>27.86</c:v>
                </c:pt>
                <c:pt idx="3">
                  <c:v>9.27</c:v>
                </c:pt>
                <c:pt idx="4">
                  <c:v>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B5-4D9D-995D-7EC5B286D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86752"/>
        <c:axId val="18428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B5-4D9D-995D-7EC5B286D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86752"/>
        <c:axId val="184284792"/>
      </c:lineChart>
      <c:dateAx>
        <c:axId val="184286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284792"/>
        <c:crosses val="autoZero"/>
        <c:auto val="1"/>
        <c:lblOffset val="100"/>
        <c:baseTimeUnit val="years"/>
      </c:dateAx>
      <c:valAx>
        <c:axId val="18428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28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92.12</c:v>
                </c:pt>
                <c:pt idx="1">
                  <c:v>93.21</c:v>
                </c:pt>
                <c:pt idx="2">
                  <c:v>92.17</c:v>
                </c:pt>
                <c:pt idx="3">
                  <c:v>44.1</c:v>
                </c:pt>
                <c:pt idx="4">
                  <c:v>45.18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C1-4BAC-9C27-8E2647C3F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055168"/>
        <c:axId val="46005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C1-4BAC-9C27-8E2647C3F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055168"/>
        <c:axId val="460058304"/>
      </c:lineChart>
      <c:dateAx>
        <c:axId val="4600551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0058304"/>
        <c:crosses val="autoZero"/>
        <c:auto val="1"/>
        <c:lblOffset val="100"/>
        <c:baseTimeUnit val="years"/>
      </c:dateAx>
      <c:valAx>
        <c:axId val="46005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05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100.02</c:v>
                </c:pt>
                <c:pt idx="1">
                  <c:v>99.99</c:v>
                </c:pt>
                <c:pt idx="2">
                  <c:v>99.91</c:v>
                </c:pt>
                <c:pt idx="3">
                  <c:v>100.07</c:v>
                </c:pt>
                <c:pt idx="4">
                  <c:v>100.03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A5-4F2B-B1DE-9DE7FFDB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36504"/>
        <c:axId val="45903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A5-4F2B-B1DE-9DE7FFDB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36504"/>
        <c:axId val="459035328"/>
      </c:lineChart>
      <c:dateAx>
        <c:axId val="459036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035328"/>
        <c:crosses val="autoZero"/>
        <c:auto val="1"/>
        <c:lblOffset val="100"/>
        <c:baseTimeUnit val="years"/>
      </c:dateAx>
      <c:valAx>
        <c:axId val="45903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03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C5-4BAC-9BD6-D6E773AD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33368"/>
        <c:axId val="4590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C5-4BAC-9BD6-D6E773AD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33368"/>
        <c:axId val="459036896"/>
      </c:lineChart>
      <c:dateAx>
        <c:axId val="459033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036896"/>
        <c:crosses val="autoZero"/>
        <c:auto val="1"/>
        <c:lblOffset val="100"/>
        <c:baseTimeUnit val="years"/>
      </c:dateAx>
      <c:valAx>
        <c:axId val="4590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03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45-4D9D-8EC3-605091AC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37680"/>
        <c:axId val="45903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45-4D9D-8EC3-605091AC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37680"/>
        <c:axId val="459037288"/>
      </c:lineChart>
      <c:dateAx>
        <c:axId val="459037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037288"/>
        <c:crosses val="autoZero"/>
        <c:auto val="1"/>
        <c:lblOffset val="100"/>
        <c:baseTimeUnit val="years"/>
      </c:dateAx>
      <c:valAx>
        <c:axId val="45903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03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5D-47C6-9EF3-A54FDD72A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096"/>
        <c:axId val="24953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5D-47C6-9EF3-A54FDD72A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39096"/>
        <c:axId val="249539880"/>
      </c:lineChart>
      <c:dateAx>
        <c:axId val="249539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49539880"/>
        <c:crosses val="autoZero"/>
        <c:auto val="1"/>
        <c:lblOffset val="100"/>
        <c:baseTimeUnit val="years"/>
      </c:dateAx>
      <c:valAx>
        <c:axId val="24953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539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E-479E-B205-8BF9A1632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488"/>
        <c:axId val="24953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9E-479E-B205-8BF9A1632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39488"/>
        <c:axId val="249532432"/>
      </c:lineChart>
      <c:dateAx>
        <c:axId val="249539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49532432"/>
        <c:crosses val="autoZero"/>
        <c:auto val="1"/>
        <c:lblOffset val="100"/>
        <c:baseTimeUnit val="years"/>
      </c:dateAx>
      <c:valAx>
        <c:axId val="24953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53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6260.46</c:v>
                </c:pt>
                <c:pt idx="1">
                  <c:v>9747.73</c:v>
                </c:pt>
                <c:pt idx="2">
                  <c:v>13713.73</c:v>
                </c:pt>
                <c:pt idx="3">
                  <c:v>18604.18</c:v>
                </c:pt>
                <c:pt idx="4">
                  <c:v>11638.4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8-445B-BEAF-19B6946A0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2824"/>
        <c:axId val="24953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18-445B-BEAF-19B6946A0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32824"/>
        <c:axId val="249536744"/>
      </c:lineChart>
      <c:dateAx>
        <c:axId val="249532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49536744"/>
        <c:crosses val="autoZero"/>
        <c:auto val="1"/>
        <c:lblOffset val="100"/>
        <c:baseTimeUnit val="years"/>
      </c:dateAx>
      <c:valAx>
        <c:axId val="24953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532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21.41</c:v>
                </c:pt>
                <c:pt idx="1">
                  <c:v>23.6</c:v>
                </c:pt>
                <c:pt idx="2">
                  <c:v>22.4</c:v>
                </c:pt>
                <c:pt idx="3">
                  <c:v>17.21</c:v>
                </c:pt>
                <c:pt idx="4">
                  <c:v>22.54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17-47B4-A7DA-DBB80DA02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5176"/>
        <c:axId val="24953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17-47B4-A7DA-DBB80DA02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35176"/>
        <c:axId val="249533608"/>
      </c:lineChart>
      <c:dateAx>
        <c:axId val="249535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49533608"/>
        <c:crosses val="autoZero"/>
        <c:auto val="1"/>
        <c:lblOffset val="100"/>
        <c:baseTimeUnit val="years"/>
      </c:dateAx>
      <c:valAx>
        <c:axId val="24953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535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975.43</c:v>
                </c:pt>
                <c:pt idx="1">
                  <c:v>873.33</c:v>
                </c:pt>
                <c:pt idx="2">
                  <c:v>923.86</c:v>
                </c:pt>
                <c:pt idx="3">
                  <c:v>1164.23</c:v>
                </c:pt>
                <c:pt idx="4">
                  <c:v>934.49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3A-4501-8D2D-C0098FCE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5960"/>
        <c:axId val="24953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3A-4501-8D2D-C0098FCE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35960"/>
        <c:axId val="249537136"/>
      </c:lineChart>
      <c:dateAx>
        <c:axId val="249535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49537136"/>
        <c:crosses val="autoZero"/>
        <c:auto val="1"/>
        <c:lblOffset val="100"/>
        <c:baseTimeUnit val="years"/>
      </c:dateAx>
      <c:valAx>
        <c:axId val="24953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535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Q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隠岐の島町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14040</v>
      </c>
      <c r="AM8" s="69"/>
      <c r="AN8" s="69"/>
      <c r="AO8" s="69"/>
      <c r="AP8" s="69"/>
      <c r="AQ8" s="69"/>
      <c r="AR8" s="69"/>
      <c r="AS8" s="69"/>
      <c r="AT8" s="68">
        <f>データ!T6</f>
        <v>242.82</v>
      </c>
      <c r="AU8" s="68"/>
      <c r="AV8" s="68"/>
      <c r="AW8" s="68"/>
      <c r="AX8" s="68"/>
      <c r="AY8" s="68"/>
      <c r="AZ8" s="68"/>
      <c r="BA8" s="68"/>
      <c r="BB8" s="68">
        <f>データ!U6</f>
        <v>57.82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3.14</v>
      </c>
      <c r="Q10" s="68"/>
      <c r="R10" s="68"/>
      <c r="S10" s="68"/>
      <c r="T10" s="68"/>
      <c r="U10" s="68"/>
      <c r="V10" s="68"/>
      <c r="W10" s="68">
        <f>データ!Q6</f>
        <v>110.89</v>
      </c>
      <c r="X10" s="68"/>
      <c r="Y10" s="68"/>
      <c r="Z10" s="68"/>
      <c r="AA10" s="68"/>
      <c r="AB10" s="68"/>
      <c r="AC10" s="68"/>
      <c r="AD10" s="69">
        <f>データ!R6</f>
        <v>3848</v>
      </c>
      <c r="AE10" s="69"/>
      <c r="AF10" s="69"/>
      <c r="AG10" s="69"/>
      <c r="AH10" s="69"/>
      <c r="AI10" s="69"/>
      <c r="AJ10" s="69"/>
      <c r="AK10" s="2"/>
      <c r="AL10" s="69">
        <f>データ!V6</f>
        <v>436</v>
      </c>
      <c r="AM10" s="69"/>
      <c r="AN10" s="69"/>
      <c r="AO10" s="69"/>
      <c r="AP10" s="69"/>
      <c r="AQ10" s="69"/>
      <c r="AR10" s="69"/>
      <c r="AS10" s="69"/>
      <c r="AT10" s="68">
        <f>データ!W6</f>
        <v>0.3</v>
      </c>
      <c r="AU10" s="68"/>
      <c r="AV10" s="68"/>
      <c r="AW10" s="68"/>
      <c r="AX10" s="68"/>
      <c r="AY10" s="68"/>
      <c r="AZ10" s="68"/>
      <c r="BA10" s="68"/>
      <c r="BB10" s="68">
        <f>データ!X6</f>
        <v>1453.33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43</v>
      </c>
      <c r="N86" s="26" t="s">
        <v>44</v>
      </c>
      <c r="O86" s="26" t="str">
        <f>データ!EO6</f>
        <v>【0.28】</v>
      </c>
    </row>
  </sheetData>
  <sheetProtection algorithmName="SHA-512" hashValue="aUwngkBmDzRH86uQ+Zs+Osj2dDOVlI5YIf2Ojo/hPrT/jY5TG7DaGGDvNQzSm1t5sF4MiTcxzx2pNTlVlDgBrA==" saltValue="44M4ghg2lsx07d8Szy4jx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325287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隠岐の島町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3.14</v>
      </c>
      <c r="Q6" s="34">
        <f t="shared" si="3"/>
        <v>110.89</v>
      </c>
      <c r="R6" s="34">
        <f t="shared" si="3"/>
        <v>3848</v>
      </c>
      <c r="S6" s="34">
        <f t="shared" si="3"/>
        <v>14040</v>
      </c>
      <c r="T6" s="34">
        <f t="shared" si="3"/>
        <v>242.82</v>
      </c>
      <c r="U6" s="34">
        <f t="shared" si="3"/>
        <v>57.82</v>
      </c>
      <c r="V6" s="34">
        <f t="shared" si="3"/>
        <v>436</v>
      </c>
      <c r="W6" s="34">
        <f t="shared" si="3"/>
        <v>0.3</v>
      </c>
      <c r="X6" s="34">
        <f t="shared" si="3"/>
        <v>1453.33</v>
      </c>
      <c r="Y6" s="35">
        <f>IF(Y7="",NA(),Y7)</f>
        <v>100.02</v>
      </c>
      <c r="Z6" s="35">
        <f t="shared" ref="Z6:AH6" si="4">IF(Z7="",NA(),Z7)</f>
        <v>99.99</v>
      </c>
      <c r="AA6" s="35">
        <f t="shared" si="4"/>
        <v>99.91</v>
      </c>
      <c r="AB6" s="35">
        <f t="shared" si="4"/>
        <v>100.07</v>
      </c>
      <c r="AC6" s="35">
        <f t="shared" si="4"/>
        <v>100.03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6260.46</v>
      </c>
      <c r="BG6" s="35">
        <f t="shared" ref="BG6:BO6" si="7">IF(BG7="",NA(),BG7)</f>
        <v>9747.73</v>
      </c>
      <c r="BH6" s="35">
        <f t="shared" si="7"/>
        <v>13713.73</v>
      </c>
      <c r="BI6" s="35">
        <f t="shared" si="7"/>
        <v>18604.18</v>
      </c>
      <c r="BJ6" s="35">
        <f t="shared" si="7"/>
        <v>11638.4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21.41</v>
      </c>
      <c r="BR6" s="35">
        <f t="shared" ref="BR6:BZ6" si="8">IF(BR7="",NA(),BR7)</f>
        <v>23.6</v>
      </c>
      <c r="BS6" s="35">
        <f t="shared" si="8"/>
        <v>22.4</v>
      </c>
      <c r="BT6" s="35">
        <f t="shared" si="8"/>
        <v>17.21</v>
      </c>
      <c r="BU6" s="35">
        <f t="shared" si="8"/>
        <v>22.54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975.43</v>
      </c>
      <c r="CC6" s="35">
        <f t="shared" ref="CC6:CK6" si="9">IF(CC7="",NA(),CC7)</f>
        <v>873.33</v>
      </c>
      <c r="CD6" s="35">
        <f t="shared" si="9"/>
        <v>923.86</v>
      </c>
      <c r="CE6" s="35">
        <f t="shared" si="9"/>
        <v>1164.23</v>
      </c>
      <c r="CF6" s="35">
        <f t="shared" si="9"/>
        <v>934.49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31.43</v>
      </c>
      <c r="CN6" s="35">
        <f t="shared" ref="CN6:CV6" si="10">IF(CN7="",NA(),CN7)</f>
        <v>31.43</v>
      </c>
      <c r="CO6" s="35">
        <f t="shared" si="10"/>
        <v>27.86</v>
      </c>
      <c r="CP6" s="35">
        <f t="shared" si="10"/>
        <v>9.27</v>
      </c>
      <c r="CQ6" s="35">
        <f t="shared" si="10"/>
        <v>9.27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92.12</v>
      </c>
      <c r="CY6" s="35">
        <f t="shared" ref="CY6:DG6" si="11">IF(CY7="",NA(),CY7)</f>
        <v>93.21</v>
      </c>
      <c r="CZ6" s="35">
        <f t="shared" si="11"/>
        <v>92.17</v>
      </c>
      <c r="DA6" s="35">
        <f t="shared" si="11"/>
        <v>44.1</v>
      </c>
      <c r="DB6" s="35">
        <f t="shared" si="11"/>
        <v>45.18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325287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3.14</v>
      </c>
      <c r="Q7" s="38">
        <v>110.89</v>
      </c>
      <c r="R7" s="38">
        <v>3848</v>
      </c>
      <c r="S7" s="38">
        <v>14040</v>
      </c>
      <c r="T7" s="38">
        <v>242.82</v>
      </c>
      <c r="U7" s="38">
        <v>57.82</v>
      </c>
      <c r="V7" s="38">
        <v>436</v>
      </c>
      <c r="W7" s="38">
        <v>0.3</v>
      </c>
      <c r="X7" s="38">
        <v>1453.33</v>
      </c>
      <c r="Y7" s="38">
        <v>100.02</v>
      </c>
      <c r="Z7" s="38">
        <v>99.99</v>
      </c>
      <c r="AA7" s="38">
        <v>99.91</v>
      </c>
      <c r="AB7" s="38">
        <v>100.07</v>
      </c>
      <c r="AC7" s="38">
        <v>100.03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6260.46</v>
      </c>
      <c r="BG7" s="38">
        <v>9747.73</v>
      </c>
      <c r="BH7" s="38">
        <v>13713.73</v>
      </c>
      <c r="BI7" s="38">
        <v>18604.18</v>
      </c>
      <c r="BJ7" s="38">
        <v>11638.4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21.41</v>
      </c>
      <c r="BR7" s="38">
        <v>23.6</v>
      </c>
      <c r="BS7" s="38">
        <v>22.4</v>
      </c>
      <c r="BT7" s="38">
        <v>17.21</v>
      </c>
      <c r="BU7" s="38">
        <v>22.54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975.43</v>
      </c>
      <c r="CC7" s="38">
        <v>873.33</v>
      </c>
      <c r="CD7" s="38">
        <v>923.86</v>
      </c>
      <c r="CE7" s="38">
        <v>1164.23</v>
      </c>
      <c r="CF7" s="38">
        <v>934.49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31.43</v>
      </c>
      <c r="CN7" s="38">
        <v>31.43</v>
      </c>
      <c r="CO7" s="38">
        <v>27.86</v>
      </c>
      <c r="CP7" s="38">
        <v>9.27</v>
      </c>
      <c r="CQ7" s="38">
        <v>9.27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92.12</v>
      </c>
      <c r="CY7" s="38">
        <v>93.21</v>
      </c>
      <c r="CZ7" s="38">
        <v>92.17</v>
      </c>
      <c r="DA7" s="38">
        <v>44.1</v>
      </c>
      <c r="DB7" s="38">
        <v>45.18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201901001</cp:lastModifiedBy>
  <cp:lastPrinted>2021-01-27T07:05:39Z</cp:lastPrinted>
  <dcterms:created xsi:type="dcterms:W3CDTF">2020-12-04T02:56:57Z</dcterms:created>
  <dcterms:modified xsi:type="dcterms:W3CDTF">2021-01-27T07:05:41Z</dcterms:modified>
  <cp:category/>
</cp:coreProperties>
</file>