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nns-sv\財政課\1財政課（交付税・起債）\★08 照会・回答\R2提出・回答・通知（公営企業関係）\210208【216火〆】経営比較分析表に関する確認依頼について\再提出\"/>
    </mc:Choice>
  </mc:AlternateContent>
  <xr:revisionPtr revIDLastSave="0" documentId="13_ncr:1_{2F53F57E-5EFC-44ED-BA04-346DF6710054}" xr6:coauthVersionLast="46" xr6:coauthVersionMax="46" xr10:uidLastSave="{00000000-0000-0000-0000-000000000000}"/>
  <workbookProtection workbookAlgorithmName="SHA-512" workbookHashValue="fdDFfhTd/E8+/JHGZVLZacYk63ErVWfOvB85OVSmRe6bGhXcF3w07ycZaB/axHQANuVbdjX6OMVN2sg3Dgj1OQ==" workbookSaltValue="prELptmP8NNNqi/0GQiEUA==" workbookSpinCount="100000" lockStructure="1"/>
  <bookViews>
    <workbookView xWindow="-108" yWindow="-108" windowWidth="23256" windowHeight="12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D10" i="4"/>
  <c r="W10" i="4"/>
  <c r="P10" i="4"/>
  <c r="B10" i="4"/>
  <c r="BB8" i="4"/>
  <c r="AT8" i="4"/>
  <c r="W8" i="4"/>
  <c r="I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<sst xmlns="http://schemas.openxmlformats.org/spreadsheetml/2006/main" count="247" uniqueCount="120">
  <si>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</si>
  <si>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</si>
  <si>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</si>
  <si>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</si>
  <si>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</si>
  <si>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</si>
  <si>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</si>
  <si>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</si>
  <si>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</si>
  <si>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</si>
  <si>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</si>
  <si>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</si>
  <si>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</si>
  <si>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</si>
  <si>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</si>
  <si>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</si>
  <si>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</si>
  <si>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</si>
  <si>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</si>
  <si>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</si>
  <si>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</si>
  <si>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</si>
  <si>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</si>
  <si>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</si>
  <si>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</si>
  <si>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</si>
  <si>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</si>
  <si>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</si>
  <si>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</si>
  <si>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</si>
  <si>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</si>
  <si>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</si>
  <si>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</si>
  <si>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</si>
  <si>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</si>
  <si>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</si>
  <si>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</si>
  <si>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</si>
  <si>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</si>
  <si>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</si>
  <si>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</si>
  <si>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</si>
  <si>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</si>
  <si>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</si>
  <si>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</si>
  <si>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</si>
  <si>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</si>
  <si>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</si>
  <si>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</si>
  <si>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</si>
  <si>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</si>
  <si>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</si>
  <si>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</si>
  <si>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</si>
  <si>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</si>
  <si>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</si>
  <si>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</si>
  <si>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</si>
  <si>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</si>
  <si>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</si>
  <si>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</si>
  <si>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</si>
  <si>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</si>
  <si>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</si>
  <si>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</si>
  <si>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</si>
  <si>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</si>
  <si>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</si>
  <si>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</si>
  <si>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</si>
  <si>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</si>
  <si>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</si>
  <si>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</si>
  <si>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</si>
  <si>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</si>
  <si>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</si>
  <si>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</si>
  <si>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</si>
  <si>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</si>
  <si>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</si>
  <si>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</si>
  <si>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</si>
  <si>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</si>
  <si>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</si>
  <si>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</si>
  <si>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</si>
  <si>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</si>
  <si>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</si>
  <si>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</si>
  <si>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</si>
  <si>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</si>
  <si>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</si>
  <si>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</si>
  <si>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</si>
  <si>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</si>
  <si>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</si>
  <si>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</si>
  <si>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</si>
  <si>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西ノ島町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</si>
  <si>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</si>
  <si>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</si>
  <si>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</si>
  <si>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</si>
  <si>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</si>
  <si>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</si>
  <si>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</si>
  <si>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</si>
  <si>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</si>
  <si>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</si>
  <si>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</si>
  <si>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</si>
  <si>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</si>
  <si>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</si>
  <si>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</si>
  <si>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</si>
  <si>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</si>
  <si>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</si>
  <si>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浄化槽本体の老朽化による改善率については現在不具合がないこと、法定耐用年数まで長い年月があることから、更新工事を行う予定はない。
　また、浄化槽本体以外の更新については、小修繕にて対応している。</t>
    <phoneticPr fontId="4"/>
  </si>
  <si>
    <t>　現在個別排水処理事業にて対応しているため、大きな料金収入は見込めない状況である。維持管理費のウエイトが大きいため経費回収率、汚水処理原価が類似団体平均値を下回る数値となっている。</t>
    <phoneticPr fontId="4"/>
  </si>
  <si>
    <t>　本事業は、平成15年度から2ヶ年のみ実施し、現在5集落については個別排水処理事業にて対応しているため新規事業はない状況にある。
　新規事業を行っておらず、維持管理費用が大部分を占め収益的収支の分母が大きくなることがないため、収益的収支比率は安定して100％前後で推移している。今後も大きな変動はないとみている。
※R1の企業債残高対事業規模比率は、
　分子の地方債現在高を全額控除したため誤り。
　本来の数値は561.39。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</si>
</sst>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9A-48CB-9273-7BF0181992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9A-48CB-9273-7BF0181992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E5E-41AF-8904-EE92030CEC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DE5E-41AF-8904-EE92030CEC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17.96</c:v>
                </c:pt>
                <c:pt idx="1">
                  <c:v>18.53</c:v>
                </c:pt>
                <c:pt idx="2">
                  <c:v>18.829999999999998</c:v>
                </c:pt>
                <c:pt idx="3">
                  <c:v>19.27</c:v>
                </c:pt>
                <c:pt idx="4">
                  <c:v>18.95</c:v>
                </c:pt>
              </c:numCache>
            </c:numRef>
          </c:val>
          <c:extLst>
            <c:ext xmlns:c16="http://schemas.microsoft.com/office/drawing/2014/chart" uri="{C3380CC4-5D6E-409C-BE32-E72D297353CC}">
              <c16:uniqueId val="{00000000-8BC5-4731-9D97-89DE2C5793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8BC5-4731-9D97-89DE2C5793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99.31</c:v>
                </c:pt>
                <c:pt idx="3">
                  <c:v>100.38</c:v>
                </c:pt>
                <c:pt idx="4">
                  <c:v>100.38</c:v>
                </c:pt>
              </c:numCache>
            </c:numRef>
          </c:val>
          <c:extLst>
            <c:ext xmlns:c16="http://schemas.microsoft.com/office/drawing/2014/chart" uri="{C3380CC4-5D6E-409C-BE32-E72D297353CC}">
              <c16:uniqueId val="{00000000-E987-46B0-9BAE-89408643C8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87-46B0-9BAE-89408643C8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1C-4609-9A29-5AD191A5CB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1C-4609-9A29-5AD191A5CB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9A-46E5-A50D-9A084542C7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9A-46E5-A50D-9A084542C7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EC-42D4-B19B-58387B804C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EC-42D4-B19B-58387B804C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0F-41B7-B83C-0D57085B17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0F-41B7-B83C-0D57085B17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539.76</c:v>
                </c:pt>
                <c:pt idx="1">
                  <c:v>671.49</c:v>
                </c:pt>
                <c:pt idx="2">
                  <c:v>592.11</c:v>
                </c:pt>
                <c:pt idx="3">
                  <c:v>500.7</c:v>
                </c:pt>
                <c:pt idx="4" formatCode="#,##0.00;&quot;△&quot;#,##0.00">
                  <c:v>0</c:v>
                </c:pt>
              </c:numCache>
            </c:numRef>
          </c:val>
          <c:extLst>
            <c:ext xmlns:c16="http://schemas.microsoft.com/office/drawing/2014/chart" uri="{C3380CC4-5D6E-409C-BE32-E72D297353CC}">
              <c16:uniqueId val="{00000000-D0EC-4C42-BDC4-EA49A9F3E89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D0EC-4C42-BDC4-EA49A9F3E89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56.96</c:v>
                </c:pt>
                <c:pt idx="1">
                  <c:v>66.91</c:v>
                </c:pt>
                <c:pt idx="2">
                  <c:v>56.71</c:v>
                </c:pt>
                <c:pt idx="3">
                  <c:v>63.05</c:v>
                </c:pt>
                <c:pt idx="4">
                  <c:v>53.88</c:v>
                </c:pt>
              </c:numCache>
            </c:numRef>
          </c:val>
          <c:extLst>
            <c:ext xmlns:c16="http://schemas.microsoft.com/office/drawing/2014/chart" uri="{C3380CC4-5D6E-409C-BE32-E72D297353CC}">
              <c16:uniqueId val="{00000000-DEC7-4034-A83F-39B2190DB2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DEC7-4034-A83F-39B2190DB2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250.11</c:v>
                </c:pt>
                <c:pt idx="1">
                  <c:v>203.19</c:v>
                </c:pt>
                <c:pt idx="2">
                  <c:v>241.39</c:v>
                </c:pt>
                <c:pt idx="3">
                  <c:v>220.71</c:v>
                </c:pt>
                <c:pt idx="4">
                  <c:v>237.21</c:v>
                </c:pt>
              </c:numCache>
            </c:numRef>
          </c:val>
          <c:extLst>
            <c:ext xmlns:c16="http://schemas.microsoft.com/office/drawing/2014/chart" uri="{C3380CC4-5D6E-409C-BE32-E72D297353CC}">
              <c16:uniqueId val="{00000000-3EDD-4E09-A860-FBB2BEA61D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3EDD-4E09-A860-FBB2BEA61D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島根県　西ノ島町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2790</v>
      </c>
      <c r="AM8" s="69"/>
      <c r="AN8" s="69"/>
      <c r="AO8" s="69"/>
      <c r="AP8" s="69"/>
      <c r="AQ8" s="69"/>
      <c r="AR8" s="69"/>
      <c r="AS8" s="69"/>
      <c r="AT8" s="68">
        <f>データ!T6</f>
        <v>55.96</v>
      </c>
      <c r="AU8" s="68"/>
      <c r="AV8" s="68"/>
      <c r="AW8" s="68"/>
      <c r="AX8" s="68"/>
      <c r="AY8" s="68"/>
      <c r="AZ8" s="68"/>
      <c r="BA8" s="68"/>
      <c r="BB8" s="68">
        <f>データ!U6</f>
        <v>49.86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11.12</v>
      </c>
      <c r="Q10" s="68"/>
      <c r="R10" s="68"/>
      <c r="S10" s="68"/>
      <c r="T10" s="68"/>
      <c r="U10" s="68"/>
      <c r="V10" s="68"/>
      <c r="W10" s="68">
        <f>データ!Q6</f>
        <v>100</v>
      </c>
      <c r="X10" s="68"/>
      <c r="Y10" s="68"/>
      <c r="Z10" s="68"/>
      <c r="AA10" s="68"/>
      <c r="AB10" s="68"/>
      <c r="AC10" s="68"/>
      <c r="AD10" s="69">
        <f>データ!R6</f>
        <v>3525</v>
      </c>
      <c r="AE10" s="69"/>
      <c r="AF10" s="69"/>
      <c r="AG10" s="69"/>
      <c r="AH10" s="69"/>
      <c r="AI10" s="69"/>
      <c r="AJ10" s="69"/>
      <c r="AK10" s="2"/>
      <c r="AL10" s="69">
        <f>データ!V6</f>
        <v>306</v>
      </c>
      <c r="AM10" s="69"/>
      <c r="AN10" s="69"/>
      <c r="AO10" s="69"/>
      <c r="AP10" s="69"/>
      <c r="AQ10" s="69"/>
      <c r="AR10" s="69"/>
      <c r="AS10" s="69"/>
      <c r="AT10" s="68">
        <f>データ!W6</f>
        <v>0.25</v>
      </c>
      <c r="AU10" s="68"/>
      <c r="AV10" s="68"/>
      <c r="AW10" s="68"/>
      <c r="AX10" s="68"/>
      <c r="AY10" s="68"/>
      <c r="AZ10" s="68"/>
      <c r="BA10" s="68"/>
      <c r="BB10" s="68">
        <f>データ!X6</f>
        <v>1224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43</v>
      </c>
      <c r="O86" s="26" t="str">
        <f>データ!EO6</f>
        <v>【-】</v>
      </c>
    </row>
  </sheetData>
  <sheetProtection algorithmName="SHA-512" hashValue="fWVUoReM9hPVGpAWAsvWTE5FiPmGmKk6JL0fgvHl2Ly6FryrbAVtIKRiRw+KQe1yNdaJGxeBuZIt54JEEVJJkQ==" saltValue="VUmXe3hVzurXBxNGjEe40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325261</v>
      </c>
      <c r="D6" s="33">
        <f t="shared" si="3"/>
        <v>47</v>
      </c>
      <c r="E6" s="33">
        <f t="shared" si="3"/>
        <v>18</v>
      </c>
      <c r="F6" s="33">
        <f t="shared" si="3"/>
        <v>0</v>
      </c>
      <c r="G6" s="33">
        <f t="shared" si="3"/>
        <v>0</v>
      </c>
      <c r="H6" s="33" t="str">
        <f t="shared" si="3"/>
        <v>島根県　西ノ島町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11.12</v>
      </c>
      <c r="Q6" s="34">
        <f t="shared" si="3"/>
        <v>100</v>
      </c>
      <c r="R6" s="34">
        <f t="shared" si="3"/>
        <v>3525</v>
      </c>
      <c r="S6" s="34">
        <f t="shared" si="3"/>
        <v>2790</v>
      </c>
      <c r="T6" s="34">
        <f t="shared" si="3"/>
        <v>55.96</v>
      </c>
      <c r="U6" s="34">
        <f t="shared" si="3"/>
        <v>49.86</v>
      </c>
      <c r="V6" s="34">
        <f t="shared" si="3"/>
        <v>306</v>
      </c>
      <c r="W6" s="34">
        <f t="shared" si="3"/>
        <v>0.25</v>
      </c>
      <c r="X6" s="34">
        <f t="shared" si="3"/>
        <v>1224</v>
      </c>
      <c r="Y6" s="35">
        <f>IF(Y7="",NA(),Y7)</f>
        <v>100</v>
      </c>
      <c r="Z6" s="35">
        <f t="shared" ref="Z6:AH6" si="4">IF(Z7="",NA(),Z7)</f>
        <v>100</v>
      </c>
      <c r="AA6" s="35">
        <f t="shared" si="4"/>
        <v>99.31</v>
      </c>
      <c r="AB6" s="35">
        <f t="shared" si="4"/>
        <v>100.38</v>
      </c>
      <c r="AC6" s="35">
        <f t="shared" si="4"/>
        <v>100.38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539.76</v>
      </c>
      <c r="BG6" s="35">
        <f t="shared" ref="BG6:BO6" si="7">IF(BG7="",NA(),BG7)</f>
        <v>671.49</v>
      </c>
      <c r="BH6" s="35">
        <f t="shared" si="7"/>
        <v>592.11</v>
      </c>
      <c r="BI6" s="35">
        <f t="shared" si="7"/>
        <v>500.7</v>
      </c>
      <c r="BJ6" s="34">
        <f t="shared" si="7"/>
        <v>0</v>
      </c>
      <c r="BK6" s="35">
        <f t="shared" si="7"/>
        <v>392.19</v>
      </c>
      <c r="BL6" s="35">
        <f t="shared" si="7"/>
        <v>413.5</v>
      </c>
      <c r="BM6" s="35">
        <f t="shared" si="7"/>
        <v>407.42</v>
      </c>
      <c r="BN6" s="35">
        <f t="shared" si="7"/>
        <v>296.89</v>
      </c>
      <c r="BO6" s="35">
        <f t="shared" si="7"/>
        <v>270.57</v>
      </c>
      <c r="BP6" s="34" t="str">
        <f>IF(BP7="","",IF(BP7="-","【-】","【"&amp;SUBSTITUTE(TEXT(BP7,"#,##0.00"),"-","△")&amp;"】"))</f>
        <v>【307.23】</v>
      </c>
      <c r="BQ6" s="35">
        <f>IF(BQ7="",NA(),BQ7)</f>
        <v>56.96</v>
      </c>
      <c r="BR6" s="35">
        <f t="shared" ref="BR6:BZ6" si="8">IF(BR7="",NA(),BR7)</f>
        <v>66.91</v>
      </c>
      <c r="BS6" s="35">
        <f t="shared" si="8"/>
        <v>56.71</v>
      </c>
      <c r="BT6" s="35">
        <f t="shared" si="8"/>
        <v>63.05</v>
      </c>
      <c r="BU6" s="35">
        <f t="shared" si="8"/>
        <v>53.88</v>
      </c>
      <c r="BV6" s="35">
        <f t="shared" si="8"/>
        <v>57.03</v>
      </c>
      <c r="BW6" s="35">
        <f t="shared" si="8"/>
        <v>55.84</v>
      </c>
      <c r="BX6" s="35">
        <f t="shared" si="8"/>
        <v>57.08</v>
      </c>
      <c r="BY6" s="35">
        <f t="shared" si="8"/>
        <v>63.06</v>
      </c>
      <c r="BZ6" s="35">
        <f t="shared" si="8"/>
        <v>62.5</v>
      </c>
      <c r="CA6" s="34" t="str">
        <f>IF(CA7="","",IF(CA7="-","【-】","【"&amp;SUBSTITUTE(TEXT(CA7,"#,##0.00"),"-","△")&amp;"】"))</f>
        <v>【59.98】</v>
      </c>
      <c r="CB6" s="35">
        <f>IF(CB7="",NA(),CB7)</f>
        <v>250.11</v>
      </c>
      <c r="CC6" s="35">
        <f t="shared" ref="CC6:CK6" si="9">IF(CC7="",NA(),CC7)</f>
        <v>203.19</v>
      </c>
      <c r="CD6" s="35">
        <f t="shared" si="9"/>
        <v>241.39</v>
      </c>
      <c r="CE6" s="35">
        <f t="shared" si="9"/>
        <v>220.71</v>
      </c>
      <c r="CF6" s="35">
        <f t="shared" si="9"/>
        <v>237.21</v>
      </c>
      <c r="CG6" s="35">
        <f t="shared" si="9"/>
        <v>283.73</v>
      </c>
      <c r="CH6" s="35">
        <f t="shared" si="9"/>
        <v>287.57</v>
      </c>
      <c r="CI6" s="35">
        <f t="shared" si="9"/>
        <v>286.86</v>
      </c>
      <c r="CJ6" s="35">
        <f t="shared" si="9"/>
        <v>264.77</v>
      </c>
      <c r="CK6" s="35">
        <f t="shared" si="9"/>
        <v>269.33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57.22</v>
      </c>
      <c r="CU6" s="35">
        <f t="shared" si="10"/>
        <v>59.94</v>
      </c>
      <c r="CV6" s="35">
        <f t="shared" si="10"/>
        <v>59.64</v>
      </c>
      <c r="CW6" s="34" t="str">
        <f>IF(CW7="","",IF(CW7="-","【-】","【"&amp;SUBSTITUTE(TEXT(CW7,"#,##0.00"),"-","△")&amp;"】"))</f>
        <v>【58.71】</v>
      </c>
      <c r="CX6" s="35">
        <f>IF(CX7="",NA(),CX7)</f>
        <v>17.96</v>
      </c>
      <c r="CY6" s="35">
        <f t="shared" ref="CY6:DG6" si="11">IF(CY7="",NA(),CY7)</f>
        <v>18.53</v>
      </c>
      <c r="CZ6" s="35">
        <f t="shared" si="11"/>
        <v>18.829999999999998</v>
      </c>
      <c r="DA6" s="35">
        <f t="shared" si="11"/>
        <v>19.27</v>
      </c>
      <c r="DB6" s="35">
        <f t="shared" si="11"/>
        <v>18.95</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325261</v>
      </c>
      <c r="D7" s="37">
        <v>47</v>
      </c>
      <c r="E7" s="37">
        <v>18</v>
      </c>
      <c r="F7" s="37">
        <v>0</v>
      </c>
      <c r="G7" s="37">
        <v>0</v>
      </c>
      <c r="H7" s="37" t="s">
        <v>98</v>
      </c>
      <c r="I7" s="37" t="s">
        <v>99</v>
      </c>
      <c r="J7" s="37" t="s">
        <v>100</v>
      </c>
      <c r="K7" s="37" t="s">
        <v>101</v>
      </c>
      <c r="L7" s="37" t="s">
        <v>102</v>
      </c>
      <c r="M7" s="37" t="s">
        <v>103</v>
      </c>
      <c r="N7" s="38" t="s">
        <v>104</v>
      </c>
      <c r="O7" s="38" t="s">
        <v>105</v>
      </c>
      <c r="P7" s="38">
        <v>11.12</v>
      </c>
      <c r="Q7" s="38">
        <v>100</v>
      </c>
      <c r="R7" s="38">
        <v>3525</v>
      </c>
      <c r="S7" s="38">
        <v>2790</v>
      </c>
      <c r="T7" s="38">
        <v>55.96</v>
      </c>
      <c r="U7" s="38">
        <v>49.86</v>
      </c>
      <c r="V7" s="38">
        <v>306</v>
      </c>
      <c r="W7" s="38">
        <v>0.25</v>
      </c>
      <c r="X7" s="38">
        <v>1224</v>
      </c>
      <c r="Y7" s="38">
        <v>100</v>
      </c>
      <c r="Z7" s="38">
        <v>100</v>
      </c>
      <c r="AA7" s="38">
        <v>99.31</v>
      </c>
      <c r="AB7" s="38">
        <v>100.38</v>
      </c>
      <c r="AC7" s="38">
        <v>100.38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539.76</v>
      </c>
      <c r="BG7" s="38">
        <v>671.49</v>
      </c>
      <c r="BH7" s="38">
        <v>592.11</v>
      </c>
      <c r="BI7" s="38">
        <v>500.7</v>
      </c>
      <c r="BJ7" s="38">
        <v>0</v>
      </c>
      <c r="BK7" s="38">
        <v>392.19</v>
      </c>
      <c r="BL7" s="38">
        <v>413.5</v>
      </c>
      <c r="BM7" s="38">
        <v>407.42</v>
      </c>
      <c r="BN7" s="38">
        <v>296.89</v>
      </c>
      <c r="BO7" s="38">
        <v>270.57</v>
      </c>
      <c r="BP7" s="38">
        <v>307.23</v>
      </c>
      <c r="BQ7" s="38">
        <v>56.96</v>
      </c>
      <c r="BR7" s="38">
        <v>66.91</v>
      </c>
      <c r="BS7" s="38">
        <v>56.71</v>
      </c>
      <c r="BT7" s="38">
        <v>63.05</v>
      </c>
      <c r="BU7" s="38">
        <v>53.88</v>
      </c>
      <c r="BV7" s="38">
        <v>57.03</v>
      </c>
      <c r="BW7" s="38">
        <v>55.84</v>
      </c>
      <c r="BX7" s="38">
        <v>57.08</v>
      </c>
      <c r="BY7" s="38">
        <v>63.06</v>
      </c>
      <c r="BZ7" s="38">
        <v>62.5</v>
      </c>
      <c r="CA7" s="38">
        <v>59.98</v>
      </c>
      <c r="CB7" s="38">
        <v>250.11</v>
      </c>
      <c r="CC7" s="38">
        <v>203.19</v>
      </c>
      <c r="CD7" s="38">
        <v>241.39</v>
      </c>
      <c r="CE7" s="38">
        <v>220.71</v>
      </c>
      <c r="CF7" s="38">
        <v>237.21</v>
      </c>
      <c r="CG7" s="38">
        <v>283.73</v>
      </c>
      <c r="CH7" s="38">
        <v>287.57</v>
      </c>
      <c r="CI7" s="38">
        <v>286.86</v>
      </c>
      <c r="CJ7" s="38">
        <v>264.77</v>
      </c>
      <c r="CK7" s="38">
        <v>269.33</v>
      </c>
      <c r="CL7" s="38">
        <v>272.98</v>
      </c>
      <c r="CM7" s="38">
        <v>100</v>
      </c>
      <c r="CN7" s="38">
        <v>100</v>
      </c>
      <c r="CO7" s="38">
        <v>100</v>
      </c>
      <c r="CP7" s="38">
        <v>100</v>
      </c>
      <c r="CQ7" s="38">
        <v>100</v>
      </c>
      <c r="CR7" s="38">
        <v>58.25</v>
      </c>
      <c r="CS7" s="38">
        <v>61.55</v>
      </c>
      <c r="CT7" s="38">
        <v>57.22</v>
      </c>
      <c r="CU7" s="38">
        <v>59.94</v>
      </c>
      <c r="CV7" s="38">
        <v>59.64</v>
      </c>
      <c r="CW7" s="38">
        <v>58.71</v>
      </c>
      <c r="CX7" s="38">
        <v>17.96</v>
      </c>
      <c r="CY7" s="38">
        <v>18.53</v>
      </c>
      <c r="CZ7" s="38">
        <v>18.829999999999998</v>
      </c>
      <c r="DA7" s="38">
        <v>19.27</v>
      </c>
      <c r="DB7" s="38">
        <v>18.95</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藤原　祐貴</cp:lastModifiedBy>
  <dcterms:created xsi:type="dcterms:W3CDTF">2020-12-04T03:18:07Z</dcterms:created>
  <dcterms:modified xsi:type="dcterms:W3CDTF">2021-02-17T05:37:24Z</dcterms:modified>
  <cp:category/>
</cp:coreProperties>
</file>