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6漁集\"/>
    </mc:Choice>
  </mc:AlternateContent>
  <workbookProtection workbookAlgorithmName="SHA-512" workbookHashValue="r0y+k/utK4rvRgY1p0VRwZLUmkxya4wSGmssc3WdqZ4/XPbQbvlNI313fSY7Y+7ohccFIKNAlRp6jjMMFqHyhA==" workbookSaltValue="gsvoghrLx3OK623AGY/5GA==" workbookSpinCount="100000" lockStructure="1"/>
  <bookViews>
    <workbookView xWindow="-105" yWindow="-105" windowWidth="23250" windowHeight="12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P10" i="4" s="1"/>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BB10" i="4"/>
  <c r="AT10" i="4"/>
  <c r="AL10" i="4"/>
  <c r="AD10" i="4"/>
  <c r="I10" i="4"/>
  <c r="B10" i="4"/>
  <c r="AT8" i="4"/>
  <c r="AL8" i="4"/>
  <c r="W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<sst xmlns="http://schemas.openxmlformats.org/spreadsheetml/2006/main" count="236" uniqueCount="121">
  <si>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</si>
  <si>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</si>
  <si>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</si>
  <si>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</si>
  <si>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</si>
  <si>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</si>
  <si>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</si>
  <si>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</si>
  <si>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</si>
  <si>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</si>
  <si>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</si>
  <si>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</si>
  <si>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</si>
  <si>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</si>
  <si>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</si>
  <si>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</si>
  <si>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</si>
  <si>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</si>
  <si>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</si>
  <si>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</si>
  <si>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</si>
  <si>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</si>
  <si>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</si>
  <si>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</si>
  <si>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</si>
  <si>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</si>
  <si>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</si>
  <si>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</si>
  <si>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</si>
  <si>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</si>
  <si>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</si>
  <si>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</si>
  <si>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</si>
  <si>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</si>
  <si>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</si>
  <si>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</si>
  <si>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</si>
  <si>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</si>
  <si>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</si>
  <si>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</si>
  <si>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</si>
  <si>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</si>
  <si>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</si>
  <si>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</si>
  <si>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</si>
  <si>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</si>
  <si>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</si>
  <si>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</si>
  <si>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</si>
  <si>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</si>
  <si>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</si>
  <si>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</si>
  <si>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</si>
  <si>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</si>
  <si>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</si>
  <si>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</si>
  <si>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</si>
  <si>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</si>
  <si>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</si>
  <si>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</si>
  <si>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</si>
  <si>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</si>
  <si>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</si>
  <si>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</si>
  <si>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</si>
  <si>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</si>
  <si>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</si>
  <si>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</si>
  <si>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</si>
  <si>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</si>
  <si>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</si>
  <si>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</si>
  <si>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</si>
  <si>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</si>
  <si>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</si>
  <si>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</si>
  <si>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</si>
  <si>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</si>
  <si>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</si>
  <si>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</si>
  <si>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</si>
  <si>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</si>
  <si>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</si>
  <si>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</si>
  <si>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</si>
  <si>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</si>
  <si>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</si>
  <si>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</si>
  <si>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</si>
  <si>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</si>
  <si>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</si>
  <si>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</si>
  <si>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</si>
  <si>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</si>
  <si>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</si>
  <si>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</si>
  <si>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</si>
  <si>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</si>
  <si>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</si>
  <si>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</si>
  <si>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</si>
  <si>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</si>
  <si>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</si>
  <si>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</si>
  <si>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</si>
  <si>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</si>
  <si>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</si>
  <si>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</si>
  <si>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</si>
  <si>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</si>
  <si>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</si>
  <si>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</si>
  <si>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</si>
  <si>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</si>
  <si>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</si>
  <si>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</si>
  <si>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</si>
  <si>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</si>
  <si>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27年度末で全町的な汚水処理体制が整った。これまで浦郷地区の施設は大規模な修繕は行わず小修繕等で対応してきた。平成28年度末には浦郷地区の長寿命化計画を策定し、平成29年度から計画的に更新を進め、令和3年度に完了する見込みとなった。
　また、管渠老朽化率・改善率については現在不具合がないこと、法定耐用年数まで長い年月があることから、更新工事を行う予定はない。</t>
    <phoneticPr fontId="4"/>
  </si>
  <si>
    <t>　美田地区の接続率が低いためさらなる加入促進で料金収入を確保し、浦郷地区では長寿命化計画に沿って処理場の機器更新等を順次行っていく。</t>
    <phoneticPr fontId="4"/>
  </si>
  <si>
    <t>　浦郷地区は平成13年度に、また美田地区は平成22年度に供用開始し、平成27年度末で事業完了し全町的な汚水処理体制が整った。
　浦郷地区の接続率91.2％と比較的高いが、美田地区は49.3％と供用開始から間もないことから低調であり平成23年度から加入分担金の分割納付ができるように制度改正して加入促進を奨励している。
　浦郷地区においては、平成28年度に策定した長寿命化計画に沿って機器の更新を行っており令和３年度完了予定で計画的に進めている。企業債残高のピークは超えており、企業債残高対事業規模比率は減少していく見込みとなっている。
※R1の企業債残高対事業規模比率は、
　分子の地方債現在高を全額控除したため誤り。
　本来の数値は1749.23。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</si>
</sst>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B7-42EA-BFE1-B0C8DA49E4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C4B7-42EA-BFE1-B0C8DA49E4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33.950000000000003</c:v>
                </c:pt>
                <c:pt idx="1">
                  <c:v>34.299999999999997</c:v>
                </c:pt>
                <c:pt idx="2">
                  <c:v>33.42</c:v>
                </c:pt>
                <c:pt idx="3">
                  <c:v>32.630000000000003</c:v>
                </c:pt>
                <c:pt idx="4">
                  <c:v>32.46</c:v>
                </c:pt>
              </c:numCache>
            </c:numRef>
          </c:val>
          <c:extLst>
            <c:ext xmlns:c16="http://schemas.microsoft.com/office/drawing/2014/chart" uri="{C3380CC4-5D6E-409C-BE32-E72D297353CC}">
              <c16:uniqueId val="{00000000-853B-4375-9855-D0DD25666A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853B-4375-9855-D0DD25666A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70.28</c:v>
                </c:pt>
                <c:pt idx="1">
                  <c:v>73.31</c:v>
                </c:pt>
                <c:pt idx="2">
                  <c:v>74.760000000000005</c:v>
                </c:pt>
                <c:pt idx="3">
                  <c:v>77.16</c:v>
                </c:pt>
                <c:pt idx="4">
                  <c:v>79.900000000000006</c:v>
                </c:pt>
              </c:numCache>
            </c:numRef>
          </c:val>
          <c:extLst>
            <c:ext xmlns:c16="http://schemas.microsoft.com/office/drawing/2014/chart" uri="{C3380CC4-5D6E-409C-BE32-E72D297353CC}">
              <c16:uniqueId val="{00000000-B947-4D44-B7D6-C2ED3B4F3E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B947-4D44-B7D6-C2ED3B4F3E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75.739999999999995</c:v>
                </c:pt>
                <c:pt idx="1">
                  <c:v>101.2</c:v>
                </c:pt>
                <c:pt idx="2">
                  <c:v>98.24</c:v>
                </c:pt>
                <c:pt idx="3">
                  <c:v>98.4</c:v>
                </c:pt>
                <c:pt idx="4">
                  <c:v>98.22</c:v>
                </c:pt>
              </c:numCache>
            </c:numRef>
          </c:val>
          <c:extLst>
            <c:ext xmlns:c16="http://schemas.microsoft.com/office/drawing/2014/chart" uri="{C3380CC4-5D6E-409C-BE32-E72D297353CC}">
              <c16:uniqueId val="{00000000-2C75-46C3-AE5A-8D1CDD93D1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5-46C3-AE5A-8D1CDD93D1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3-4FE0-943F-70A97C120A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3-4FE0-943F-70A97C120A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3-4A88-B9C3-619EEDB60F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3-4A88-B9C3-619EEDB60F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D8-4FD9-908F-1520584165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8-4FD9-908F-1520584165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7-4358-A348-CA6360E408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7-4358-A348-CA6360E408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1476.81</c:v>
                </c:pt>
                <c:pt idx="1">
                  <c:v>2036.13</c:v>
                </c:pt>
                <c:pt idx="2">
                  <c:v>1939.69</c:v>
                </c:pt>
                <c:pt idx="3">
                  <c:v>2875.59</c:v>
                </c:pt>
                <c:pt idx="4" formatCode="#,##0.00;&quot;△&quot;#,##0.00">
                  <c:v>0</c:v>
                </c:pt>
              </c:numCache>
            </c:numRef>
          </c:val>
          <c:extLst>
            <c:ext xmlns:c16="http://schemas.microsoft.com/office/drawing/2014/chart" uri="{C3380CC4-5D6E-409C-BE32-E72D297353CC}">
              <c16:uniqueId val="{00000000-AABD-470E-A27D-40F8EA98DA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AABD-470E-A27D-40F8EA98DA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39.43</c:v>
                </c:pt>
                <c:pt idx="1">
                  <c:v>63.14</c:v>
                </c:pt>
                <c:pt idx="2">
                  <c:v>63.34</c:v>
                </c:pt>
                <c:pt idx="3">
                  <c:v>67.510000000000005</c:v>
                </c:pt>
                <c:pt idx="4">
                  <c:v>60.69</c:v>
                </c:pt>
              </c:numCache>
            </c:numRef>
          </c:val>
          <c:extLst>
            <c:ext xmlns:c16="http://schemas.microsoft.com/office/drawing/2014/chart" uri="{C3380CC4-5D6E-409C-BE32-E72D297353CC}">
              <c16:uniqueId val="{00000000-BE72-4909-A151-1D3DEC8467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BE72-4909-A151-1D3DEC8467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423.44</c:v>
                </c:pt>
                <c:pt idx="1">
                  <c:v>265.62</c:v>
                </c:pt>
                <c:pt idx="2">
                  <c:v>263.38</c:v>
                </c:pt>
                <c:pt idx="3">
                  <c:v>251.29</c:v>
                </c:pt>
                <c:pt idx="4">
                  <c:v>280.83</c:v>
                </c:pt>
              </c:numCache>
            </c:numRef>
          </c:val>
          <c:extLst>
            <c:ext xmlns:c16="http://schemas.microsoft.com/office/drawing/2014/chart" uri="{C3380CC4-5D6E-409C-BE32-E72D297353CC}">
              <c16:uniqueId val="{00000000-CDB5-4ADC-A432-B0AA33BBA9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CDB5-4ADC-A432-B0AA33BBA9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西ノ島町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2790</v>
      </c>
      <c r="AM8" s="51"/>
      <c r="AN8" s="51"/>
      <c r="AO8" s="51"/>
      <c r="AP8" s="51"/>
      <c r="AQ8" s="51"/>
      <c r="AR8" s="51"/>
      <c r="AS8" s="51"/>
      <c r="AT8" s="46">
        <f>データ!T6</f>
        <v>55.96</v>
      </c>
      <c r="AU8" s="46"/>
      <c r="AV8" s="46"/>
      <c r="AW8" s="46"/>
      <c r="AX8" s="46"/>
      <c r="AY8" s="46"/>
      <c r="AZ8" s="46"/>
      <c r="BA8" s="46"/>
      <c r="BB8" s="46">
        <f>データ!U6</f>
        <v>49.86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66.56</v>
      </c>
      <c r="Q10" s="46"/>
      <c r="R10" s="46"/>
      <c r="S10" s="46"/>
      <c r="T10" s="46"/>
      <c r="U10" s="46"/>
      <c r="V10" s="46"/>
      <c r="W10" s="46">
        <f>データ!Q6</f>
        <v>100</v>
      </c>
      <c r="X10" s="46"/>
      <c r="Y10" s="46"/>
      <c r="Z10" s="46"/>
      <c r="AA10" s="46"/>
      <c r="AB10" s="46"/>
      <c r="AC10" s="46"/>
      <c r="AD10" s="51">
        <f>データ!R6</f>
        <v>3525</v>
      </c>
      <c r="AE10" s="51"/>
      <c r="AF10" s="51"/>
      <c r="AG10" s="51"/>
      <c r="AH10" s="51"/>
      <c r="AI10" s="51"/>
      <c r="AJ10" s="51"/>
      <c r="AK10" s="2"/>
      <c r="AL10" s="51">
        <f>データ!V6</f>
        <v>1831</v>
      </c>
      <c r="AM10" s="51"/>
      <c r="AN10" s="51"/>
      <c r="AO10" s="51"/>
      <c r="AP10" s="51"/>
      <c r="AQ10" s="51"/>
      <c r="AR10" s="51"/>
      <c r="AS10" s="51"/>
      <c r="AT10" s="46">
        <f>データ!W6</f>
        <v>1.41</v>
      </c>
      <c r="AU10" s="46"/>
      <c r="AV10" s="46"/>
      <c r="AW10" s="46"/>
      <c r="AX10" s="46"/>
      <c r="AY10" s="46"/>
      <c r="AZ10" s="46"/>
      <c r="BA10" s="46"/>
      <c r="BB10" s="46">
        <f>データ!X6</f>
        <v>1298.58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cha0gjWypSD1f//QyTmLQ5fvj/GwrRci7khm0ghHZeVsLw2NJfCmpdcaxeKTQTWQjE1o0iAMCPxlrIIxNmxBzA==" saltValue="vmCXLP67v2cmBARDGEBr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325261</v>
      </c>
      <c r="D6" s="33">
        <f t="shared" si="3"/>
        <v>47</v>
      </c>
      <c r="E6" s="33">
        <f t="shared" si="3"/>
        <v>17</v>
      </c>
      <c r="F6" s="33">
        <f t="shared" si="3"/>
        <v>6</v>
      </c>
      <c r="G6" s="33">
        <f t="shared" si="3"/>
        <v>0</v>
      </c>
      <c r="H6" s="33" t="str">
        <f t="shared" si="3"/>
        <v>島根県　西ノ島町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66.56</v>
      </c>
      <c r="Q6" s="34">
        <f t="shared" si="3"/>
        <v>100</v>
      </c>
      <c r="R6" s="34">
        <f t="shared" si="3"/>
        <v>3525</v>
      </c>
      <c r="S6" s="34">
        <f t="shared" si="3"/>
        <v>2790</v>
      </c>
      <c r="T6" s="34">
        <f t="shared" si="3"/>
        <v>55.96</v>
      </c>
      <c r="U6" s="34">
        <f t="shared" si="3"/>
        <v>49.86</v>
      </c>
      <c r="V6" s="34">
        <f t="shared" si="3"/>
        <v>1831</v>
      </c>
      <c r="W6" s="34">
        <f t="shared" si="3"/>
        <v>1.41</v>
      </c>
      <c r="X6" s="34">
        <f t="shared" si="3"/>
        <v>1298.58</v>
      </c>
      <c r="Y6" s="35">
        <f>IF(Y7="",NA(),Y7)</f>
        <v>75.739999999999995</v>
      </c>
      <c r="Z6" s="35">
        <f t="shared" ref="Z6:AH6" si="4">IF(Z7="",NA(),Z7)</f>
        <v>101.2</v>
      </c>
      <c r="AA6" s="35">
        <f t="shared" si="4"/>
        <v>98.24</v>
      </c>
      <c r="AB6" s="35">
        <f t="shared" si="4"/>
        <v>98.4</v>
      </c>
      <c r="AC6" s="35">
        <f t="shared" si="4"/>
        <v>98.22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1476.81</v>
      </c>
      <c r="BG6" s="35">
        <f t="shared" ref="BG6:BO6" si="7">IF(BG7="",NA(),BG7)</f>
        <v>2036.13</v>
      </c>
      <c r="BH6" s="35">
        <f t="shared" si="7"/>
        <v>1939.69</v>
      </c>
      <c r="BI6" s="35">
        <f t="shared" si="7"/>
        <v>2875.59</v>
      </c>
      <c r="BJ6" s="34">
        <f t="shared" si="7"/>
        <v>0</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39.43</v>
      </c>
      <c r="BR6" s="35">
        <f t="shared" ref="BR6:BZ6" si="8">IF(BR7="",NA(),BR7)</f>
        <v>63.14</v>
      </c>
      <c r="BS6" s="35">
        <f t="shared" si="8"/>
        <v>63.34</v>
      </c>
      <c r="BT6" s="35">
        <f t="shared" si="8"/>
        <v>67.510000000000005</v>
      </c>
      <c r="BU6" s="35">
        <f t="shared" si="8"/>
        <v>60.69</v>
      </c>
      <c r="BV6" s="35">
        <f t="shared" si="8"/>
        <v>33.58</v>
      </c>
      <c r="BW6" s="35">
        <f t="shared" si="8"/>
        <v>46.26</v>
      </c>
      <c r="BX6" s="35">
        <f t="shared" si="8"/>
        <v>45.81</v>
      </c>
      <c r="BY6" s="35">
        <f t="shared" si="8"/>
        <v>43.43</v>
      </c>
      <c r="BZ6" s="35">
        <f t="shared" si="8"/>
        <v>41.41</v>
      </c>
      <c r="CA6" s="34" t="str">
        <f>IF(CA7="","",IF(CA7="-","【-】","【"&amp;SUBSTITUTE(TEXT(CA7,"#,##0.00"),"-","△")&amp;"】"))</f>
        <v>【45.31】</v>
      </c>
      <c r="CB6" s="35">
        <f>IF(CB7="",NA(),CB7)</f>
        <v>423.44</v>
      </c>
      <c r="CC6" s="35">
        <f t="shared" ref="CC6:CK6" si="9">IF(CC7="",NA(),CC7)</f>
        <v>265.62</v>
      </c>
      <c r="CD6" s="35">
        <f t="shared" si="9"/>
        <v>263.38</v>
      </c>
      <c r="CE6" s="35">
        <f t="shared" si="9"/>
        <v>251.29</v>
      </c>
      <c r="CF6" s="35">
        <f t="shared" si="9"/>
        <v>280.83</v>
      </c>
      <c r="CG6" s="35">
        <f t="shared" si="9"/>
        <v>514.39</v>
      </c>
      <c r="CH6" s="35">
        <f t="shared" si="9"/>
        <v>376.4</v>
      </c>
      <c r="CI6" s="35">
        <f t="shared" si="9"/>
        <v>383.92</v>
      </c>
      <c r="CJ6" s="35">
        <f t="shared" si="9"/>
        <v>400.44</v>
      </c>
      <c r="CK6" s="35">
        <f t="shared" si="9"/>
        <v>417.56</v>
      </c>
      <c r="CL6" s="34" t="str">
        <f>IF(CL7="","",IF(CL7="-","【-】","【"&amp;SUBSTITUTE(TEXT(CL7,"#,##0.00"),"-","△")&amp;"】"))</f>
        <v>【379.91】</v>
      </c>
      <c r="CM6" s="35">
        <f>IF(CM7="",NA(),CM7)</f>
        <v>33.950000000000003</v>
      </c>
      <c r="CN6" s="35">
        <f t="shared" ref="CN6:CV6" si="10">IF(CN7="",NA(),CN7)</f>
        <v>34.299999999999997</v>
      </c>
      <c r="CO6" s="35">
        <f t="shared" si="10"/>
        <v>33.42</v>
      </c>
      <c r="CP6" s="35">
        <f t="shared" si="10"/>
        <v>32.630000000000003</v>
      </c>
      <c r="CQ6" s="35">
        <f t="shared" si="10"/>
        <v>32.46</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70.28</v>
      </c>
      <c r="CY6" s="35">
        <f t="shared" ref="CY6:DG6" si="11">IF(CY7="",NA(),CY7)</f>
        <v>73.31</v>
      </c>
      <c r="CZ6" s="35">
        <f t="shared" si="11"/>
        <v>74.760000000000005</v>
      </c>
      <c r="DA6" s="35">
        <f t="shared" si="11"/>
        <v>77.16</v>
      </c>
      <c r="DB6" s="35">
        <f t="shared" si="11"/>
        <v>79.900000000000006</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325261</v>
      </c>
      <c r="D7" s="37">
        <v>47</v>
      </c>
      <c r="E7" s="37">
        <v>17</v>
      </c>
      <c r="F7" s="37">
        <v>6</v>
      </c>
      <c r="G7" s="37">
        <v>0</v>
      </c>
      <c r="H7" s="37" t="s">
        <v>99</v>
      </c>
      <c r="I7" s="37" t="s">
        <v>100</v>
      </c>
      <c r="J7" s="37" t="s">
        <v>101</v>
      </c>
      <c r="K7" s="37" t="s">
        <v>102</v>
      </c>
      <c r="L7" s="37" t="s">
        <v>103</v>
      </c>
      <c r="M7" s="37" t="s">
        <v>104</v>
      </c>
      <c r="N7" s="38" t="s">
        <v>105</v>
      </c>
      <c r="O7" s="38" t="s">
        <v>106</v>
      </c>
      <c r="P7" s="38">
        <v>66.56</v>
      </c>
      <c r="Q7" s="38">
        <v>100</v>
      </c>
      <c r="R7" s="38">
        <v>3525</v>
      </c>
      <c r="S7" s="38">
        <v>2790</v>
      </c>
      <c r="T7" s="38">
        <v>55.96</v>
      </c>
      <c r="U7" s="38">
        <v>49.86</v>
      </c>
      <c r="V7" s="38">
        <v>1831</v>
      </c>
      <c r="W7" s="38">
        <v>1.41</v>
      </c>
      <c r="X7" s="38">
        <v>1298.58</v>
      </c>
      <c r="Y7" s="38">
        <v>75.739999999999995</v>
      </c>
      <c r="Z7" s="38">
        <v>101.2</v>
      </c>
      <c r="AA7" s="38">
        <v>98.24</v>
      </c>
      <c r="AB7" s="38">
        <v>98.4</v>
      </c>
      <c r="AC7" s="38">
        <v>98.22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1476.81</v>
      </c>
      <c r="BG7" s="38">
        <v>2036.13</v>
      </c>
      <c r="BH7" s="38">
        <v>1939.69</v>
      </c>
      <c r="BI7" s="38">
        <v>2875.59</v>
      </c>
      <c r="BJ7" s="38">
        <v>0</v>
      </c>
      <c r="BK7" s="38">
        <v>1451.54</v>
      </c>
      <c r="BL7" s="38">
        <v>1063.93</v>
      </c>
      <c r="BM7" s="38">
        <v>1060.8599999999999</v>
      </c>
      <c r="BN7" s="38">
        <v>1006.65</v>
      </c>
      <c r="BO7" s="38">
        <v>998.42</v>
      </c>
      <c r="BP7" s="38">
        <v>953.26</v>
      </c>
      <c r="BQ7" s="38">
        <v>39.43</v>
      </c>
      <c r="BR7" s="38">
        <v>63.14</v>
      </c>
      <c r="BS7" s="38">
        <v>63.34</v>
      </c>
      <c r="BT7" s="38">
        <v>67.510000000000005</v>
      </c>
      <c r="BU7" s="38">
        <v>60.69</v>
      </c>
      <c r="BV7" s="38">
        <v>33.58</v>
      </c>
      <c r="BW7" s="38">
        <v>46.26</v>
      </c>
      <c r="BX7" s="38">
        <v>45.81</v>
      </c>
      <c r="BY7" s="38">
        <v>43.43</v>
      </c>
      <c r="BZ7" s="38">
        <v>41.41</v>
      </c>
      <c r="CA7" s="38">
        <v>45.31</v>
      </c>
      <c r="CB7" s="38">
        <v>423.44</v>
      </c>
      <c r="CC7" s="38">
        <v>265.62</v>
      </c>
      <c r="CD7" s="38">
        <v>263.38</v>
      </c>
      <c r="CE7" s="38">
        <v>251.29</v>
      </c>
      <c r="CF7" s="38">
        <v>280.83</v>
      </c>
      <c r="CG7" s="38">
        <v>514.39</v>
      </c>
      <c r="CH7" s="38">
        <v>376.4</v>
      </c>
      <c r="CI7" s="38">
        <v>383.92</v>
      </c>
      <c r="CJ7" s="38">
        <v>400.44</v>
      </c>
      <c r="CK7" s="38">
        <v>417.56</v>
      </c>
      <c r="CL7" s="38">
        <v>379.91</v>
      </c>
      <c r="CM7" s="38">
        <v>33.950000000000003</v>
      </c>
      <c r="CN7" s="38">
        <v>34.299999999999997</v>
      </c>
      <c r="CO7" s="38">
        <v>33.42</v>
      </c>
      <c r="CP7" s="38">
        <v>32.630000000000003</v>
      </c>
      <c r="CQ7" s="38">
        <v>32.46</v>
      </c>
      <c r="CR7" s="38">
        <v>29.28</v>
      </c>
      <c r="CS7" s="38">
        <v>33.729999999999997</v>
      </c>
      <c r="CT7" s="38">
        <v>33.21</v>
      </c>
      <c r="CU7" s="38">
        <v>32.229999999999997</v>
      </c>
      <c r="CV7" s="38">
        <v>32.479999999999997</v>
      </c>
      <c r="CW7" s="38">
        <v>33.67</v>
      </c>
      <c r="CX7" s="38">
        <v>70.28</v>
      </c>
      <c r="CY7" s="38">
        <v>73.31</v>
      </c>
      <c r="CZ7" s="38">
        <v>74.760000000000005</v>
      </c>
      <c r="DA7" s="38">
        <v>77.16</v>
      </c>
      <c r="DB7" s="38">
        <v>79.900000000000006</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2021-02-18T06:02:26Z</cp:lastPrinted>
  <dcterms:created xsi:type="dcterms:W3CDTF">2020-12-04T03:11:50Z</dcterms:created>
  <dcterms:modified xsi:type="dcterms:W3CDTF">2021-02-18T06:02:28Z</dcterms:modified>
  <cp:category/>
</cp:coreProperties>
</file>