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nns-sv\財政課\1財政課（交付税・起債）\★08 照会・回答\R2提出・回答・通知（公営企業関係）\210114（24締切）公営企業に係る「経営比較分析表」分析等について\提出\"/>
    </mc:Choice>
  </mc:AlternateContent>
  <xr:revisionPtr revIDLastSave="0" documentId="13_ncr:1_{063820E3-2673-4BE7-9DA1-F7AB0CF99433}" xr6:coauthVersionLast="46" xr6:coauthVersionMax="46" xr10:uidLastSave="{00000000-0000-0000-0000-000000000000}"/>
  <workbookProtection workbookAlgorithmName="SHA-512" workbookHashValue="pikz0xpjiAxr0SqvjhbH/4FlI/HiSKeatHkqg/7kRaPVZFb5e3xEDkBe1Osgzv9tIbkKEeARFZNvhkwB6HiKNQ==" workbookSaltValue="OR8k0Vy75/t83QLh5tabug==" workbookSpinCount="100000" lockStructure="1"/>
  <bookViews>
    <workbookView xWindow="-108" yWindow="-108" windowWidth="23256" windowHeight="12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W10" i="4"/>
  <c r="P10" i="4"/>
  <c r="B10" i="4"/>
  <c r="BB8" i="4"/>
  <c r="AD8" i="4"/>
  <c r="W8" i="4"/>
  <c r="P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<sst xmlns="http://schemas.openxmlformats.org/spreadsheetml/2006/main" count="233" uniqueCount="117">
  <si>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</si>
  <si>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</si>
  <si>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</si>
  <si>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</si>
  <si>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</si>
  <si>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</si>
  <si>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</si>
  <si>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</si>
  <si>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</si>
  <si>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</si>
  <si>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</si>
  <si>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</si>
  <si>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</si>
  <si>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</si>
  <si>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</si>
  <si>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</si>
  <si>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</si>
  <si>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</si>
  <si>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</si>
  <si>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</si>
  <si>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</si>
  <si>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</si>
  <si>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</si>
  <si>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</si>
  <si>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</si>
  <si>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</si>
  <si>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</si>
  <si>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</si>
  <si>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</si>
  <si>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</si>
  <si>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</si>
  <si>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</si>
  <si>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</si>
  <si>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</si>
  <si>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</si>
  <si>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</si>
  <si>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</si>
  <si>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</si>
  <si>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</si>
  <si>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</si>
  <si>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</si>
  <si>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</si>
  <si>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</si>
  <si>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</si>
  <si>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</si>
  <si>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</si>
  <si>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</si>
  <si>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</si>
  <si>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</si>
  <si>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</si>
  <si>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</si>
  <si>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</si>
  <si>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</si>
  <si>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</si>
  <si>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</si>
  <si>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</si>
  <si>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</si>
  <si>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</si>
  <si>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</si>
  <si>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</si>
  <si>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</si>
  <si>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</si>
  <si>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</si>
  <si>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</si>
  <si>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</si>
  <si>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</si>
  <si>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</si>
  <si>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</si>
  <si>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</si>
  <si>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</si>
  <si>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</si>
  <si>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</si>
  <si>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</si>
  <si>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</si>
  <si>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</si>
  <si>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</si>
  <si>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</si>
  <si>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</si>
  <si>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</si>
  <si>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</si>
  <si>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</si>
  <si>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</si>
  <si>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</si>
  <si>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</si>
  <si>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</si>
  <si>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</si>
  <si>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</si>
  <si>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</si>
  <si>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</si>
  <si>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</si>
  <si>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</si>
  <si>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</si>
  <si>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</si>
  <si>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</si>
  <si>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</si>
  <si>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</si>
  <si>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</si>
  <si>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</si>
  <si>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</si>
  <si>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</si>
  <si>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</si>
  <si>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</si>
  <si>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</si>
  <si>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</si>
  <si>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</si>
  <si>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</si>
  <si>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</si>
  <si>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</si>
  <si>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</si>
  <si>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</si>
  <si>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</si>
  <si>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</si>
  <si>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</si>
  <si>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</si>
  <si>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これまで、経営健全化を最優先していたため小修繕等で対応してきたが、平成25年度より老朽化している浄水場機器の更新については、令和6年度の完了見込みとなったが、平成27年度から行っている配水管等の更新事業については、長期的な計画での事業継続となった。そのため企業債残高対給水収益比率は高くなる見込みにある。管路更新率については、管路更新工事に着手しているが、完成すれば順次数値として現れてくる。
　また、長寿命化計画に基づき島根県において実施される美田ダム更新事業による負担金についても増加する見込みとなっている。</t>
    <phoneticPr fontId="4"/>
  </si>
  <si>
    <t>　平成25年度から老朽化施設の改修を順次開始し、平成27年度からは長期事業の管路更新に着手していることから、給水原価の上昇は避けられない状況にある。
　そのため、適正な料金収入を確保し、安心安全な飲料用水を確保するため、施設の統合等も含め老朽化施設の改修を計画的に進めていく。</t>
    <phoneticPr fontId="4"/>
  </si>
  <si>
    <t>　当町は小規模な離島の自治体で、地形は火山島特有の高低起伏の著しい山地丘陵によって大部分を占めている。内海に面した平地に集落が密集しており、国勢調査では昭和35年に6,753人いた人口が平成27年には3,027人と大幅に減少している。
　平成12年度には2億円を超える累積赤字を抱えていたが、料金改定や行財政改革の着実な実行、繰出金の確保により縮小を図ってきた。平成19年度には経営健全化基準を超える資金不足比率が生じたこともあったが、平成17～21年度までの単年度収支の平均は2,000千円程度の黒字で推移し、平成22年度末には累積赤字の解消が図られた。
　これまで大規模工事を控えていたところから、管路更新事業を進め今後は企業債借入により料金回収率が低下してくる見込みにある。現在は類似団体平均と比べても良い数値となっているものの、今後は注視すべき指標となる。
　今後の動向としては、人口の減少や節水意識の向上の影響かと思われるが、料金収入は漸減傾向にある。上記のことから、料金収入の改定を検討する段階にきている。
　また、今後は管路更新に係る事業を長期的に実施するため、企業債残高が増加するのは避けられない状況にある。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</si>
</sst>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2-4F0A-900D-93C1647C754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462-4F0A-900D-93C1647C754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42.19</c:v>
                </c:pt>
                <c:pt idx="1">
                  <c:v>41.11</c:v>
                </c:pt>
                <c:pt idx="2">
                  <c:v>43.37</c:v>
                </c:pt>
                <c:pt idx="3">
                  <c:v>40.159999999999997</c:v>
                </c:pt>
                <c:pt idx="4">
                  <c:v>38.47</c:v>
                </c:pt>
              </c:numCache>
            </c:numRef>
          </c:val>
          <c:extLst>
            <c:ext xmlns:c16="http://schemas.microsoft.com/office/drawing/2014/chart" uri="{C3380CC4-5D6E-409C-BE32-E72D297353CC}">
              <c16:uniqueId val="{00000000-C395-4D08-BA02-7CF1865722D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C395-4D08-BA02-7CF1865722D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89.83</c:v>
                </c:pt>
                <c:pt idx="1">
                  <c:v>88.83</c:v>
                </c:pt>
                <c:pt idx="2">
                  <c:v>82.54</c:v>
                </c:pt>
                <c:pt idx="3">
                  <c:v>86.58</c:v>
                </c:pt>
                <c:pt idx="4">
                  <c:v>87.74</c:v>
                </c:pt>
              </c:numCache>
            </c:numRef>
          </c:val>
          <c:extLst>
            <c:ext xmlns:c16="http://schemas.microsoft.com/office/drawing/2014/chart" uri="{C3380CC4-5D6E-409C-BE32-E72D297353CC}">
              <c16:uniqueId val="{00000000-DE7B-47BF-8BC0-A993EE4DB51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DE7B-47BF-8BC0-A993EE4DB51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78.86</c:v>
                </c:pt>
                <c:pt idx="1">
                  <c:v>84.87</c:v>
                </c:pt>
                <c:pt idx="2">
                  <c:v>82.5</c:v>
                </c:pt>
                <c:pt idx="3">
                  <c:v>99.16</c:v>
                </c:pt>
                <c:pt idx="4">
                  <c:v>87.22</c:v>
                </c:pt>
              </c:numCache>
            </c:numRef>
          </c:val>
          <c:extLst>
            <c:ext xmlns:c16="http://schemas.microsoft.com/office/drawing/2014/chart" uri="{C3380CC4-5D6E-409C-BE32-E72D297353CC}">
              <c16:uniqueId val="{00000000-504E-45DE-B0E8-3E68E609F15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04E-45DE-B0E8-3E68E609F15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F-4C56-A055-D3B45079EB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F-4C56-A055-D3B45079EB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7-4810-A03F-1A0C213D4E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7-4810-A03F-1A0C213D4E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F-4789-BD83-D9652656C4A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F-4789-BD83-D9652656C4A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5-4987-AC9A-02ED7EDAF57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5-4987-AC9A-02ED7EDAF57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867.88</c:v>
                </c:pt>
                <c:pt idx="1">
                  <c:v>876.39</c:v>
                </c:pt>
                <c:pt idx="2">
                  <c:v>910.07</c:v>
                </c:pt>
                <c:pt idx="3">
                  <c:v>925.77</c:v>
                </c:pt>
                <c:pt idx="4">
                  <c:v>973.93</c:v>
                </c:pt>
              </c:numCache>
            </c:numRef>
          </c:val>
          <c:extLst>
            <c:ext xmlns:c16="http://schemas.microsoft.com/office/drawing/2014/chart" uri="{C3380CC4-5D6E-409C-BE32-E72D297353CC}">
              <c16:uniqueId val="{00000000-7EA6-42EE-B2AA-0515831F0B0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7EA6-42EE-B2AA-0515831F0B0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67.69</c:v>
                </c:pt>
                <c:pt idx="1">
                  <c:v>75.209999999999994</c:v>
                </c:pt>
                <c:pt idx="2">
                  <c:v>74.739999999999995</c:v>
                </c:pt>
                <c:pt idx="3">
                  <c:v>79.59</c:v>
                </c:pt>
                <c:pt idx="4">
                  <c:v>74.53</c:v>
                </c:pt>
              </c:numCache>
            </c:numRef>
          </c:val>
          <c:extLst>
            <c:ext xmlns:c16="http://schemas.microsoft.com/office/drawing/2014/chart" uri="{C3380CC4-5D6E-409C-BE32-E72D297353CC}">
              <c16:uniqueId val="{00000000-2C32-4971-91BE-FC5A0F4FA57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2C32-4971-91BE-FC5A0F4FA57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355.76</c:v>
                </c:pt>
                <c:pt idx="1">
                  <c:v>321.10000000000002</c:v>
                </c:pt>
                <c:pt idx="2">
                  <c:v>323.77999999999997</c:v>
                </c:pt>
                <c:pt idx="3">
                  <c:v>308.11</c:v>
                </c:pt>
                <c:pt idx="4">
                  <c:v>330.33</c:v>
                </c:pt>
              </c:numCache>
            </c:numRef>
          </c:val>
          <c:extLst>
            <c:ext xmlns:c16="http://schemas.microsoft.com/office/drawing/2014/chart" uri="{C3380CC4-5D6E-409C-BE32-E72D297353CC}">
              <c16:uniqueId val="{00000000-D377-44EC-BA12-4A8F4386422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D377-44EC-BA12-4A8F4386422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島根県　西ノ島町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2790</v>
      </c>
      <c r="AM8" s="51"/>
      <c r="AN8" s="51"/>
      <c r="AO8" s="51"/>
      <c r="AP8" s="51"/>
      <c r="AQ8" s="51"/>
      <c r="AR8" s="51"/>
      <c r="AS8" s="51"/>
      <c r="AT8" s="47">
        <f>データ!$S$6</f>
        <v>55.96</v>
      </c>
      <c r="AU8" s="47"/>
      <c r="AV8" s="47"/>
      <c r="AW8" s="47"/>
      <c r="AX8" s="47"/>
      <c r="AY8" s="47"/>
      <c r="AZ8" s="47"/>
      <c r="BA8" s="47"/>
      <c r="BB8" s="47">
        <f>データ!$T$6</f>
        <v>49.86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4536</v>
      </c>
      <c r="X10" s="51"/>
      <c r="Y10" s="51"/>
      <c r="Z10" s="51"/>
      <c r="AA10" s="51"/>
      <c r="AB10" s="51"/>
      <c r="AC10" s="51"/>
      <c r="AD10" s="2"/>
      <c r="AE10" s="2"/>
      <c r="AF10" s="2"/>
      <c r="AG10" s="2"/>
      <c r="AH10" s="2"/>
      <c r="AI10" s="2"/>
      <c r="AJ10" s="2"/>
      <c r="AK10" s="2"/>
      <c r="AL10" s="51">
        <f>データ!$U$6</f>
        <v>2751</v>
      </c>
      <c r="AM10" s="51"/>
      <c r="AN10" s="51"/>
      <c r="AO10" s="51"/>
      <c r="AP10" s="51"/>
      <c r="AQ10" s="51"/>
      <c r="AR10" s="51"/>
      <c r="AS10" s="51"/>
      <c r="AT10" s="47">
        <f>データ!$V$6</f>
        <v>4</v>
      </c>
      <c r="AU10" s="47"/>
      <c r="AV10" s="47"/>
      <c r="AW10" s="47"/>
      <c r="AX10" s="47"/>
      <c r="AY10" s="47"/>
      <c r="AZ10" s="47"/>
      <c r="BA10" s="47"/>
      <c r="BB10" s="47">
        <f>データ!$W$6</f>
        <v>687.75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VRKN23vCeFQiYfuTtfiiMoZiF04LtIpYYeo0h3H0E4apJayeN+Sp4gpk7GxFeVEpA1TYcs3qOBkQEzrrn/EzfQ==" saltValue="l8SoRXQc5kzXT/lNmbRQ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325261</v>
      </c>
      <c r="D6" s="34">
        <f t="shared" si="3"/>
        <v>47</v>
      </c>
      <c r="E6" s="34">
        <f t="shared" si="3"/>
        <v>1</v>
      </c>
      <c r="F6" s="34">
        <f t="shared" si="3"/>
        <v>0</v>
      </c>
      <c r="G6" s="34">
        <f t="shared" si="3"/>
        <v>0</v>
      </c>
      <c r="H6" s="34" t="str">
        <f t="shared" si="3"/>
        <v>島根県　西ノ島町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4536</v>
      </c>
      <c r="R6" s="35">
        <f t="shared" si="3"/>
        <v>2790</v>
      </c>
      <c r="S6" s="35">
        <f t="shared" si="3"/>
        <v>55.96</v>
      </c>
      <c r="T6" s="35">
        <f t="shared" si="3"/>
        <v>49.86</v>
      </c>
      <c r="U6" s="35">
        <f t="shared" si="3"/>
        <v>2751</v>
      </c>
      <c r="V6" s="35">
        <f t="shared" si="3"/>
        <v>4</v>
      </c>
      <c r="W6" s="35">
        <f t="shared" si="3"/>
        <v>687.75</v>
      </c>
      <c r="X6" s="36">
        <f>IF(X7="",NA(),X7)</f>
        <v>78.86</v>
      </c>
      <c r="Y6" s="36">
        <f t="shared" ref="Y6:AG6" si="4">IF(Y7="",NA(),Y7)</f>
        <v>84.87</v>
      </c>
      <c r="Z6" s="36">
        <f t="shared" si="4"/>
        <v>82.5</v>
      </c>
      <c r="AA6" s="36">
        <f t="shared" si="4"/>
        <v>99.16</v>
      </c>
      <c r="AB6" s="36">
        <f t="shared" si="4"/>
        <v>87.22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867.88</v>
      </c>
      <c r="BF6" s="36">
        <f t="shared" ref="BF6:BN6" si="7">IF(BF7="",NA(),BF7)</f>
        <v>876.39</v>
      </c>
      <c r="BG6" s="36">
        <f t="shared" si="7"/>
        <v>910.07</v>
      </c>
      <c r="BH6" s="36">
        <f t="shared" si="7"/>
        <v>925.77</v>
      </c>
      <c r="BI6" s="36">
        <f t="shared" si="7"/>
        <v>973.93</v>
      </c>
      <c r="BJ6" s="36">
        <f t="shared" si="7"/>
        <v>1134.67</v>
      </c>
      <c r="BK6" s="36">
        <f t="shared" si="7"/>
        <v>1144.79</v>
      </c>
      <c r="BL6" s="36">
        <f t="shared" si="7"/>
        <v>1061.58</v>
      </c>
      <c r="BM6" s="36">
        <f t="shared" si="7"/>
        <v>1007.7</v>
      </c>
      <c r="BN6" s="36">
        <f t="shared" si="7"/>
        <v>1018.52</v>
      </c>
      <c r="BO6" s="35" t="str">
        <f>IF(BO7="","",IF(BO7="-","【-】","【"&amp;SUBSTITUTE(TEXT(BO7,"#,##0.00"),"-","△")&amp;"】"))</f>
        <v>【1,084.05】</v>
      </c>
      <c r="BP6" s="36">
        <f>IF(BP7="",NA(),BP7)</f>
        <v>67.69</v>
      </c>
      <c r="BQ6" s="36">
        <f t="shared" ref="BQ6:BY6" si="8">IF(BQ7="",NA(),BQ7)</f>
        <v>75.209999999999994</v>
      </c>
      <c r="BR6" s="36">
        <f t="shared" si="8"/>
        <v>74.739999999999995</v>
      </c>
      <c r="BS6" s="36">
        <f t="shared" si="8"/>
        <v>79.59</v>
      </c>
      <c r="BT6" s="36">
        <f t="shared" si="8"/>
        <v>74.53</v>
      </c>
      <c r="BU6" s="36">
        <f t="shared" si="8"/>
        <v>40.6</v>
      </c>
      <c r="BV6" s="36">
        <f t="shared" si="8"/>
        <v>56.04</v>
      </c>
      <c r="BW6" s="36">
        <f t="shared" si="8"/>
        <v>58.52</v>
      </c>
      <c r="BX6" s="36">
        <f t="shared" si="8"/>
        <v>59.22</v>
      </c>
      <c r="BY6" s="36">
        <f t="shared" si="8"/>
        <v>58.79</v>
      </c>
      <c r="BZ6" s="35" t="str">
        <f>IF(BZ7="","",IF(BZ7="-","【-】","【"&amp;SUBSTITUTE(TEXT(BZ7,"#,##0.00"),"-","△")&amp;"】"))</f>
        <v>【53.46】</v>
      </c>
      <c r="CA6" s="36">
        <f>IF(CA7="",NA(),CA7)</f>
        <v>355.76</v>
      </c>
      <c r="CB6" s="36">
        <f t="shared" ref="CB6:CJ6" si="9">IF(CB7="",NA(),CB7)</f>
        <v>321.10000000000002</v>
      </c>
      <c r="CC6" s="36">
        <f t="shared" si="9"/>
        <v>323.77999999999997</v>
      </c>
      <c r="CD6" s="36">
        <f t="shared" si="9"/>
        <v>308.11</v>
      </c>
      <c r="CE6" s="36">
        <f t="shared" si="9"/>
        <v>330.33</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42.19</v>
      </c>
      <c r="CM6" s="36">
        <f t="shared" ref="CM6:CU6" si="10">IF(CM7="",NA(),CM7)</f>
        <v>41.11</v>
      </c>
      <c r="CN6" s="36">
        <f t="shared" si="10"/>
        <v>43.37</v>
      </c>
      <c r="CO6" s="36">
        <f t="shared" si="10"/>
        <v>40.159999999999997</v>
      </c>
      <c r="CP6" s="36">
        <f t="shared" si="10"/>
        <v>38.47</v>
      </c>
      <c r="CQ6" s="36">
        <f t="shared" si="10"/>
        <v>57.29</v>
      </c>
      <c r="CR6" s="36">
        <f t="shared" si="10"/>
        <v>55.9</v>
      </c>
      <c r="CS6" s="36">
        <f t="shared" si="10"/>
        <v>57.3</v>
      </c>
      <c r="CT6" s="36">
        <f t="shared" si="10"/>
        <v>56.76</v>
      </c>
      <c r="CU6" s="36">
        <f t="shared" si="10"/>
        <v>56.04</v>
      </c>
      <c r="CV6" s="35" t="str">
        <f>IF(CV7="","",IF(CV7="-","【-】","【"&amp;SUBSTITUTE(TEXT(CV7,"#,##0.00"),"-","△")&amp;"】"))</f>
        <v>【54.90】</v>
      </c>
      <c r="CW6" s="36">
        <f>IF(CW7="",NA(),CW7)</f>
        <v>89.83</v>
      </c>
      <c r="CX6" s="36">
        <f t="shared" ref="CX6:DF6" si="11">IF(CX7="",NA(),CX7)</f>
        <v>88.83</v>
      </c>
      <c r="CY6" s="36">
        <f t="shared" si="11"/>
        <v>82.54</v>
      </c>
      <c r="CZ6" s="36">
        <f t="shared" si="11"/>
        <v>86.58</v>
      </c>
      <c r="DA6" s="36">
        <f t="shared" si="11"/>
        <v>87.74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325261</v>
      </c>
      <c r="D7" s="38">
        <v>47</v>
      </c>
      <c r="E7" s="38">
        <v>1</v>
      </c>
      <c r="F7" s="38">
        <v>0</v>
      </c>
      <c r="G7" s="38">
        <v>0</v>
      </c>
      <c r="H7" s="38" t="s">
        <v>96</v>
      </c>
      <c r="I7" s="38" t="s">
        <v>97</v>
      </c>
      <c r="J7" s="38" t="s">
        <v>98</v>
      </c>
      <c r="K7" s="38" t="s">
        <v>99</v>
      </c>
      <c r="L7" s="38" t="s">
        <v>100</v>
      </c>
      <c r="M7" s="38" t="s">
        <v>101</v>
      </c>
      <c r="N7" s="39" t="s">
        <v>102</v>
      </c>
      <c r="O7" s="39" t="s">
        <v>103</v>
      </c>
      <c r="P7" s="39">
        <v>100</v>
      </c>
      <c r="Q7" s="39">
        <v>4536</v>
      </c>
      <c r="R7" s="39">
        <v>2790</v>
      </c>
      <c r="S7" s="39">
        <v>55.96</v>
      </c>
      <c r="T7" s="39">
        <v>49.86</v>
      </c>
      <c r="U7" s="39">
        <v>2751</v>
      </c>
      <c r="V7" s="39">
        <v>4</v>
      </c>
      <c r="W7" s="39">
        <v>687.75</v>
      </c>
      <c r="X7" s="39">
        <v>78.86</v>
      </c>
      <c r="Y7" s="39">
        <v>84.87</v>
      </c>
      <c r="Z7" s="39">
        <v>82.5</v>
      </c>
      <c r="AA7" s="39">
        <v>99.16</v>
      </c>
      <c r="AB7" s="39">
        <v>87.22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867.88</v>
      </c>
      <c r="BF7" s="39">
        <v>876.39</v>
      </c>
      <c r="BG7" s="39">
        <v>910.07</v>
      </c>
      <c r="BH7" s="39">
        <v>925.77</v>
      </c>
      <c r="BI7" s="39">
        <v>973.93</v>
      </c>
      <c r="BJ7" s="39">
        <v>1134.67</v>
      </c>
      <c r="BK7" s="39">
        <v>1144.79</v>
      </c>
      <c r="BL7" s="39">
        <v>1061.58</v>
      </c>
      <c r="BM7" s="39">
        <v>1007.7</v>
      </c>
      <c r="BN7" s="39">
        <v>1018.52</v>
      </c>
      <c r="BO7" s="39">
        <v>1084.05</v>
      </c>
      <c r="BP7" s="39">
        <v>67.69</v>
      </c>
      <c r="BQ7" s="39">
        <v>75.209999999999994</v>
      </c>
      <c r="BR7" s="39">
        <v>74.739999999999995</v>
      </c>
      <c r="BS7" s="39">
        <v>79.59</v>
      </c>
      <c r="BT7" s="39">
        <v>74.53</v>
      </c>
      <c r="BU7" s="39">
        <v>40.6</v>
      </c>
      <c r="BV7" s="39">
        <v>56.04</v>
      </c>
      <c r="BW7" s="39">
        <v>58.52</v>
      </c>
      <c r="BX7" s="39">
        <v>59.22</v>
      </c>
      <c r="BY7" s="39">
        <v>58.79</v>
      </c>
      <c r="BZ7" s="39">
        <v>53.46</v>
      </c>
      <c r="CA7" s="39">
        <v>355.76</v>
      </c>
      <c r="CB7" s="39">
        <v>321.10000000000002</v>
      </c>
      <c r="CC7" s="39">
        <v>323.77999999999997</v>
      </c>
      <c r="CD7" s="39">
        <v>308.11</v>
      </c>
      <c r="CE7" s="39">
        <v>330.33</v>
      </c>
      <c r="CF7" s="39">
        <v>440.03</v>
      </c>
      <c r="CG7" s="39">
        <v>304.35000000000002</v>
      </c>
      <c r="CH7" s="39">
        <v>296.3</v>
      </c>
      <c r="CI7" s="39">
        <v>292.89999999999998</v>
      </c>
      <c r="CJ7" s="39">
        <v>298.25</v>
      </c>
      <c r="CK7" s="39">
        <v>300.47000000000003</v>
      </c>
      <c r="CL7" s="39">
        <v>42.19</v>
      </c>
      <c r="CM7" s="39">
        <v>41.11</v>
      </c>
      <c r="CN7" s="39">
        <v>43.37</v>
      </c>
      <c r="CO7" s="39">
        <v>40.159999999999997</v>
      </c>
      <c r="CP7" s="39">
        <v>38.47</v>
      </c>
      <c r="CQ7" s="39">
        <v>57.29</v>
      </c>
      <c r="CR7" s="39">
        <v>55.9</v>
      </c>
      <c r="CS7" s="39">
        <v>57.3</v>
      </c>
      <c r="CT7" s="39">
        <v>56.76</v>
      </c>
      <c r="CU7" s="39">
        <v>56.04</v>
      </c>
      <c r="CV7" s="39">
        <v>54.9</v>
      </c>
      <c r="CW7" s="39">
        <v>89.83</v>
      </c>
      <c r="CX7" s="39">
        <v>88.83</v>
      </c>
      <c r="CY7" s="39">
        <v>82.54</v>
      </c>
      <c r="CZ7" s="39">
        <v>86.58</v>
      </c>
      <c r="DA7" s="39">
        <v>87.74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祐貴</cp:lastModifiedBy>
  <dcterms:created xsi:type="dcterms:W3CDTF">2020-12-04T02:21:42Z</dcterms:created>
  <dcterms:modified xsi:type="dcterms:W3CDTF">2021-02-04T05:43:12Z</dcterms:modified>
  <cp:category/>
</cp:coreProperties>
</file>