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50044\Desktop\"/>
    </mc:Choice>
  </mc:AlternateContent>
  <workbookProtection workbookAlgorithmName="SHA-512" workbookHashValue="fT1OIFtcb5JAlxW2ThraRVIaMriC5DpucKqWe3am4/ndy+Vs1hIkWh0rmK59V2zkr4E7msgU9x/3fP0b55xvzw==" workbookSaltValue="fsa+lI/HBpHV6nJZAj8eFg==" workbookSpinCount="100000" lockStructure="1"/>
  <bookViews>
    <workbookView xWindow="780" yWindow="780" windowWidth="14070" windowHeight="15105"/>
  </bookViews>
  <sheets>
    <sheet name="法非適用_下水道事業" sheetId="4" r:id="rId1"/>
    <sheet name="データ" sheetId="5" state="hidden" r:id="rId2"/>
  </sheets>
  <calcPr calcId="191029"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B10"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<sst xmlns="http://schemas.openxmlformats.org/spreadsheetml/2006/main" count="236" uniqueCount="120">
  <si>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</si>
  <si>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</si>
  <si>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</si>
  <si>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</si>
  <si>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</si>
  <si>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</si>
  <si>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</si>
  <si>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</si>
  <si>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</si>
  <si>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</si>
  <si>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</si>
  <si>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</si>
  <si>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</si>
  <si>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</si>
  <si>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</si>
  <si>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</si>
  <si>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</si>
  <si>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</si>
  <si>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</si>
  <si>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</si>
  <si>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</si>
  <si>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</si>
  <si>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</si>
  <si>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</si>
  <si>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</si>
  <si>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</si>
  <si>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</si>
  <si>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</si>
  <si>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</si>
  <si>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</si>
  <si>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</si>
  <si>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</si>
  <si>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</si>
  <si>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</si>
  <si>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</si>
  <si>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</si>
  <si>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</si>
  <si>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</si>
  <si>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</si>
  <si>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</si>
  <si>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</si>
  <si>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</si>
  <si>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</si>
  <si>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</si>
  <si>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</si>
  <si>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</si>
  <si>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</si>
  <si>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</si>
  <si>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</si>
  <si>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</si>
  <si>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</si>
  <si>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</si>
  <si>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</si>
  <si>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</si>
  <si>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</si>
  <si>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</si>
  <si>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</si>
  <si>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</si>
  <si>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</si>
  <si>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</si>
  <si>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</si>
  <si>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</si>
  <si>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</si>
  <si>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</si>
  <si>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</si>
  <si>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</si>
  <si>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</si>
  <si>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</si>
  <si>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</si>
  <si>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</si>
  <si>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</si>
  <si>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</si>
  <si>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</si>
  <si>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</si>
  <si>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</si>
  <si>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</si>
  <si>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</si>
  <si>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</si>
  <si>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</si>
  <si>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</si>
  <si>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</si>
  <si>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</si>
  <si>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</si>
  <si>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</si>
  <si>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</si>
  <si>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</si>
  <si>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</si>
  <si>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</si>
  <si>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</si>
  <si>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</si>
  <si>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</si>
  <si>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</si>
  <si>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</si>
  <si>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</si>
  <si>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</si>
  <si>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</si>
  <si>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</si>
  <si>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</si>
  <si>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海士町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</si>
  <si>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</si>
  <si>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</si>
  <si>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</si>
  <si>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</si>
  <si>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</si>
  <si>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</si>
  <si>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</si>
  <si>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</si>
  <si>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</si>
  <si>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</si>
  <si>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</si>
  <si>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</si>
  <si>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</si>
  <si>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</si>
  <si>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</si>
  <si>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</si>
  <si>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</si>
  <si>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</si>
  <si>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については、完成から１０数年程度とまだ更新までは期間があるため、予定はしておりません。その他機械・設備については、長寿命化支援事業を計画的に実施していくことにより、設備の適切な管理に努めて参ります。</t>
    <phoneticPr fontId="4"/>
  </si>
  <si>
    <t>　本町は、島根半島の沖合約６０kmに浮かぶ離島であり、人口密度も高くないことから装置産業である下水道事業を経営するには、厳しい環境にあります。
　　　　　　　　　　　　　　　　　　　　　　　　　　　[①収益的収支比率］は、過去５年間で４０％台から３０％台で推移しており、引き続き一般会計からの繰入金の補填が必要な状態であり経営改善に向けた取組を進めていく必要があります。
［④企業債残高対給水収益比率］は、類似団体と比較すると高い傾向にあります。これは企業債の償還期間が比較的長く、減少しにくこと等が考えられます。今後は人口減少や施設の老朽化などが進行するため、企業債も増加する予想であり、更なる経営努力が必要となります。　　　　　　　　　　　　　　　　　　　　　　　　　　　　　　　　　　　　　　　　　　　　 
　　　　　　　　　　　　　　　　　　　　　　　　　　　　　　　　　　[⑦施設利用率]・[⑧水洗化率]は類似団体の平均値を上回っていますが、更なる改善に向けて努力を続けて参ります。　　　　　　　　　　　　　　　　　　
　　　　　　　　　　　　　　　　　　　　　　　　　　　　　　　　　　　　　本町は、令和８年度までの経営見通しや投資計画に基づく「経営戦略」を策定済であり、この経営戦略を適切にローリングしていくことで健全な経営に取り組んでいきます。</t>
    <rPh sb="161" eb="163">
      <t>ケイエイ</t>
    </rPh>
    <rPh sb="163" eb="165">
      <t>カイゼン</t>
    </rPh>
    <rPh sb="166" eb="167">
      <t>ム</t>
    </rPh>
    <rPh sb="169" eb="171">
      <t>トリクミ</t>
    </rPh>
    <rPh sb="172" eb="173">
      <t>スス</t>
    </rPh>
    <rPh sb="177" eb="179">
      <t>ヒツヨウ</t>
    </rPh>
    <rPh sb="227" eb="229">
      <t>キギョウ</t>
    </rPh>
    <rPh sb="229" eb="230">
      <t>サイ</t>
    </rPh>
    <rPh sb="231" eb="233">
      <t>ショウカン</t>
    </rPh>
    <rPh sb="233" eb="235">
      <t>キカン</t>
    </rPh>
    <rPh sb="236" eb="239">
      <t>ヒカクテキ</t>
    </rPh>
    <rPh sb="239" eb="240">
      <t>ナガ</t>
    </rPh>
    <rPh sb="242" eb="244">
      <t>ゲンショウ</t>
    </rPh>
    <rPh sb="249" eb="250">
      <t>トウ</t>
    </rPh>
    <rPh sb="251" eb="252">
      <t>カンガ</t>
    </rPh>
    <rPh sb="503" eb="505">
      <t>ホンチョウ</t>
    </rPh>
    <rPh sb="507" eb="509">
      <t>レイワ</t>
    </rPh>
    <rPh sb="538" eb="539">
      <t>スミ</t>
    </rPh>
    <rPh sb="550" eb="552">
      <t>テキセツ</t>
    </rPh>
    <phoneticPr fontId="4"/>
  </si>
  <si>
    <t>　下水道事業は、家庭や事業所などから排出される汚水を処理することで、公衆衛生の向上・公共用水域の水質保全に貢献する重要な役割を担っています。
そのために「経営戦略」を着実に実行し、適切なローリングを実施することで、経費の削減及び適正な収入の確保、また施設の適正化を進めるなど、引き続き経営努力を行っていきます。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</si>
</sst>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A-4C2A-B8BE-D669D7A18E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CDEA-4C2A-B8BE-D669D7A18E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c:v>
                </c:pt>
                <c:pt idx="1">
                  <c:v>57.88</c:v>
                </c:pt>
                <c:pt idx="2">
                  <c:v>47.76</c:v>
                </c:pt>
                <c:pt idx="3">
                  <c:v>47.06</c:v>
                </c:pt>
                <c:pt idx="4">
                  <c:v>49.06</c:v>
                </c:pt>
              </c:numCache>
            </c:numRef>
          </c:val>
          <c:extLst>
            <c:ext xmlns:c16="http://schemas.microsoft.com/office/drawing/2014/chart" uri="{C3380CC4-5D6E-409C-BE32-E72D297353CC}">
              <c16:uniqueId val="{00000000-0059-4530-8C59-76E31C731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0059-4530-8C59-76E31C731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81.34</c:v>
                </c:pt>
                <c:pt idx="1">
                  <c:v>83.33</c:v>
                </c:pt>
                <c:pt idx="2">
                  <c:v>81.7</c:v>
                </c:pt>
                <c:pt idx="3">
                  <c:v>85.62</c:v>
                </c:pt>
                <c:pt idx="4">
                  <c:v>85.43</c:v>
                </c:pt>
              </c:numCache>
            </c:numRef>
          </c:val>
          <c:extLst>
            <c:ext xmlns:c16="http://schemas.microsoft.com/office/drawing/2014/chart" uri="{C3380CC4-5D6E-409C-BE32-E72D297353CC}">
              <c16:uniqueId val="{00000000-E1B8-4AD9-B33C-C979C85E49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E1B8-4AD9-B33C-C979C85E49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41.22</c:v>
                </c:pt>
                <c:pt idx="1">
                  <c:v>40.21</c:v>
                </c:pt>
                <c:pt idx="2">
                  <c:v>37.880000000000003</c:v>
                </c:pt>
                <c:pt idx="3">
                  <c:v>37.56</c:v>
                </c:pt>
                <c:pt idx="4">
                  <c:v>39.61</c:v>
                </c:pt>
              </c:numCache>
            </c:numRef>
          </c:val>
          <c:extLst>
            <c:ext xmlns:c16="http://schemas.microsoft.com/office/drawing/2014/chart" uri="{C3380CC4-5D6E-409C-BE32-E72D297353CC}">
              <c16:uniqueId val="{00000000-E851-4246-A20B-A5428CDB8D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1-4246-A20B-A5428CDB8D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A0-45F1-A541-A16221712D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0-45F1-A541-A16221712D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6-42C5-9163-7B692E6907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6-42C5-9163-7B692E6907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F-46FF-8D05-9374BB6DC0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F-46FF-8D05-9374BB6DC0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8-435B-8ACA-A28C337FCB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8-435B-8ACA-A28C337FCB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5806.11</c:v>
                </c:pt>
                <c:pt idx="3" formatCode="#,##0.00;&quot;△&quot;#,##0.00;&quot;-&quot;">
                  <c:v>5564.88</c:v>
                </c:pt>
                <c:pt idx="4" formatCode="#,##0.00;&quot;△&quot;#,##0.00;&quot;-&quot;">
                  <c:v>5683</c:v>
                </c:pt>
              </c:numCache>
            </c:numRef>
          </c:val>
          <c:extLst>
            <c:ext xmlns:c16="http://schemas.microsoft.com/office/drawing/2014/chart" uri="{C3380CC4-5D6E-409C-BE32-E72D297353CC}">
              <c16:uniqueId val="{00000000-5BCB-4572-BB81-523B7D6909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5BCB-4572-BB81-523B7D6909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59.57</c:v>
                </c:pt>
                <c:pt idx="1">
                  <c:v>64.209999999999994</c:v>
                </c:pt>
                <c:pt idx="2">
                  <c:v>75.02</c:v>
                </c:pt>
                <c:pt idx="3">
                  <c:v>72.069999999999993</c:v>
                </c:pt>
                <c:pt idx="4">
                  <c:v>60.31</c:v>
                </c:pt>
              </c:numCache>
            </c:numRef>
          </c:val>
          <c:extLst>
            <c:ext xmlns:c16="http://schemas.microsoft.com/office/drawing/2014/chart" uri="{C3380CC4-5D6E-409C-BE32-E72D297353CC}">
              <c16:uniqueId val="{00000000-B1C7-4A5A-AE3D-B96BDABDB5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B1C7-4A5A-AE3D-B96BDABDB5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316.11</c:v>
                </c:pt>
                <c:pt idx="1">
                  <c:v>282.82</c:v>
                </c:pt>
                <c:pt idx="2">
                  <c:v>284.37</c:v>
                </c:pt>
                <c:pt idx="3">
                  <c:v>307.69</c:v>
                </c:pt>
                <c:pt idx="4">
                  <c:v>366.74</c:v>
                </c:pt>
              </c:numCache>
            </c:numRef>
          </c:val>
          <c:extLst>
            <c:ext xmlns:c16="http://schemas.microsoft.com/office/drawing/2014/chart" uri="{C3380CC4-5D6E-409C-BE32-E72D297353CC}">
              <c16:uniqueId val="{00000000-CA3A-42F5-93CB-95ED8E2854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CA3A-42F5-93CB-95ED8E2854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1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海士町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2239</v>
      </c>
      <c r="AM8" s="51"/>
      <c r="AN8" s="51"/>
      <c r="AO8" s="51"/>
      <c r="AP8" s="51"/>
      <c r="AQ8" s="51"/>
      <c r="AR8" s="51"/>
      <c r="AS8" s="51"/>
      <c r="AT8" s="46">
        <f>データ!T6</f>
        <v>33.44</v>
      </c>
      <c r="AU8" s="46"/>
      <c r="AV8" s="46"/>
      <c r="AW8" s="46"/>
      <c r="AX8" s="46"/>
      <c r="AY8" s="46"/>
      <c r="AZ8" s="46"/>
      <c r="BA8" s="46"/>
      <c r="BB8" s="46">
        <f>データ!U6</f>
        <v>66.959999999999994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64.739999999999995</v>
      </c>
      <c r="Q10" s="46"/>
      <c r="R10" s="46"/>
      <c r="S10" s="46"/>
      <c r="T10" s="46"/>
      <c r="U10" s="46"/>
      <c r="V10" s="46"/>
      <c r="W10" s="46">
        <f>データ!Q6</f>
        <v>100</v>
      </c>
      <c r="X10" s="46"/>
      <c r="Y10" s="46"/>
      <c r="Z10" s="46"/>
      <c r="AA10" s="46"/>
      <c r="AB10" s="46"/>
      <c r="AC10" s="46"/>
      <c r="AD10" s="51">
        <f>データ!R6</f>
        <v>4210</v>
      </c>
      <c r="AE10" s="51"/>
      <c r="AF10" s="51"/>
      <c r="AG10" s="51"/>
      <c r="AH10" s="51"/>
      <c r="AI10" s="51"/>
      <c r="AJ10" s="51"/>
      <c r="AK10" s="2"/>
      <c r="AL10" s="51">
        <f>データ!V6</f>
        <v>1414</v>
      </c>
      <c r="AM10" s="51"/>
      <c r="AN10" s="51"/>
      <c r="AO10" s="51"/>
      <c r="AP10" s="51"/>
      <c r="AQ10" s="51"/>
      <c r="AR10" s="51"/>
      <c r="AS10" s="51"/>
      <c r="AT10" s="46">
        <f>データ!W6</f>
        <v>0.71</v>
      </c>
      <c r="AU10" s="46"/>
      <c r="AV10" s="46"/>
      <c r="AW10" s="46"/>
      <c r="AX10" s="46"/>
      <c r="AY10" s="46"/>
      <c r="AZ10" s="46"/>
      <c r="BA10" s="46"/>
      <c r="BB10" s="46">
        <f>データ!X6</f>
        <v>1991.55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qlonur7J6MNc07W3mdCC/d+PPbtdxEbHzvofmhYZsiwNlhG2iHPkeJ2kFk0E+VMKSteMXF2Z/TC3BRZrtD53Dw==" saltValue="ZlAbM3C9uRZu/IROYxj2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325252</v>
      </c>
      <c r="D6" s="33">
        <f t="shared" si="3"/>
        <v>47</v>
      </c>
      <c r="E6" s="33">
        <f t="shared" si="3"/>
        <v>17</v>
      </c>
      <c r="F6" s="33">
        <f t="shared" si="3"/>
        <v>4</v>
      </c>
      <c r="G6" s="33">
        <f t="shared" si="3"/>
        <v>0</v>
      </c>
      <c r="H6" s="33" t="str">
        <f t="shared" si="3"/>
        <v>島根県　海士町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64.739999999999995</v>
      </c>
      <c r="Q6" s="34">
        <f t="shared" si="3"/>
        <v>100</v>
      </c>
      <c r="R6" s="34">
        <f t="shared" si="3"/>
        <v>4210</v>
      </c>
      <c r="S6" s="34">
        <f t="shared" si="3"/>
        <v>2239</v>
      </c>
      <c r="T6" s="34">
        <f t="shared" si="3"/>
        <v>33.44</v>
      </c>
      <c r="U6" s="34">
        <f t="shared" si="3"/>
        <v>66.959999999999994</v>
      </c>
      <c r="V6" s="34">
        <f t="shared" si="3"/>
        <v>1414</v>
      </c>
      <c r="W6" s="34">
        <f t="shared" si="3"/>
        <v>0.71</v>
      </c>
      <c r="X6" s="34">
        <f t="shared" si="3"/>
        <v>1991.55</v>
      </c>
      <c r="Y6" s="35">
        <f>IF(Y7="",NA(),Y7)</f>
        <v>41.22</v>
      </c>
      <c r="Z6" s="35">
        <f t="shared" ref="Z6:AH6" si="4">IF(Z7="",NA(),Z7)</f>
        <v>40.21</v>
      </c>
      <c r="AA6" s="35">
        <f t="shared" si="4"/>
        <v>37.880000000000003</v>
      </c>
      <c r="AB6" s="35">
        <f t="shared" si="4"/>
        <v>37.56</v>
      </c>
      <c r="AC6" s="35">
        <f t="shared" si="4"/>
        <v>39.61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5806.11</v>
      </c>
      <c r="BI6" s="35">
        <f t="shared" si="7"/>
        <v>5564.88</v>
      </c>
      <c r="BJ6" s="35">
        <f t="shared" si="7"/>
        <v>5683</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59.57</v>
      </c>
      <c r="BR6" s="35">
        <f t="shared" ref="BR6:BZ6" si="8">IF(BR7="",NA(),BR7)</f>
        <v>64.209999999999994</v>
      </c>
      <c r="BS6" s="35">
        <f t="shared" si="8"/>
        <v>75.02</v>
      </c>
      <c r="BT6" s="35">
        <f t="shared" si="8"/>
        <v>72.069999999999993</v>
      </c>
      <c r="BU6" s="35">
        <f t="shared" si="8"/>
        <v>60.31</v>
      </c>
      <c r="BV6" s="35">
        <f t="shared" si="8"/>
        <v>49.22</v>
      </c>
      <c r="BW6" s="35">
        <f t="shared" si="8"/>
        <v>53.7</v>
      </c>
      <c r="BX6" s="35">
        <f t="shared" si="8"/>
        <v>74.3</v>
      </c>
      <c r="BY6" s="35">
        <f t="shared" si="8"/>
        <v>72.260000000000005</v>
      </c>
      <c r="BZ6" s="35">
        <f t="shared" si="8"/>
        <v>71.84</v>
      </c>
      <c r="CA6" s="34" t="str">
        <f>IF(CA7="","",IF(CA7="-","【-】","【"&amp;SUBSTITUTE(TEXT(CA7,"#,##0.00"),"-","△")&amp;"】"))</f>
        <v>【74.17】</v>
      </c>
      <c r="CB6" s="35">
        <f>IF(CB7="",NA(),CB7)</f>
        <v>316.11</v>
      </c>
      <c r="CC6" s="35">
        <f t="shared" ref="CC6:CK6" si="9">IF(CC7="",NA(),CC7)</f>
        <v>282.82</v>
      </c>
      <c r="CD6" s="35">
        <f t="shared" si="9"/>
        <v>284.37</v>
      </c>
      <c r="CE6" s="35">
        <f t="shared" si="9"/>
        <v>307.69</v>
      </c>
      <c r="CF6" s="35">
        <f t="shared" si="9"/>
        <v>366.74</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54</v>
      </c>
      <c r="CN6" s="35">
        <f t="shared" ref="CN6:CV6" si="10">IF(CN7="",NA(),CN7)</f>
        <v>57.88</v>
      </c>
      <c r="CO6" s="35">
        <f t="shared" si="10"/>
        <v>47.76</v>
      </c>
      <c r="CP6" s="35">
        <f t="shared" si="10"/>
        <v>47.06</v>
      </c>
      <c r="CQ6" s="35">
        <f t="shared" si="10"/>
        <v>49.06</v>
      </c>
      <c r="CR6" s="35">
        <f t="shared" si="10"/>
        <v>36.65</v>
      </c>
      <c r="CS6" s="35">
        <f t="shared" si="10"/>
        <v>37.72</v>
      </c>
      <c r="CT6" s="35">
        <f t="shared" si="10"/>
        <v>43.36</v>
      </c>
      <c r="CU6" s="35">
        <f t="shared" si="10"/>
        <v>42.56</v>
      </c>
      <c r="CV6" s="35">
        <f t="shared" si="10"/>
        <v>42.47</v>
      </c>
      <c r="CW6" s="34" t="str">
        <f>IF(CW7="","",IF(CW7="-","【-】","【"&amp;SUBSTITUTE(TEXT(CW7,"#,##0.00"),"-","△")&amp;"】"))</f>
        <v>【42.86】</v>
      </c>
      <c r="CX6" s="35">
        <f>IF(CX7="",NA(),CX7)</f>
        <v>81.34</v>
      </c>
      <c r="CY6" s="35">
        <f t="shared" ref="CY6:DG6" si="11">IF(CY7="",NA(),CY7)</f>
        <v>83.33</v>
      </c>
      <c r="CZ6" s="35">
        <f t="shared" si="11"/>
        <v>81.7</v>
      </c>
      <c r="DA6" s="35">
        <f t="shared" si="11"/>
        <v>85.62</v>
      </c>
      <c r="DB6" s="35">
        <f t="shared" si="11"/>
        <v>85.43</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325252</v>
      </c>
      <c r="D7" s="37">
        <v>47</v>
      </c>
      <c r="E7" s="37">
        <v>17</v>
      </c>
      <c r="F7" s="37">
        <v>4</v>
      </c>
      <c r="G7" s="37">
        <v>0</v>
      </c>
      <c r="H7" s="37" t="s">
        <v>98</v>
      </c>
      <c r="I7" s="37" t="s">
        <v>99</v>
      </c>
      <c r="J7" s="37" t="s">
        <v>100</v>
      </c>
      <c r="K7" s="37" t="s">
        <v>101</v>
      </c>
      <c r="L7" s="37" t="s">
        <v>102</v>
      </c>
      <c r="M7" s="37" t="s">
        <v>103</v>
      </c>
      <c r="N7" s="38" t="s">
        <v>104</v>
      </c>
      <c r="O7" s="38" t="s">
        <v>105</v>
      </c>
      <c r="P7" s="38">
        <v>64.739999999999995</v>
      </c>
      <c r="Q7" s="38">
        <v>100</v>
      </c>
      <c r="R7" s="38">
        <v>4210</v>
      </c>
      <c r="S7" s="38">
        <v>2239</v>
      </c>
      <c r="T7" s="38">
        <v>33.44</v>
      </c>
      <c r="U7" s="38">
        <v>66.959999999999994</v>
      </c>
      <c r="V7" s="38">
        <v>1414</v>
      </c>
      <c r="W7" s="38">
        <v>0.71</v>
      </c>
      <c r="X7" s="38">
        <v>1991.55</v>
      </c>
      <c r="Y7" s="38">
        <v>41.22</v>
      </c>
      <c r="Z7" s="38">
        <v>40.21</v>
      </c>
      <c r="AA7" s="38">
        <v>37.880000000000003</v>
      </c>
      <c r="AB7" s="38">
        <v>37.56</v>
      </c>
      <c r="AC7" s="38">
        <v>39.61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5806.11</v>
      </c>
      <c r="BI7" s="38">
        <v>5564.88</v>
      </c>
      <c r="BJ7" s="38">
        <v>5683</v>
      </c>
      <c r="BK7" s="38">
        <v>1673.47</v>
      </c>
      <c r="BL7" s="38">
        <v>1592.72</v>
      </c>
      <c r="BM7" s="38">
        <v>1243.71</v>
      </c>
      <c r="BN7" s="38">
        <v>1194.1500000000001</v>
      </c>
      <c r="BO7" s="38">
        <v>1206.79</v>
      </c>
      <c r="BP7" s="38">
        <v>1218.7</v>
      </c>
      <c r="BQ7" s="38">
        <v>59.57</v>
      </c>
      <c r="BR7" s="38">
        <v>64.209999999999994</v>
      </c>
      <c r="BS7" s="38">
        <v>75.02</v>
      </c>
      <c r="BT7" s="38">
        <v>72.069999999999993</v>
      </c>
      <c r="BU7" s="38">
        <v>60.31</v>
      </c>
      <c r="BV7" s="38">
        <v>49.22</v>
      </c>
      <c r="BW7" s="38">
        <v>53.7</v>
      </c>
      <c r="BX7" s="38">
        <v>74.3</v>
      </c>
      <c r="BY7" s="38">
        <v>72.260000000000005</v>
      </c>
      <c r="BZ7" s="38">
        <v>71.84</v>
      </c>
      <c r="CA7" s="38">
        <v>74.17</v>
      </c>
      <c r="CB7" s="38">
        <v>316.11</v>
      </c>
      <c r="CC7" s="38">
        <v>282.82</v>
      </c>
      <c r="CD7" s="38">
        <v>284.37</v>
      </c>
      <c r="CE7" s="38">
        <v>307.69</v>
      </c>
      <c r="CF7" s="38">
        <v>366.74</v>
      </c>
      <c r="CG7" s="38">
        <v>332.02</v>
      </c>
      <c r="CH7" s="38">
        <v>300.35000000000002</v>
      </c>
      <c r="CI7" s="38">
        <v>221.81</v>
      </c>
      <c r="CJ7" s="38">
        <v>230.02</v>
      </c>
      <c r="CK7" s="38">
        <v>228.47</v>
      </c>
      <c r="CL7" s="38">
        <v>218.56</v>
      </c>
      <c r="CM7" s="38">
        <v>54</v>
      </c>
      <c r="CN7" s="38">
        <v>57.88</v>
      </c>
      <c r="CO7" s="38">
        <v>47.76</v>
      </c>
      <c r="CP7" s="38">
        <v>47.06</v>
      </c>
      <c r="CQ7" s="38">
        <v>49.06</v>
      </c>
      <c r="CR7" s="38">
        <v>36.65</v>
      </c>
      <c r="CS7" s="38">
        <v>37.72</v>
      </c>
      <c r="CT7" s="38">
        <v>43.36</v>
      </c>
      <c r="CU7" s="38">
        <v>42.56</v>
      </c>
      <c r="CV7" s="38">
        <v>42.47</v>
      </c>
      <c r="CW7" s="38">
        <v>42.86</v>
      </c>
      <c r="CX7" s="38">
        <v>81.34</v>
      </c>
      <c r="CY7" s="38">
        <v>83.33</v>
      </c>
      <c r="CZ7" s="38">
        <v>81.7</v>
      </c>
      <c r="DA7" s="38">
        <v>85.62</v>
      </c>
      <c r="DB7" s="38">
        <v>85.43</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2021-02-19T00:50:23Z</cp:lastPrinted>
  <dcterms:modified xsi:type="dcterms:W3CDTF">2021-02-19T00:50:24Z</dcterms:modified>
</cp:coreProperties>
</file>