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gasawara-akira\Desktop\【経営比較分析表】2019_324493_47_1718\"/>
    </mc:Choice>
  </mc:AlternateContent>
  <workbookProtection workbookAlgorithmName="SHA-512" workbookHashValue="+H5TGAhBPdH4PK8QEv/aevbW0hPR8dZQ0jvpaV85mN83W46RNQ0kabjtTHvxD7ZEiztUxe6uee87hVQwe0Rxtw==" workbookSaltValue="/cPMDzNjtEoIrWItBH/sQ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<sst xmlns="http://schemas.openxmlformats.org/spreadsheetml/2006/main" count="236" uniqueCount="121">
  <si>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</si>
  <si>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</si>
  <si>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</si>
  <si>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</si>
  <si>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</si>
  <si>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</si>
  <si>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</si>
  <si>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</si>
  <si>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</si>
  <si>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</si>
  <si>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</si>
  <si>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</si>
  <si>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</si>
  <si>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</si>
  <si>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</si>
  <si>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</si>
  <si>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</si>
  <si>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</si>
  <si>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</si>
  <si>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</si>
  <si>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</si>
  <si>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</si>
  <si>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</si>
  <si>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</si>
  <si>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</si>
  <si>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</si>
  <si>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</si>
  <si>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</si>
  <si>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</si>
  <si>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</si>
  <si>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</si>
  <si>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</si>
  <si>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</si>
  <si>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</si>
  <si>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</si>
  <si>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</si>
  <si>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</si>
  <si>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</si>
  <si>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</si>
  <si>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</si>
  <si>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</si>
  <si>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</si>
  <si>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</si>
  <si>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</si>
  <si>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</si>
  <si>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</si>
  <si>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</si>
  <si>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</si>
  <si>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</si>
  <si>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</si>
  <si>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</si>
  <si>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</si>
  <si>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</si>
  <si>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</si>
  <si>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</si>
  <si>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</si>
  <si>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</si>
  <si>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</si>
  <si>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</si>
  <si>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</si>
  <si>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</si>
  <si>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</si>
  <si>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</si>
  <si>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</si>
  <si>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</si>
  <si>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</si>
  <si>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</si>
  <si>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</si>
  <si>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</si>
  <si>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</si>
  <si>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</si>
  <si>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</si>
  <si>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</si>
  <si>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</si>
  <si>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</si>
  <si>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</si>
  <si>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</si>
  <si>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</si>
  <si>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</si>
  <si>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</si>
  <si>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</si>
  <si>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</si>
  <si>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</si>
  <si>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</si>
  <si>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</si>
  <si>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</si>
  <si>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</si>
  <si>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</si>
  <si>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</si>
  <si>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</si>
  <si>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</si>
  <si>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</si>
  <si>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</si>
  <si>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</si>
  <si>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</si>
  <si>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</si>
  <si>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</si>
  <si>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</si>
  <si>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</si>
  <si>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邑南町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</si>
  <si>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</si>
  <si>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</si>
  <si>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</si>
  <si>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</si>
  <si>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</si>
  <si>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</si>
  <si>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</si>
  <si>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</si>
  <si>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</si>
  <si>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</si>
  <si>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</si>
  <si>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</si>
  <si>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</si>
  <si>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</si>
  <si>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</si>
  <si>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</si>
  <si>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</si>
  <si>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</si>
  <si>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小規模集合排水処理施設は2処理区あり、経営改善の努力により水洗化率100％を達成している。収益的収支についても、事業規模が小さいため、修繕費等により年度によって違いはあるが増加傾向にある。
　事業投資に要した企業債に関しては償還により残高削減が進んでいる。
　汚水処理原価については施設の修繕、改築更新等の費用が目立っておらず、類似団体と比較してもかなり低い状態にある。
　経費回収率は類似団体と比較しても高い水準が保たれているが、今後は少子高齢化や自然減等による人口減少により下水道使用料が減少に転じると予測されるため、収益の安定的確保が課題である。
　</t>
    <rPh sb="1" eb="3">
      <t>ホンチョウ</t>
    </rPh>
    <rPh sb="4" eb="5">
      <t>コ</t>
    </rPh>
    <rPh sb="5" eb="7">
      <t>キボ</t>
    </rPh>
    <rPh sb="7" eb="9">
      <t>シュウゴウ</t>
    </rPh>
    <rPh sb="9" eb="11">
      <t>ハイスイ</t>
    </rPh>
    <rPh sb="11" eb="13">
      <t>ショリ</t>
    </rPh>
    <rPh sb="13" eb="15">
      <t>シセツ</t>
    </rPh>
    <rPh sb="17" eb="19">
      <t>ショリ</t>
    </rPh>
    <rPh sb="19" eb="20">
      <t>ク</t>
    </rPh>
    <rPh sb="23" eb="25">
      <t>ケイエイ</t>
    </rPh>
    <rPh sb="25" eb="27">
      <t>カイゼン</t>
    </rPh>
    <rPh sb="28" eb="30">
      <t>ドリョク</t>
    </rPh>
    <rPh sb="33" eb="36">
      <t>スイセンカ</t>
    </rPh>
    <rPh sb="36" eb="37">
      <t>リツ</t>
    </rPh>
    <rPh sb="42" eb="44">
      <t>タッセイ</t>
    </rPh>
    <rPh sb="49" eb="52">
      <t>シュウエキテキ</t>
    </rPh>
    <rPh sb="52" eb="54">
      <t>シュウシ</t>
    </rPh>
    <rPh sb="60" eb="62">
      <t>ジギョウ</t>
    </rPh>
    <rPh sb="62" eb="64">
      <t>キボ</t>
    </rPh>
    <rPh sb="65" eb="66">
      <t>チイ</t>
    </rPh>
    <rPh sb="71" eb="73">
      <t>シュウゼン</t>
    </rPh>
    <rPh sb="73" eb="74">
      <t>ヒ</t>
    </rPh>
    <rPh sb="74" eb="75">
      <t>トウ</t>
    </rPh>
    <rPh sb="78" eb="80">
      <t>ネンド</t>
    </rPh>
    <rPh sb="84" eb="85">
      <t>チガ</t>
    </rPh>
    <rPh sb="90" eb="92">
      <t>ゾウカ</t>
    </rPh>
    <rPh sb="92" eb="94">
      <t>ケイコウ</t>
    </rPh>
    <rPh sb="100" eb="102">
      <t>ジギョウ</t>
    </rPh>
    <rPh sb="102" eb="104">
      <t>トウシ</t>
    </rPh>
    <rPh sb="105" eb="106">
      <t>ヨウ</t>
    </rPh>
    <rPh sb="108" eb="110">
      <t>キギョウ</t>
    </rPh>
    <rPh sb="110" eb="111">
      <t>サイ</t>
    </rPh>
    <rPh sb="112" eb="113">
      <t>カン</t>
    </rPh>
    <rPh sb="116" eb="118">
      <t>ショウカン</t>
    </rPh>
    <rPh sb="121" eb="123">
      <t>ザンダカ</t>
    </rPh>
    <rPh sb="123" eb="125">
      <t>サクゲン</t>
    </rPh>
    <rPh sb="126" eb="127">
      <t>スス</t>
    </rPh>
    <rPh sb="134" eb="136">
      <t>オスイ</t>
    </rPh>
    <rPh sb="136" eb="138">
      <t>ショリ</t>
    </rPh>
    <rPh sb="138" eb="140">
      <t>ゲンカ</t>
    </rPh>
    <rPh sb="145" eb="147">
      <t>シセツ</t>
    </rPh>
    <rPh sb="148" eb="150">
      <t>シュウゼン</t>
    </rPh>
    <rPh sb="151" eb="153">
      <t>カイチク</t>
    </rPh>
    <rPh sb="153" eb="155">
      <t>コウシン</t>
    </rPh>
    <rPh sb="155" eb="156">
      <t>トウ</t>
    </rPh>
    <rPh sb="157" eb="159">
      <t>ヒヨウ</t>
    </rPh>
    <rPh sb="160" eb="162">
      <t>メダ</t>
    </rPh>
    <rPh sb="168" eb="170">
      <t>ルイジ</t>
    </rPh>
    <rPh sb="170" eb="172">
      <t>ダンタイ</t>
    </rPh>
    <rPh sb="173" eb="175">
      <t>ヒカク</t>
    </rPh>
    <rPh sb="181" eb="182">
      <t>ヒク</t>
    </rPh>
    <rPh sb="183" eb="185">
      <t>ジョウタイ</t>
    </rPh>
    <phoneticPr fontId="15"/>
  </si>
  <si>
    <t>　供用開始から14,15年と比較的新しいため、老朽化による施設の対策は今のところ発生していない。また、管渠も判断の目安となる20年より短い。
　施設の状態を把握することで異常に対して、早めの対策を行い修繕等の経費を抑制するようにしている。</t>
    <rPh sb="1" eb="3">
      <t>キョウヨウ</t>
    </rPh>
    <rPh sb="3" eb="5">
      <t>カイシ</t>
    </rPh>
    <rPh sb="12" eb="13">
      <t>ネン</t>
    </rPh>
    <rPh sb="14" eb="17">
      <t>ヒカクテキ</t>
    </rPh>
    <rPh sb="17" eb="18">
      <t>アタラ</t>
    </rPh>
    <rPh sb="23" eb="26">
      <t>ロウキュウカ</t>
    </rPh>
    <rPh sb="29" eb="31">
      <t>シセツ</t>
    </rPh>
    <rPh sb="32" eb="34">
      <t>タイサク</t>
    </rPh>
    <rPh sb="35" eb="36">
      <t>イマ</t>
    </rPh>
    <rPh sb="40" eb="42">
      <t>ハッセイ</t>
    </rPh>
    <rPh sb="51" eb="53">
      <t>カンキョ</t>
    </rPh>
    <rPh sb="54" eb="56">
      <t>ハンダン</t>
    </rPh>
    <rPh sb="57" eb="59">
      <t>メヤス</t>
    </rPh>
    <rPh sb="64" eb="65">
      <t>ネン</t>
    </rPh>
    <rPh sb="67" eb="68">
      <t>ミジカ</t>
    </rPh>
    <rPh sb="72" eb="74">
      <t>シセツ</t>
    </rPh>
    <rPh sb="75" eb="77">
      <t>ジョウタイ</t>
    </rPh>
    <rPh sb="78" eb="80">
      <t>ハアク</t>
    </rPh>
    <rPh sb="85" eb="87">
      <t>イジョウ</t>
    </rPh>
    <rPh sb="88" eb="89">
      <t>タイ</t>
    </rPh>
    <rPh sb="92" eb="93">
      <t>ハヤ</t>
    </rPh>
    <rPh sb="95" eb="97">
      <t>タイサク</t>
    </rPh>
    <rPh sb="98" eb="99">
      <t>オコナ</t>
    </rPh>
    <rPh sb="100" eb="102">
      <t>シュウゼン</t>
    </rPh>
    <rPh sb="102" eb="103">
      <t>トウ</t>
    </rPh>
    <rPh sb="104" eb="106">
      <t>ケイヒ</t>
    </rPh>
    <rPh sb="107" eb="109">
      <t>ヨクセイ</t>
    </rPh>
    <phoneticPr fontId="15"/>
  </si>
  <si>
    <t>　今後は老朽化により維持・更新費用等の増加が予想されるため、施設の長寿命化を含めた計画的・効率的な管理に努める必要がある。
　また、機器の修繕や更新、汚泥処理等を含めた包括的な委託化の研究など経営の効率化について検討することや、有収水量の実態把握についても進める必要がある。
　なお、下水道使用料に対しては、現在経費回収率が高い水準で保たれているが、今後の人口減少による下水道使用料の減少を考慮し、安定した事業経営を維持するために、適正な資産維持費等を含めた今後の在り方を研究する必要がある。</t>
    <rPh sb="1" eb="3">
      <t>コンゴ</t>
    </rPh>
    <rPh sb="4" eb="7">
      <t>ロウキュウカ</t>
    </rPh>
    <rPh sb="10" eb="12">
      <t>イジ</t>
    </rPh>
    <rPh sb="13" eb="15">
      <t>コウシン</t>
    </rPh>
    <rPh sb="15" eb="17">
      <t>ヒヨウ</t>
    </rPh>
    <rPh sb="17" eb="18">
      <t>トウ</t>
    </rPh>
    <rPh sb="19" eb="21">
      <t>ゾウカ</t>
    </rPh>
    <rPh sb="22" eb="24">
      <t>ヨソウ</t>
    </rPh>
    <rPh sb="30" eb="32">
      <t>シセツ</t>
    </rPh>
    <rPh sb="33" eb="34">
      <t>チョウ</t>
    </rPh>
    <rPh sb="34" eb="37">
      <t>ジュミョウカ</t>
    </rPh>
    <rPh sb="38" eb="39">
      <t>フク</t>
    </rPh>
    <rPh sb="41" eb="44">
      <t>ケイカクテキ</t>
    </rPh>
    <rPh sb="45" eb="48">
      <t>コウリツテキ</t>
    </rPh>
    <rPh sb="49" eb="51">
      <t>カンリ</t>
    </rPh>
    <rPh sb="52" eb="53">
      <t>ツト</t>
    </rPh>
    <rPh sb="55" eb="57">
      <t>ヒツヨウ</t>
    </rPh>
    <rPh sb="66" eb="68">
      <t>キキ</t>
    </rPh>
    <rPh sb="69" eb="71">
      <t>シュウゼン</t>
    </rPh>
    <rPh sb="72" eb="74">
      <t>コウシン</t>
    </rPh>
    <rPh sb="75" eb="77">
      <t>オデイ</t>
    </rPh>
    <rPh sb="77" eb="79">
      <t>ショリ</t>
    </rPh>
    <rPh sb="79" eb="80">
      <t>トウ</t>
    </rPh>
    <rPh sb="81" eb="82">
      <t>フク</t>
    </rPh>
    <rPh sb="84" eb="87">
      <t>ホウカツテキ</t>
    </rPh>
    <rPh sb="88" eb="91">
      <t>イタクカ</t>
    </rPh>
    <rPh sb="92" eb="94">
      <t>ケンキュウ</t>
    </rPh>
    <rPh sb="96" eb="98">
      <t>ケイエイ</t>
    </rPh>
    <rPh sb="99" eb="102">
      <t>コウリツカ</t>
    </rPh>
    <rPh sb="106" eb="108">
      <t>ケントウ</t>
    </rPh>
    <rPh sb="114" eb="115">
      <t>ユウ</t>
    </rPh>
    <rPh sb="115" eb="116">
      <t>シュウ</t>
    </rPh>
    <rPh sb="116" eb="117">
      <t>スイ</t>
    </rPh>
    <rPh sb="117" eb="118">
      <t>リョウ</t>
    </rPh>
    <rPh sb="119" eb="121">
      <t>ジッタイ</t>
    </rPh>
    <rPh sb="121" eb="123">
      <t>ハアク</t>
    </rPh>
    <rPh sb="128" eb="129">
      <t>スス</t>
    </rPh>
    <rPh sb="131" eb="133">
      <t>ヒツヨウ</t>
    </rPh>
    <rPh sb="142" eb="145">
      <t>ゲスイドウ</t>
    </rPh>
    <rPh sb="145" eb="148">
      <t>シヨウリョウ</t>
    </rPh>
    <rPh sb="149" eb="150">
      <t>タイ</t>
    </rPh>
    <rPh sb="154" eb="156">
      <t>ゲンザイ</t>
    </rPh>
    <rPh sb="156" eb="158">
      <t>ケイヒ</t>
    </rPh>
    <rPh sb="158" eb="160">
      <t>カイシュウ</t>
    </rPh>
    <rPh sb="160" eb="161">
      <t>リツ</t>
    </rPh>
    <rPh sb="162" eb="163">
      <t>タカ</t>
    </rPh>
    <rPh sb="164" eb="166">
      <t>スイジュン</t>
    </rPh>
    <rPh sb="167" eb="168">
      <t>タモ</t>
    </rPh>
    <rPh sb="175" eb="177">
      <t>コンゴ</t>
    </rPh>
    <rPh sb="178" eb="180">
      <t>ジンコウ</t>
    </rPh>
    <rPh sb="180" eb="182">
      <t>ゲンショウ</t>
    </rPh>
    <rPh sb="185" eb="188">
      <t>ゲスイドウ</t>
    </rPh>
    <rPh sb="188" eb="191">
      <t>シヨウリョウ</t>
    </rPh>
    <rPh sb="192" eb="194">
      <t>ゲンショウ</t>
    </rPh>
    <rPh sb="195" eb="197">
      <t>コウリョ</t>
    </rPh>
    <rPh sb="199" eb="201">
      <t>アンテイ</t>
    </rPh>
    <rPh sb="205" eb="207">
      <t>ケイエイ</t>
    </rPh>
    <rPh sb="208" eb="210">
      <t>イジ</t>
    </rPh>
    <rPh sb="216" eb="218">
      <t>テキセイ</t>
    </rPh>
    <rPh sb="219" eb="221">
      <t>シサン</t>
    </rPh>
    <rPh sb="221" eb="223">
      <t>イジ</t>
    </rPh>
    <rPh sb="223" eb="224">
      <t>ヒ</t>
    </rPh>
    <rPh sb="224" eb="225">
      <t>トウ</t>
    </rPh>
    <rPh sb="226" eb="227">
      <t>フク</t>
    </rPh>
    <rPh sb="229" eb="231">
      <t>コンゴ</t>
    </rPh>
    <rPh sb="232" eb="233">
      <t>ア</t>
    </rPh>
    <rPh sb="234" eb="235">
      <t>カタ</t>
    </rPh>
    <rPh sb="236" eb="238">
      <t>ケンキュウ</t>
    </rPh>
    <rPh sb="240" eb="24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</si>
</sst>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2A-4131-9B06-2C670EEF991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0.51</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32A-4131-9B06-2C670EEF991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61.11</c:v>
                </c:pt>
                <c:pt idx="1">
                  <c:v>55.56</c:v>
                </c:pt>
                <c:pt idx="2">
                  <c:v>52.94</c:v>
                </c:pt>
                <c:pt idx="3">
                  <c:v>52.94</c:v>
                </c:pt>
                <c:pt idx="4">
                  <c:v>52.94</c:v>
                </c:pt>
              </c:numCache>
            </c:numRef>
          </c:val>
          <c:extLst>
            <c:ext xmlns:c16="http://schemas.microsoft.com/office/drawing/2014/chart" uri="{C3380CC4-5D6E-409C-BE32-E72D297353CC}">
              <c16:uniqueId val="{00000000-C10F-4CEB-9575-FF768523FA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36.44</c:v>
                </c:pt>
                <c:pt idx="2">
                  <c:v>34.29</c:v>
                </c:pt>
                <c:pt idx="3">
                  <c:v>35.340000000000003</c:v>
                </c:pt>
                <c:pt idx="4">
                  <c:v>34.68</c:v>
                </c:pt>
              </c:numCache>
            </c:numRef>
          </c:val>
          <c:smooth val="0"/>
          <c:extLst>
            <c:ext xmlns:c16="http://schemas.microsoft.com/office/drawing/2014/chart" uri="{C3380CC4-5D6E-409C-BE32-E72D297353CC}">
              <c16:uniqueId val="{00000001-C10F-4CEB-9575-FF768523FA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9D0-4F54-81A6-18C3990C480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89.93</c:v>
                </c:pt>
                <c:pt idx="2">
                  <c:v>89.88</c:v>
                </c:pt>
                <c:pt idx="3">
                  <c:v>91.52</c:v>
                </c:pt>
                <c:pt idx="4">
                  <c:v>90.33</c:v>
                </c:pt>
              </c:numCache>
            </c:numRef>
          </c:val>
          <c:smooth val="0"/>
          <c:extLst>
            <c:ext xmlns:c16="http://schemas.microsoft.com/office/drawing/2014/chart" uri="{C3380CC4-5D6E-409C-BE32-E72D297353CC}">
              <c16:uniqueId val="{00000001-09D0-4F54-81A6-18C3990C480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66.930000000000007</c:v>
                </c:pt>
                <c:pt idx="1">
                  <c:v>70.099999999999994</c:v>
                </c:pt>
                <c:pt idx="2">
                  <c:v>70.290000000000006</c:v>
                </c:pt>
                <c:pt idx="3">
                  <c:v>72.83</c:v>
                </c:pt>
                <c:pt idx="4">
                  <c:v>72.930000000000007</c:v>
                </c:pt>
              </c:numCache>
            </c:numRef>
          </c:val>
          <c:extLst>
            <c:ext xmlns:c16="http://schemas.microsoft.com/office/drawing/2014/chart" uri="{C3380CC4-5D6E-409C-BE32-E72D297353CC}">
              <c16:uniqueId val="{00000000-31B8-4588-9CED-E134485C99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B8-4588-9CED-E134485C99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EB-448B-93EB-889A5C7A09A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EB-448B-93EB-889A5C7A09A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CC-41CA-9757-032B9061BD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C-41CA-9757-032B9061BD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97-4A2D-9047-6ADB3F7C9D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97-4A2D-9047-6ADB3F7C9D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32-448C-BE05-4DD986929F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32-448C-BE05-4DD986929F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95.42</c:v>
                </c:pt>
                <c:pt idx="1">
                  <c:v>6.41</c:v>
                </c:pt>
                <c:pt idx="2">
                  <c:v>157.55000000000001</c:v>
                </c:pt>
                <c:pt idx="3">
                  <c:v>52.26</c:v>
                </c:pt>
                <c:pt idx="4" formatCode="#,##0.00;&quot;△&quot;#,##0.00">
                  <c:v>0</c:v>
                </c:pt>
              </c:numCache>
            </c:numRef>
          </c:val>
          <c:extLst>
            <c:ext xmlns:c16="http://schemas.microsoft.com/office/drawing/2014/chart" uri="{C3380CC4-5D6E-409C-BE32-E72D297353CC}">
              <c16:uniqueId val="{00000000-004D-4CD6-8105-3019B68073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1914.94</c:v>
                </c:pt>
                <c:pt idx="2">
                  <c:v>1759.36</c:v>
                </c:pt>
                <c:pt idx="3">
                  <c:v>1837.88</c:v>
                </c:pt>
                <c:pt idx="4">
                  <c:v>1748.51</c:v>
                </c:pt>
              </c:numCache>
            </c:numRef>
          </c:val>
          <c:smooth val="0"/>
          <c:extLst>
            <c:ext xmlns:c16="http://schemas.microsoft.com/office/drawing/2014/chart" uri="{C3380CC4-5D6E-409C-BE32-E72D297353CC}">
              <c16:uniqueId val="{00000001-004D-4CD6-8105-3019B68073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100</c:v>
                </c:pt>
                <c:pt idx="2">
                  <c:v>100</c:v>
                </c:pt>
                <c:pt idx="3">
                  <c:v>91.26</c:v>
                </c:pt>
                <c:pt idx="4">
                  <c:v>83.07</c:v>
                </c:pt>
              </c:numCache>
            </c:numRef>
          </c:val>
          <c:extLst>
            <c:ext xmlns:c16="http://schemas.microsoft.com/office/drawing/2014/chart" uri="{C3380CC4-5D6E-409C-BE32-E72D297353CC}">
              <c16:uniqueId val="{00000000-0034-428E-8DC4-696E9C7614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0034-428E-8DC4-696E9C7614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225.61</c:v>
                </c:pt>
                <c:pt idx="1">
                  <c:v>218.04</c:v>
                </c:pt>
                <c:pt idx="2">
                  <c:v>223.84</c:v>
                </c:pt>
                <c:pt idx="3">
                  <c:v>250.84</c:v>
                </c:pt>
                <c:pt idx="4">
                  <c:v>272.62</c:v>
                </c:pt>
              </c:numCache>
            </c:numRef>
          </c:val>
          <c:extLst>
            <c:ext xmlns:c16="http://schemas.microsoft.com/office/drawing/2014/chart" uri="{C3380CC4-5D6E-409C-BE32-E72D297353CC}">
              <c16:uniqueId val="{00000000-C2E0-4263-ACCD-A87A0C13B1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553.77</c:v>
                </c:pt>
                <c:pt idx="2">
                  <c:v>508.64</c:v>
                </c:pt>
                <c:pt idx="3">
                  <c:v>525.22</c:v>
                </c:pt>
                <c:pt idx="4">
                  <c:v>520.91999999999996</c:v>
                </c:pt>
              </c:numCache>
            </c:numRef>
          </c:val>
          <c:smooth val="0"/>
          <c:extLst>
            <c:ext xmlns:c16="http://schemas.microsoft.com/office/drawing/2014/chart" uri="{C3380CC4-5D6E-409C-BE32-E72D297353CC}">
              <c16:uniqueId val="{00000001-C2E0-4263-ACCD-A87A0C13B1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邑南町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10575</v>
      </c>
      <c r="AM8" s="51"/>
      <c r="AN8" s="51"/>
      <c r="AO8" s="51"/>
      <c r="AP8" s="51"/>
      <c r="AQ8" s="51"/>
      <c r="AR8" s="51"/>
      <c r="AS8" s="51"/>
      <c r="AT8" s="46">
        <f>データ!T6</f>
        <v>419.29</v>
      </c>
      <c r="AU8" s="46"/>
      <c r="AV8" s="46"/>
      <c r="AW8" s="46"/>
      <c r="AX8" s="46"/>
      <c r="AY8" s="46"/>
      <c r="AZ8" s="46"/>
      <c r="BA8" s="46"/>
      <c r="BB8" s="46">
        <f>データ!U6</f>
        <v>25.22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0.43</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45</v>
      </c>
      <c r="AM10" s="51"/>
      <c r="AN10" s="51"/>
      <c r="AO10" s="51"/>
      <c r="AP10" s="51"/>
      <c r="AQ10" s="51"/>
      <c r="AR10" s="51"/>
      <c r="AS10" s="51"/>
      <c r="AT10" s="46">
        <f>データ!W6</f>
        <v>0.04</v>
      </c>
      <c r="AU10" s="46"/>
      <c r="AV10" s="46"/>
      <c r="AW10" s="46"/>
      <c r="AX10" s="46"/>
      <c r="AY10" s="46"/>
      <c r="AZ10" s="46"/>
      <c r="BA10" s="46"/>
      <c r="BB10" s="46">
        <f>データ!X6</f>
        <v>1125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【1,682.85】</v>
      </c>
      <c r="I86" s="26" t="str">
        <f>データ!CA6</f>
        <v>【36.18】</v>
      </c>
      <c r="J86" s="26" t="str">
        <f>データ!CL6</f>
        <v>【510.14】</v>
      </c>
      <c r="K86" s="26" t="str">
        <f>データ!CW6</f>
        <v>【35.17】</v>
      </c>
      <c r="L86" s="26" t="str">
        <f>データ!DH6</f>
        <v>【90.15】</v>
      </c>
      <c r="M86" s="26" t="s">
        <v>43</v>
      </c>
      <c r="N86" s="26" t="s">
        <v>45</v>
      </c>
      <c r="O86" s="26" t="str">
        <f>データ!EO6</f>
        <v>【0.00】</v>
      </c>
    </row>
  </sheetData>
  <sheetProtection algorithmName="SHA-512" hashValue="0GoOEDkXZsRvg8CEz+WdclqC9Jw0XA9yOGKigcFCydAsXp2sVshEWpBWAJ1nlPrAFiym123jZEZCbK3M4wGhDw==" saltValue="Nvn2fqOk7ZmJJdluJBBS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324493</v>
      </c>
      <c r="D6" s="33">
        <f t="shared" si="3"/>
        <v>47</v>
      </c>
      <c r="E6" s="33">
        <f t="shared" si="3"/>
        <v>17</v>
      </c>
      <c r="F6" s="33">
        <f t="shared" si="3"/>
        <v>9</v>
      </c>
      <c r="G6" s="33">
        <f t="shared" si="3"/>
        <v>0</v>
      </c>
      <c r="H6" s="33" t="str">
        <f t="shared" si="3"/>
        <v>島根県　邑南町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0.43</v>
      </c>
      <c r="Q6" s="34">
        <f t="shared" si="3"/>
        <v>100</v>
      </c>
      <c r="R6" s="34">
        <f t="shared" si="3"/>
        <v>3300</v>
      </c>
      <c r="S6" s="34">
        <f t="shared" si="3"/>
        <v>10575</v>
      </c>
      <c r="T6" s="34">
        <f t="shared" si="3"/>
        <v>419.29</v>
      </c>
      <c r="U6" s="34">
        <f t="shared" si="3"/>
        <v>25.22</v>
      </c>
      <c r="V6" s="34">
        <f t="shared" si="3"/>
        <v>45</v>
      </c>
      <c r="W6" s="34">
        <f t="shared" si="3"/>
        <v>0.04</v>
      </c>
      <c r="X6" s="34">
        <f t="shared" si="3"/>
        <v>1125</v>
      </c>
      <c r="Y6" s="35">
        <f>IF(Y7="",NA(),Y7)</f>
        <v>66.930000000000007</v>
      </c>
      <c r="Z6" s="35">
        <f t="shared" ref="Z6:AH6" si="4">IF(Z7="",NA(),Z7)</f>
        <v>70.099999999999994</v>
      </c>
      <c r="AA6" s="35">
        <f t="shared" si="4"/>
        <v>70.290000000000006</v>
      </c>
      <c r="AB6" s="35">
        <f t="shared" si="4"/>
        <v>72.83</v>
      </c>
      <c r="AC6" s="35">
        <f t="shared" si="4"/>
        <v>72.930000000000007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95.42</v>
      </c>
      <c r="BG6" s="35">
        <f t="shared" ref="BG6:BO6" si="7">IF(BG7="",NA(),BG7)</f>
        <v>6.41</v>
      </c>
      <c r="BH6" s="35">
        <f t="shared" si="7"/>
        <v>157.55000000000001</v>
      </c>
      <c r="BI6" s="35">
        <f t="shared" si="7"/>
        <v>52.26</v>
      </c>
      <c r="BJ6" s="34">
        <f t="shared" si="7"/>
        <v>0</v>
      </c>
      <c r="BK6" s="35">
        <f t="shared" si="7"/>
        <v>3188.44</v>
      </c>
      <c r="BL6" s="35">
        <f t="shared" si="7"/>
        <v>1914.94</v>
      </c>
      <c r="BM6" s="35">
        <f t="shared" si="7"/>
        <v>1759.36</v>
      </c>
      <c r="BN6" s="35">
        <f t="shared" si="7"/>
        <v>1837.88</v>
      </c>
      <c r="BO6" s="35">
        <f t="shared" si="7"/>
        <v>1748.51</v>
      </c>
      <c r="BP6" s="34" t="str">
        <f>IF(BP7="","",IF(BP7="-","【-】","【"&amp;SUBSTITUTE(TEXT(BP7,"#,##0.00"),"-","△")&amp;"】"))</f>
        <v>【1,682.85】</v>
      </c>
      <c r="BQ6" s="35">
        <f>IF(BQ7="",NA(),BQ7)</f>
        <v>100</v>
      </c>
      <c r="BR6" s="35">
        <f t="shared" ref="BR6:BZ6" si="8">IF(BR7="",NA(),BR7)</f>
        <v>100</v>
      </c>
      <c r="BS6" s="35">
        <f t="shared" si="8"/>
        <v>100</v>
      </c>
      <c r="BT6" s="35">
        <f t="shared" si="8"/>
        <v>91.26</v>
      </c>
      <c r="BU6" s="35">
        <f t="shared" si="8"/>
        <v>83.07</v>
      </c>
      <c r="BV6" s="35">
        <f t="shared" si="8"/>
        <v>26.47</v>
      </c>
      <c r="BW6" s="35">
        <f t="shared" si="8"/>
        <v>34.020000000000003</v>
      </c>
      <c r="BX6" s="35">
        <f t="shared" si="8"/>
        <v>37.200000000000003</v>
      </c>
      <c r="BY6" s="35">
        <f t="shared" si="8"/>
        <v>35.03</v>
      </c>
      <c r="BZ6" s="35">
        <f t="shared" si="8"/>
        <v>34.99</v>
      </c>
      <c r="CA6" s="34" t="str">
        <f>IF(CA7="","",IF(CA7="-","【-】","【"&amp;SUBSTITUTE(TEXT(CA7,"#,##0.00"),"-","△")&amp;"】"))</f>
        <v>【36.18】</v>
      </c>
      <c r="CB6" s="35">
        <f>IF(CB7="",NA(),CB7)</f>
        <v>225.61</v>
      </c>
      <c r="CC6" s="35">
        <f t="shared" ref="CC6:CK6" si="9">IF(CC7="",NA(),CC7)</f>
        <v>218.04</v>
      </c>
      <c r="CD6" s="35">
        <f t="shared" si="9"/>
        <v>223.84</v>
      </c>
      <c r="CE6" s="35">
        <f t="shared" si="9"/>
        <v>250.84</v>
      </c>
      <c r="CF6" s="35">
        <f t="shared" si="9"/>
        <v>272.62</v>
      </c>
      <c r="CG6" s="35">
        <f t="shared" si="9"/>
        <v>688.46</v>
      </c>
      <c r="CH6" s="35">
        <f t="shared" si="9"/>
        <v>553.77</v>
      </c>
      <c r="CI6" s="35">
        <f t="shared" si="9"/>
        <v>508.64</v>
      </c>
      <c r="CJ6" s="35">
        <f t="shared" si="9"/>
        <v>525.22</v>
      </c>
      <c r="CK6" s="35">
        <f t="shared" si="9"/>
        <v>520.91999999999996</v>
      </c>
      <c r="CL6" s="34" t="str">
        <f>IF(CL7="","",IF(CL7="-","【-】","【"&amp;SUBSTITUTE(TEXT(CL7,"#,##0.00"),"-","△")&amp;"】"))</f>
        <v>【510.14】</v>
      </c>
      <c r="CM6" s="35">
        <f>IF(CM7="",NA(),CM7)</f>
        <v>61.11</v>
      </c>
      <c r="CN6" s="35">
        <f t="shared" ref="CN6:CV6" si="10">IF(CN7="",NA(),CN7)</f>
        <v>55.56</v>
      </c>
      <c r="CO6" s="35">
        <f t="shared" si="10"/>
        <v>52.94</v>
      </c>
      <c r="CP6" s="35">
        <f t="shared" si="10"/>
        <v>52.94</v>
      </c>
      <c r="CQ6" s="35">
        <f t="shared" si="10"/>
        <v>52.94</v>
      </c>
      <c r="CR6" s="35">
        <f t="shared" si="10"/>
        <v>40.96</v>
      </c>
      <c r="CS6" s="35">
        <f t="shared" si="10"/>
        <v>36.44</v>
      </c>
      <c r="CT6" s="35">
        <f t="shared" si="10"/>
        <v>34.29</v>
      </c>
      <c r="CU6" s="35">
        <f t="shared" si="10"/>
        <v>35.340000000000003</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90.64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0.51</v>
      </c>
      <c r="EK6" s="35">
        <f t="shared" si="14"/>
        <v>0.01</v>
      </c>
      <c r="EL6" s="34">
        <f t="shared" si="14"/>
        <v>0</v>
      </c>
      <c r="EM6" s="34">
        <f t="shared" si="14"/>
        <v>0</v>
      </c>
      <c r="EN6" s="34">
        <f t="shared" si="14"/>
        <v>0</v>
      </c>
      <c r="EO6" s="34" t="str">
        <f>IF(EO7="","",IF(EO7="-","【-】","【"&amp;SUBSTITUTE(TEXT(EO7,"#,##0.00"),"-","△")&amp;"】"))</f>
        <v>【0.00】</v>
      </c>
    </row>
    <row r="7" spans="1:145" s="36" customFormat="1" x14ac:dyDescent="0.15">
      <c r="A7" s="28"/>
      <c r="B7" s="37">
        <v>2019</v>
      </c>
      <c r="C7" s="37">
        <v>324493</v>
      </c>
      <c r="D7" s="37">
        <v>47</v>
      </c>
      <c r="E7" s="37">
        <v>17</v>
      </c>
      <c r="F7" s="37">
        <v>9</v>
      </c>
      <c r="G7" s="37">
        <v>0</v>
      </c>
      <c r="H7" s="37" t="s">
        <v>99</v>
      </c>
      <c r="I7" s="37" t="s">
        <v>100</v>
      </c>
      <c r="J7" s="37" t="s">
        <v>101</v>
      </c>
      <c r="K7" s="37" t="s">
        <v>102</v>
      </c>
      <c r="L7" s="37" t="s">
        <v>103</v>
      </c>
      <c r="M7" s="37" t="s">
        <v>104</v>
      </c>
      <c r="N7" s="38" t="s">
        <v>105</v>
      </c>
      <c r="O7" s="38" t="s">
        <v>106</v>
      </c>
      <c r="P7" s="38">
        <v>0.43</v>
      </c>
      <c r="Q7" s="38">
        <v>100</v>
      </c>
      <c r="R7" s="38">
        <v>3300</v>
      </c>
      <c r="S7" s="38">
        <v>10575</v>
      </c>
      <c r="T7" s="38">
        <v>419.29</v>
      </c>
      <c r="U7" s="38">
        <v>25.22</v>
      </c>
      <c r="V7" s="38">
        <v>45</v>
      </c>
      <c r="W7" s="38">
        <v>0.04</v>
      </c>
      <c r="X7" s="38">
        <v>1125</v>
      </c>
      <c r="Y7" s="38">
        <v>66.930000000000007</v>
      </c>
      <c r="Z7" s="38">
        <v>70.099999999999994</v>
      </c>
      <c r="AA7" s="38">
        <v>70.290000000000006</v>
      </c>
      <c r="AB7" s="38">
        <v>72.83</v>
      </c>
      <c r="AC7" s="38">
        <v>72.930000000000007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95.42</v>
      </c>
      <c r="BG7" s="38">
        <v>6.41</v>
      </c>
      <c r="BH7" s="38">
        <v>157.55000000000001</v>
      </c>
      <c r="BI7" s="38">
        <v>52.26</v>
      </c>
      <c r="BJ7" s="38">
        <v>0</v>
      </c>
      <c r="BK7" s="38">
        <v>3188.44</v>
      </c>
      <c r="BL7" s="38">
        <v>1914.94</v>
      </c>
      <c r="BM7" s="38">
        <v>1759.36</v>
      </c>
      <c r="BN7" s="38">
        <v>1837.88</v>
      </c>
      <c r="BO7" s="38">
        <v>1748.51</v>
      </c>
      <c r="BP7" s="38">
        <v>1682.85</v>
      </c>
      <c r="BQ7" s="38">
        <v>100</v>
      </c>
      <c r="BR7" s="38">
        <v>100</v>
      </c>
      <c r="BS7" s="38">
        <v>100</v>
      </c>
      <c r="BT7" s="38">
        <v>91.26</v>
      </c>
      <c r="BU7" s="38">
        <v>83.07</v>
      </c>
      <c r="BV7" s="38">
        <v>26.47</v>
      </c>
      <c r="BW7" s="38">
        <v>34.020000000000003</v>
      </c>
      <c r="BX7" s="38">
        <v>37.200000000000003</v>
      </c>
      <c r="BY7" s="38">
        <v>35.03</v>
      </c>
      <c r="BZ7" s="38">
        <v>34.99</v>
      </c>
      <c r="CA7" s="38">
        <v>36.18</v>
      </c>
      <c r="CB7" s="38">
        <v>225.61</v>
      </c>
      <c r="CC7" s="38">
        <v>218.04</v>
      </c>
      <c r="CD7" s="38">
        <v>223.84</v>
      </c>
      <c r="CE7" s="38">
        <v>250.84</v>
      </c>
      <c r="CF7" s="38">
        <v>272.62</v>
      </c>
      <c r="CG7" s="38">
        <v>688.46</v>
      </c>
      <c r="CH7" s="38">
        <v>553.77</v>
      </c>
      <c r="CI7" s="38">
        <v>508.64</v>
      </c>
      <c r="CJ7" s="38">
        <v>525.22</v>
      </c>
      <c r="CK7" s="38">
        <v>520.91999999999996</v>
      </c>
      <c r="CL7" s="38">
        <v>510.14</v>
      </c>
      <c r="CM7" s="38">
        <v>61.11</v>
      </c>
      <c r="CN7" s="38">
        <v>55.56</v>
      </c>
      <c r="CO7" s="38">
        <v>52.94</v>
      </c>
      <c r="CP7" s="38">
        <v>52.94</v>
      </c>
      <c r="CQ7" s="38">
        <v>52.94</v>
      </c>
      <c r="CR7" s="38">
        <v>40.96</v>
      </c>
      <c r="CS7" s="38">
        <v>36.44</v>
      </c>
      <c r="CT7" s="38">
        <v>34.29</v>
      </c>
      <c r="CU7" s="38">
        <v>35.340000000000003</v>
      </c>
      <c r="CV7" s="38">
        <v>34.68</v>
      </c>
      <c r="CW7" s="38">
        <v>35.17</v>
      </c>
      <c r="CX7" s="38">
        <v>100</v>
      </c>
      <c r="CY7" s="38">
        <v>100</v>
      </c>
      <c r="CZ7" s="38">
        <v>100</v>
      </c>
      <c r="DA7" s="38">
        <v>100</v>
      </c>
      <c r="DB7" s="38">
        <v>100</v>
      </c>
      <c r="DC7" s="38">
        <v>90.64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0.51</v>
      </c>
      <c r="EK7" s="38">
        <v>0.01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2021-02-02T06:37:18Z</cp:lastPrinted>
  <dcterms:created xsi:type="dcterms:W3CDTF">2020-12-04T03:14:40Z</dcterms:created>
  <dcterms:modified xsi:type="dcterms:W3CDTF">2021-02-02T06:37:25Z</dcterms:modified>
  <cp:category/>
</cp:coreProperties>
</file>