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n0078\Desktop\2.4〆　公営企業に係る「経営比較分析表」分析等について\【経営比較分析表】2019_324485_47_1718\"/>
    </mc:Choice>
  </mc:AlternateContent>
  <workbookProtection workbookAlgorithmName="SHA-512" workbookHashValue="xsLsLfnuiz8FGxVkfz8DyMjp/tGJqnQIhkHNefyDaZRO/Sn5EObz20IFReGpRBCBwdilImck/P399Zx9eMW3qg==" workbookSaltValue="OV1vypOzxeNdzrjz4aOlBw==" workbookSpinCount="100000" lockStructure="1"/>
  <bookViews>
    <workbookView xWindow="0" yWindow="0" windowWidth="15360" windowHeight="7632"/>
  </bookViews>
  <sheets>
    <sheet name="法非適用_下水道事業" sheetId="4" r:id="rId1"/>
    <sheet name="データ" sheetId="5" state="hidden" r:id="rId2"/>
  </sheets>
  <calcPr calcId="162913" iterate="1" iterateCount="100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<sst xmlns="http://schemas.openxmlformats.org/spreadsheetml/2006/main" count="247" uniqueCount="120">
  <si>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</si>
  <si>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</si>
  <si>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</si>
  <si>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</si>
  <si>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</si>
  <si>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</si>
  <si>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</si>
  <si>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</si>
  <si>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</si>
  <si>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</si>
  <si>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</si>
  <si>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</si>
  <si>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</si>
  <si>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</si>
  <si>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</si>
  <si>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</si>
  <si>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</si>
  <si>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</si>
  <si>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</si>
  <si>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</si>
  <si>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</si>
  <si>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</si>
  <si>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</si>
  <si>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</si>
  <si>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</si>
  <si>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</si>
  <si>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</si>
  <si>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</si>
  <si>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</si>
  <si>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</si>
  <si>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</si>
  <si>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</si>
  <si>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</si>
  <si>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</si>
  <si>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</si>
  <si>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</si>
  <si>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</si>
  <si>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</si>
  <si>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</si>
  <si>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</si>
  <si>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</si>
  <si>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</si>
  <si>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</si>
  <si>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</si>
  <si>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</si>
  <si>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</si>
  <si>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</si>
  <si>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</si>
  <si>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</si>
  <si>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</si>
  <si>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</si>
  <si>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</si>
  <si>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</si>
  <si>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</si>
  <si>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</si>
  <si>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</si>
  <si>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</si>
  <si>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</si>
  <si>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</si>
  <si>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</si>
  <si>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</si>
  <si>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</si>
  <si>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</si>
  <si>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</si>
  <si>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</si>
  <si>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</si>
  <si>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</si>
  <si>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</si>
  <si>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</si>
  <si>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</si>
  <si>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</si>
  <si>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</si>
  <si>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</si>
  <si>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</si>
  <si>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</si>
  <si>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</si>
  <si>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</si>
  <si>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</si>
  <si>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</si>
  <si>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</si>
  <si>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</si>
  <si>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</si>
  <si>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</si>
  <si>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</si>
  <si>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</si>
  <si>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</si>
  <si>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</si>
  <si>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</si>
  <si>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</si>
  <si>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</si>
  <si>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</si>
  <si>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</si>
  <si>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</si>
  <si>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</si>
  <si>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</si>
  <si>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</si>
  <si>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</si>
  <si>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</si>
  <si>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美郷町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</si>
  <si>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</si>
  <si>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</si>
  <si>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</si>
  <si>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</si>
  <si>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</si>
  <si>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</si>
  <si>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</si>
  <si>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</si>
  <si>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</si>
  <si>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</si>
  <si>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</si>
  <si>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</si>
  <si>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</si>
  <si>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</si>
  <si>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</si>
  <si>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</si>
  <si>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</si>
  <si>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</si>
  <si>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は平成27年度より100%を推移し④⑤⑥施設整備完了の平成13年度から年数がたち老朽化が進み、また人口減少に歯止めがかからないことから、今後、施設長寿命化や維持管理費の抑制等を検討する必要がある。⑦施設の利用率は、類似団体の平均値と比較して若干低いものの⑧の水洗化率は、それ以上であり、今後においてもこれを維持しつつ適正な維持管理に努めたい。</t>
    <rPh sb="32" eb="34">
      <t>カンリョウ</t>
    </rPh>
    <rPh sb="43" eb="45">
      <t>ネンスウ</t>
    </rPh>
    <rPh sb="48" eb="51">
      <t>ロウキュウカ</t>
    </rPh>
    <rPh sb="52" eb="53">
      <t>スス</t>
    </rPh>
    <rPh sb="57" eb="59">
      <t>ジンコウ</t>
    </rPh>
    <rPh sb="59" eb="61">
      <t>ゲンショウ</t>
    </rPh>
    <rPh sb="62" eb="64">
      <t>ハド</t>
    </rPh>
    <rPh sb="76" eb="78">
      <t>コンゴ</t>
    </rPh>
    <rPh sb="79" eb="81">
      <t>シセツ</t>
    </rPh>
    <rPh sb="81" eb="85">
      <t>チョウジュミョウカ</t>
    </rPh>
    <rPh sb="96" eb="98">
      <t>ケントウ</t>
    </rPh>
    <rPh sb="100" eb="102">
      <t>ヒツヨウ</t>
    </rPh>
    <phoneticPr fontId="4"/>
  </si>
  <si>
    <t>平成13年度において整備した合併浄化槽で、それ以後の合併浄化槽は、特定地域生活処理施設に移行している。そのため、個別排水処理施設としては、現状の施設のみであり、今後も適正な維持管理の下に施設の運営を行なっていく必要がある。当面、修繕費が高騰しないように努める必要がある。</t>
    <phoneticPr fontId="4"/>
  </si>
  <si>
    <t>施設の規模が小さく、将来的に特定地域生活排水処理施設と一体的な施設管理並びに運営が必要なため、特定地域生活排水処理施設の経営指標を基準にして、経営の健全性・効率性を検討し、下水道料金等の見直しを行なう時点においては統一性を図るものとす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</si>
</sst>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7C-4578-96DD-319776574D8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37C-4578-96DD-319776574D8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41.67</c:v>
                </c:pt>
                <c:pt idx="1">
                  <c:v>41.67</c:v>
                </c:pt>
                <c:pt idx="2">
                  <c:v>36.11</c:v>
                </c:pt>
                <c:pt idx="3">
                  <c:v>36.11</c:v>
                </c:pt>
                <c:pt idx="4">
                  <c:v>30.56</c:v>
                </c:pt>
              </c:numCache>
            </c:numRef>
          </c:val>
          <c:extLst>
            <c:ext xmlns:c16="http://schemas.microsoft.com/office/drawing/2014/chart" uri="{C3380CC4-5D6E-409C-BE32-E72D297353CC}">
              <c16:uniqueId val="{00000000-AA11-4DC0-BF8C-2A2BDF37F28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44.84</c:v>
                </c:pt>
                <c:pt idx="1">
                  <c:v>132.99</c:v>
                </c:pt>
                <c:pt idx="2">
                  <c:v>51.71</c:v>
                </c:pt>
                <c:pt idx="3">
                  <c:v>50.56</c:v>
                </c:pt>
                <c:pt idx="4">
                  <c:v>47.35</c:v>
                </c:pt>
              </c:numCache>
            </c:numRef>
          </c:val>
          <c:smooth val="0"/>
          <c:extLst>
            <c:ext xmlns:c16="http://schemas.microsoft.com/office/drawing/2014/chart" uri="{C3380CC4-5D6E-409C-BE32-E72D297353CC}">
              <c16:uniqueId val="{00000001-AA11-4DC0-BF8C-2A2BDF37F28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651-4212-96C2-3281259998E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67.86</c:v>
                </c:pt>
                <c:pt idx="1">
                  <c:v>82.94</c:v>
                </c:pt>
                <c:pt idx="2">
                  <c:v>82.91</c:v>
                </c:pt>
                <c:pt idx="3">
                  <c:v>83.85</c:v>
                </c:pt>
                <c:pt idx="4">
                  <c:v>81.209999999999994</c:v>
                </c:pt>
              </c:numCache>
            </c:numRef>
          </c:val>
          <c:smooth val="0"/>
          <c:extLst>
            <c:ext xmlns:c16="http://schemas.microsoft.com/office/drawing/2014/chart" uri="{C3380CC4-5D6E-409C-BE32-E72D297353CC}">
              <c16:uniqueId val="{00000001-6651-4212-96C2-3281259998E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c:v>
                </c:pt>
                <c:pt idx="1">
                  <c:v>100</c:v>
                </c:pt>
                <c:pt idx="2">
                  <c:v>100</c:v>
                </c:pt>
                <c:pt idx="3">
                  <c:v>100.31</c:v>
                </c:pt>
                <c:pt idx="4">
                  <c:v>100.34</c:v>
                </c:pt>
              </c:numCache>
            </c:numRef>
          </c:val>
          <c:extLst>
            <c:ext xmlns:c16="http://schemas.microsoft.com/office/drawing/2014/chart" uri="{C3380CC4-5D6E-409C-BE32-E72D297353CC}">
              <c16:uniqueId val="{00000000-0F22-4394-9CF0-A4FA04FAEF5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22-4394-9CF0-A4FA04FAEF5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58-42E5-AB71-22C7D6298C1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58-42E5-AB71-22C7D6298C1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51-4D23-9250-23B608FFC6E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51-4D23-9250-23B608FFC6E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45-4899-98BE-23D4F3C2F6F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45-4899-98BE-23D4F3C2F6F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81-4FFE-98B8-695AE4BE762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81-4FFE-98B8-695AE4BE762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617.36</c:v>
                </c:pt>
                <c:pt idx="1">
                  <c:v>595.17999999999995</c:v>
                </c:pt>
                <c:pt idx="2">
                  <c:v>587.38</c:v>
                </c:pt>
                <c:pt idx="3">
                  <c:v>834.48</c:v>
                </c:pt>
                <c:pt idx="4">
                  <c:v>808.82</c:v>
                </c:pt>
              </c:numCache>
            </c:numRef>
          </c:val>
          <c:extLst>
            <c:ext xmlns:c16="http://schemas.microsoft.com/office/drawing/2014/chart" uri="{C3380CC4-5D6E-409C-BE32-E72D297353CC}">
              <c16:uniqueId val="{00000000-165D-4994-B2B4-DF501B66977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492.59</c:v>
                </c:pt>
                <c:pt idx="1">
                  <c:v>566.35</c:v>
                </c:pt>
                <c:pt idx="2">
                  <c:v>888.8</c:v>
                </c:pt>
                <c:pt idx="3">
                  <c:v>855.65</c:v>
                </c:pt>
                <c:pt idx="4">
                  <c:v>862.99</c:v>
                </c:pt>
              </c:numCache>
            </c:numRef>
          </c:val>
          <c:smooth val="0"/>
          <c:extLst>
            <c:ext xmlns:c16="http://schemas.microsoft.com/office/drawing/2014/chart" uri="{C3380CC4-5D6E-409C-BE32-E72D297353CC}">
              <c16:uniqueId val="{00000001-165D-4994-B2B4-DF501B66977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34.380000000000003</c:v>
                </c:pt>
                <c:pt idx="1">
                  <c:v>37.35</c:v>
                </c:pt>
                <c:pt idx="2">
                  <c:v>35.18</c:v>
                </c:pt>
                <c:pt idx="3">
                  <c:v>35.26</c:v>
                </c:pt>
                <c:pt idx="4">
                  <c:v>33.520000000000003</c:v>
                </c:pt>
              </c:numCache>
            </c:numRef>
          </c:val>
          <c:extLst>
            <c:ext xmlns:c16="http://schemas.microsoft.com/office/drawing/2014/chart" uri="{C3380CC4-5D6E-409C-BE32-E72D297353CC}">
              <c16:uniqueId val="{00000000-BBF6-4BFE-9749-16F156C39BB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46.53</c:v>
                </c:pt>
                <c:pt idx="1">
                  <c:v>52.27</c:v>
                </c:pt>
                <c:pt idx="2">
                  <c:v>52.55</c:v>
                </c:pt>
                <c:pt idx="3">
                  <c:v>52.23</c:v>
                </c:pt>
                <c:pt idx="4">
                  <c:v>50.06</c:v>
                </c:pt>
              </c:numCache>
            </c:numRef>
          </c:val>
          <c:smooth val="0"/>
          <c:extLst>
            <c:ext xmlns:c16="http://schemas.microsoft.com/office/drawing/2014/chart" uri="{C3380CC4-5D6E-409C-BE32-E72D297353CC}">
              <c16:uniqueId val="{00000001-BBF6-4BFE-9749-16F156C39BB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494.25</c:v>
                </c:pt>
                <c:pt idx="1">
                  <c:v>443.77</c:v>
                </c:pt>
                <c:pt idx="2">
                  <c:v>484.93</c:v>
                </c:pt>
                <c:pt idx="3">
                  <c:v>489.79</c:v>
                </c:pt>
                <c:pt idx="4">
                  <c:v>538.04999999999995</c:v>
                </c:pt>
              </c:numCache>
            </c:numRef>
          </c:val>
          <c:extLst>
            <c:ext xmlns:c16="http://schemas.microsoft.com/office/drawing/2014/chart" uri="{C3380CC4-5D6E-409C-BE32-E72D297353CC}">
              <c16:uniqueId val="{00000000-4F5B-4E74-8B8E-48FDEDF31A9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373.71</c:v>
                </c:pt>
                <c:pt idx="1">
                  <c:v>291.01</c:v>
                </c:pt>
                <c:pt idx="2">
                  <c:v>292.45</c:v>
                </c:pt>
                <c:pt idx="3">
                  <c:v>294.05</c:v>
                </c:pt>
                <c:pt idx="4">
                  <c:v>309.22000000000003</c:v>
                </c:pt>
              </c:numCache>
            </c:numRef>
          </c:val>
          <c:smooth val="0"/>
          <c:extLst>
            <c:ext xmlns:c16="http://schemas.microsoft.com/office/drawing/2014/chart" uri="{C3380CC4-5D6E-409C-BE32-E72D297353CC}">
              <c16:uniqueId val="{00000001-4F5B-4E74-8B8E-48FDEDF31A9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D59" sqref="BD59"/>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島根県　美郷町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L2</v>
      </c>
      <c r="X8" s="72"/>
      <c r="Y8" s="72"/>
      <c r="Z8" s="72"/>
      <c r="AA8" s="72"/>
      <c r="AB8" s="72"/>
      <c r="AC8" s="72"/>
      <c r="AD8" s="73" t="str">
        <f>データ!$M$6</f>
        <v>非設置</v>
      </c>
      <c r="AE8" s="73"/>
      <c r="AF8" s="73"/>
      <c r="AG8" s="73"/>
      <c r="AH8" s="73"/>
      <c r="AI8" s="73"/>
      <c r="AJ8" s="73"/>
      <c r="AK8" s="3"/>
      <c r="AL8" s="69">
        <f>データ!S6</f>
        <v>4580</v>
      </c>
      <c r="AM8" s="69"/>
      <c r="AN8" s="69"/>
      <c r="AO8" s="69"/>
      <c r="AP8" s="69"/>
      <c r="AQ8" s="69"/>
      <c r="AR8" s="69"/>
      <c r="AS8" s="69"/>
      <c r="AT8" s="68">
        <f>データ!T6</f>
        <v>282.92</v>
      </c>
      <c r="AU8" s="68"/>
      <c r="AV8" s="68"/>
      <c r="AW8" s="68"/>
      <c r="AX8" s="68"/>
      <c r="AY8" s="68"/>
      <c r="AZ8" s="68"/>
      <c r="BA8" s="68"/>
      <c r="BB8" s="68">
        <f>データ!U6</f>
        <v>16.190000000000001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1.54</v>
      </c>
      <c r="Q10" s="68"/>
      <c r="R10" s="68"/>
      <c r="S10" s="68"/>
      <c r="T10" s="68"/>
      <c r="U10" s="68"/>
      <c r="V10" s="68"/>
      <c r="W10" s="68">
        <f>データ!Q6</f>
        <v>100</v>
      </c>
      <c r="X10" s="68"/>
      <c r="Y10" s="68"/>
      <c r="Z10" s="68"/>
      <c r="AA10" s="68"/>
      <c r="AB10" s="68"/>
      <c r="AC10" s="68"/>
      <c r="AD10" s="69">
        <f>データ!R6</f>
        <v>3060</v>
      </c>
      <c r="AE10" s="69"/>
      <c r="AF10" s="69"/>
      <c r="AG10" s="69"/>
      <c r="AH10" s="69"/>
      <c r="AI10" s="69"/>
      <c r="AJ10" s="69"/>
      <c r="AK10" s="2"/>
      <c r="AL10" s="69">
        <f>データ!V6</f>
        <v>70</v>
      </c>
      <c r="AM10" s="69"/>
      <c r="AN10" s="69"/>
      <c r="AO10" s="69"/>
      <c r="AP10" s="69"/>
      <c r="AQ10" s="69"/>
      <c r="AR10" s="69"/>
      <c r="AS10" s="69"/>
      <c r="AT10" s="68">
        <f>データ!W6</f>
        <v>0.01</v>
      </c>
      <c r="AU10" s="68"/>
      <c r="AV10" s="68"/>
      <c r="AW10" s="68"/>
      <c r="AX10" s="68"/>
      <c r="AY10" s="68"/>
      <c r="AZ10" s="68"/>
      <c r="BA10" s="68"/>
      <c r="BB10" s="68">
        <f>データ!X6</f>
        <v>7000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【862.82】</v>
      </c>
      <c r="I86" s="26" t="str">
        <f>データ!CA6</f>
        <v>【49.71】</v>
      </c>
      <c r="J86" s="26" t="str">
        <f>データ!CL6</f>
        <v>【317.18】</v>
      </c>
      <c r="K86" s="26" t="str">
        <f>データ!CW6</f>
        <v>【47.67】</v>
      </c>
      <c r="L86" s="26" t="str">
        <f>データ!DH6</f>
        <v>【79.30】</v>
      </c>
      <c r="M86" s="26" t="s">
        <v>44</v>
      </c>
      <c r="N86" s="26" t="s">
        <v>44</v>
      </c>
      <c r="O86" s="26" t="str">
        <f>データ!EO6</f>
        <v>【-】</v>
      </c>
    </row>
  </sheetData>
  <sheetProtection algorithmName="SHA-512" hashValue="wS2i0OT/3/a8SboF63IircxXqDHI+YgZRjXsDXIt2HYhkKsSWUQAmWhU4C8+XRIfk50/+cVFeLBosoGUtL6ftw==" saltValue="44zuEjrtwe0Dpx2e2KDQO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324485</v>
      </c>
      <c r="D6" s="33">
        <f t="shared" si="3"/>
        <v>47</v>
      </c>
      <c r="E6" s="33">
        <f t="shared" si="3"/>
        <v>18</v>
      </c>
      <c r="F6" s="33">
        <f t="shared" si="3"/>
        <v>1</v>
      </c>
      <c r="G6" s="33">
        <f t="shared" si="3"/>
        <v>0</v>
      </c>
      <c r="H6" s="33" t="str">
        <f t="shared" si="3"/>
        <v>島根県　美郷町</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1.54</v>
      </c>
      <c r="Q6" s="34">
        <f t="shared" si="3"/>
        <v>100</v>
      </c>
      <c r="R6" s="34">
        <f t="shared" si="3"/>
        <v>3060</v>
      </c>
      <c r="S6" s="34">
        <f t="shared" si="3"/>
        <v>4580</v>
      </c>
      <c r="T6" s="34">
        <f t="shared" si="3"/>
        <v>282.92</v>
      </c>
      <c r="U6" s="34">
        <f t="shared" si="3"/>
        <v>16.190000000000001</v>
      </c>
      <c r="V6" s="34">
        <f t="shared" si="3"/>
        <v>70</v>
      </c>
      <c r="W6" s="34">
        <f t="shared" si="3"/>
        <v>0.01</v>
      </c>
      <c r="X6" s="34">
        <f t="shared" si="3"/>
        <v>7000</v>
      </c>
      <c r="Y6" s="35">
        <f>IF(Y7="",NA(),Y7)</f>
        <v>100</v>
      </c>
      <c r="Z6" s="35">
        <f t="shared" ref="Z6:AH6" si="4">IF(Z7="",NA(),Z7)</f>
        <v>100</v>
      </c>
      <c r="AA6" s="35">
        <f t="shared" si="4"/>
        <v>100</v>
      </c>
      <c r="AB6" s="35">
        <f t="shared" si="4"/>
        <v>100.31</v>
      </c>
      <c r="AC6" s="35">
        <f t="shared" si="4"/>
        <v>100.34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617.36</v>
      </c>
      <c r="BG6" s="35">
        <f t="shared" ref="BG6:BO6" si="7">IF(BG7="",NA(),BG7)</f>
        <v>595.17999999999995</v>
      </c>
      <c r="BH6" s="35">
        <f t="shared" si="7"/>
        <v>587.38</v>
      </c>
      <c r="BI6" s="35">
        <f t="shared" si="7"/>
        <v>834.48</v>
      </c>
      <c r="BJ6" s="35">
        <f t="shared" si="7"/>
        <v>808.82</v>
      </c>
      <c r="BK6" s="35">
        <f t="shared" si="7"/>
        <v>492.59</v>
      </c>
      <c r="BL6" s="35">
        <f t="shared" si="7"/>
        <v>566.35</v>
      </c>
      <c r="BM6" s="35">
        <f t="shared" si="7"/>
        <v>888.8</v>
      </c>
      <c r="BN6" s="35">
        <f t="shared" si="7"/>
        <v>855.65</v>
      </c>
      <c r="BO6" s="35">
        <f t="shared" si="7"/>
        <v>862.99</v>
      </c>
      <c r="BP6" s="34" t="str">
        <f>IF(BP7="","",IF(BP7="-","【-】","【"&amp;SUBSTITUTE(TEXT(BP7,"#,##0.00"),"-","△")&amp;"】"))</f>
        <v>【862.82】</v>
      </c>
      <c r="BQ6" s="35">
        <f>IF(BQ7="",NA(),BQ7)</f>
        <v>34.380000000000003</v>
      </c>
      <c r="BR6" s="35">
        <f t="shared" ref="BR6:BZ6" si="8">IF(BR7="",NA(),BR7)</f>
        <v>37.35</v>
      </c>
      <c r="BS6" s="35">
        <f t="shared" si="8"/>
        <v>35.18</v>
      </c>
      <c r="BT6" s="35">
        <f t="shared" si="8"/>
        <v>35.26</v>
      </c>
      <c r="BU6" s="35">
        <f t="shared" si="8"/>
        <v>33.520000000000003</v>
      </c>
      <c r="BV6" s="35">
        <f t="shared" si="8"/>
        <v>46.53</v>
      </c>
      <c r="BW6" s="35">
        <f t="shared" si="8"/>
        <v>52.27</v>
      </c>
      <c r="BX6" s="35">
        <f t="shared" si="8"/>
        <v>52.55</v>
      </c>
      <c r="BY6" s="35">
        <f t="shared" si="8"/>
        <v>52.23</v>
      </c>
      <c r="BZ6" s="35">
        <f t="shared" si="8"/>
        <v>50.06</v>
      </c>
      <c r="CA6" s="34" t="str">
        <f>IF(CA7="","",IF(CA7="-","【-】","【"&amp;SUBSTITUTE(TEXT(CA7,"#,##0.00"),"-","△")&amp;"】"))</f>
        <v>【49.71】</v>
      </c>
      <c r="CB6" s="35">
        <f>IF(CB7="",NA(),CB7)</f>
        <v>494.25</v>
      </c>
      <c r="CC6" s="35">
        <f t="shared" ref="CC6:CK6" si="9">IF(CC7="",NA(),CC7)</f>
        <v>443.77</v>
      </c>
      <c r="CD6" s="35">
        <f t="shared" si="9"/>
        <v>484.93</v>
      </c>
      <c r="CE6" s="35">
        <f t="shared" si="9"/>
        <v>489.79</v>
      </c>
      <c r="CF6" s="35">
        <f t="shared" si="9"/>
        <v>538.04999999999995</v>
      </c>
      <c r="CG6" s="35">
        <f t="shared" si="9"/>
        <v>373.71</v>
      </c>
      <c r="CH6" s="35">
        <f t="shared" si="9"/>
        <v>291.01</v>
      </c>
      <c r="CI6" s="35">
        <f t="shared" si="9"/>
        <v>292.45</v>
      </c>
      <c r="CJ6" s="35">
        <f t="shared" si="9"/>
        <v>294.05</v>
      </c>
      <c r="CK6" s="35">
        <f t="shared" si="9"/>
        <v>309.22000000000003</v>
      </c>
      <c r="CL6" s="34" t="str">
        <f>IF(CL7="","",IF(CL7="-","【-】","【"&amp;SUBSTITUTE(TEXT(CL7,"#,##0.00"),"-","△")&amp;"】"))</f>
        <v>【317.18】</v>
      </c>
      <c r="CM6" s="35">
        <f>IF(CM7="",NA(),CM7)</f>
        <v>41.67</v>
      </c>
      <c r="CN6" s="35">
        <f t="shared" ref="CN6:CV6" si="10">IF(CN7="",NA(),CN7)</f>
        <v>41.67</v>
      </c>
      <c r="CO6" s="35">
        <f t="shared" si="10"/>
        <v>36.11</v>
      </c>
      <c r="CP6" s="35">
        <f t="shared" si="10"/>
        <v>36.11</v>
      </c>
      <c r="CQ6" s="35">
        <f t="shared" si="10"/>
        <v>30.56</v>
      </c>
      <c r="CR6" s="35">
        <f t="shared" si="10"/>
        <v>44.84</v>
      </c>
      <c r="CS6" s="35">
        <f t="shared" si="10"/>
        <v>132.99</v>
      </c>
      <c r="CT6" s="35">
        <f t="shared" si="10"/>
        <v>51.71</v>
      </c>
      <c r="CU6" s="35">
        <f t="shared" si="10"/>
        <v>50.56</v>
      </c>
      <c r="CV6" s="35">
        <f t="shared" si="10"/>
        <v>47.35</v>
      </c>
      <c r="CW6" s="34" t="str">
        <f>IF(CW7="","",IF(CW7="-","【-】","【"&amp;SUBSTITUTE(TEXT(CW7,"#,##0.00"),"-","△")&amp;"】"))</f>
        <v>【47.67】</v>
      </c>
      <c r="CX6" s="35">
        <f>IF(CX7="",NA(),CX7)</f>
        <v>100</v>
      </c>
      <c r="CY6" s="35">
        <f t="shared" ref="CY6:DG6" si="11">IF(CY7="",NA(),CY7)</f>
        <v>100</v>
      </c>
      <c r="CZ6" s="35">
        <f t="shared" si="11"/>
        <v>100</v>
      </c>
      <c r="DA6" s="35">
        <f t="shared" si="11"/>
        <v>100</v>
      </c>
      <c r="DB6" s="35">
        <f t="shared" si="11"/>
        <v>100</v>
      </c>
      <c r="DC6" s="35">
        <f t="shared" si="11"/>
        <v>67.86</v>
      </c>
      <c r="DD6" s="35">
        <f t="shared" si="11"/>
        <v>82.94</v>
      </c>
      <c r="DE6" s="35">
        <f t="shared" si="11"/>
        <v>82.91</v>
      </c>
      <c r="DF6" s="35">
        <f t="shared" si="11"/>
        <v>83.85</v>
      </c>
      <c r="DG6" s="35">
        <f t="shared" si="11"/>
        <v>81.209999999999994</v>
      </c>
      <c r="DH6" s="34" t="str">
        <f>IF(DH7="","",IF(DH7="-","【-】","【"&amp;SUBSTITUTE(TEXT(DH7,"#,##0.00"),"-","△")&amp;"】"))</f>
        <v>【79.30】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2">
      <c r="A7" s="28"/>
      <c r="B7" s="37">
        <v>2019</v>
      </c>
      <c r="C7" s="37">
        <v>324485</v>
      </c>
      <c r="D7" s="37">
        <v>47</v>
      </c>
      <c r="E7" s="37">
        <v>18</v>
      </c>
      <c r="F7" s="37">
        <v>1</v>
      </c>
      <c r="G7" s="37">
        <v>0</v>
      </c>
      <c r="H7" s="37" t="s">
        <v>98</v>
      </c>
      <c r="I7" s="37" t="s">
        <v>99</v>
      </c>
      <c r="J7" s="37" t="s">
        <v>100</v>
      </c>
      <c r="K7" s="37" t="s">
        <v>101</v>
      </c>
      <c r="L7" s="37" t="s">
        <v>102</v>
      </c>
      <c r="M7" s="37" t="s">
        <v>103</v>
      </c>
      <c r="N7" s="38" t="s">
        <v>104</v>
      </c>
      <c r="O7" s="38" t="s">
        <v>105</v>
      </c>
      <c r="P7" s="38">
        <v>1.54</v>
      </c>
      <c r="Q7" s="38">
        <v>100</v>
      </c>
      <c r="R7" s="38">
        <v>3060</v>
      </c>
      <c r="S7" s="38">
        <v>4580</v>
      </c>
      <c r="T7" s="38">
        <v>282.92</v>
      </c>
      <c r="U7" s="38">
        <v>16.190000000000001</v>
      </c>
      <c r="V7" s="38">
        <v>70</v>
      </c>
      <c r="W7" s="38">
        <v>0.01</v>
      </c>
      <c r="X7" s="38">
        <v>7000</v>
      </c>
      <c r="Y7" s="38">
        <v>100</v>
      </c>
      <c r="Z7" s="38">
        <v>100</v>
      </c>
      <c r="AA7" s="38">
        <v>100</v>
      </c>
      <c r="AB7" s="38">
        <v>100.31</v>
      </c>
      <c r="AC7" s="38">
        <v>100.34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617.36</v>
      </c>
      <c r="BG7" s="38">
        <v>595.17999999999995</v>
      </c>
      <c r="BH7" s="38">
        <v>587.38</v>
      </c>
      <c r="BI7" s="38">
        <v>834.48</v>
      </c>
      <c r="BJ7" s="38">
        <v>808.82</v>
      </c>
      <c r="BK7" s="38">
        <v>492.59</v>
      </c>
      <c r="BL7" s="38">
        <v>566.35</v>
      </c>
      <c r="BM7" s="38">
        <v>888.8</v>
      </c>
      <c r="BN7" s="38">
        <v>855.65</v>
      </c>
      <c r="BO7" s="38">
        <v>862.99</v>
      </c>
      <c r="BP7" s="38">
        <v>862.82</v>
      </c>
      <c r="BQ7" s="38">
        <v>34.380000000000003</v>
      </c>
      <c r="BR7" s="38">
        <v>37.35</v>
      </c>
      <c r="BS7" s="38">
        <v>35.18</v>
      </c>
      <c r="BT7" s="38">
        <v>35.26</v>
      </c>
      <c r="BU7" s="38">
        <v>33.520000000000003</v>
      </c>
      <c r="BV7" s="38">
        <v>46.53</v>
      </c>
      <c r="BW7" s="38">
        <v>52.27</v>
      </c>
      <c r="BX7" s="38">
        <v>52.55</v>
      </c>
      <c r="BY7" s="38">
        <v>52.23</v>
      </c>
      <c r="BZ7" s="38">
        <v>50.06</v>
      </c>
      <c r="CA7" s="38">
        <v>49.71</v>
      </c>
      <c r="CB7" s="38">
        <v>494.25</v>
      </c>
      <c r="CC7" s="38">
        <v>443.77</v>
      </c>
      <c r="CD7" s="38">
        <v>484.93</v>
      </c>
      <c r="CE7" s="38">
        <v>489.79</v>
      </c>
      <c r="CF7" s="38">
        <v>538.04999999999995</v>
      </c>
      <c r="CG7" s="38">
        <v>373.71</v>
      </c>
      <c r="CH7" s="38">
        <v>291.01</v>
      </c>
      <c r="CI7" s="38">
        <v>292.45</v>
      </c>
      <c r="CJ7" s="38">
        <v>294.05</v>
      </c>
      <c r="CK7" s="38">
        <v>309.22000000000003</v>
      </c>
      <c r="CL7" s="38">
        <v>317.18</v>
      </c>
      <c r="CM7" s="38">
        <v>41.67</v>
      </c>
      <c r="CN7" s="38">
        <v>41.67</v>
      </c>
      <c r="CO7" s="38">
        <v>36.11</v>
      </c>
      <c r="CP7" s="38">
        <v>36.11</v>
      </c>
      <c r="CQ7" s="38">
        <v>30.56</v>
      </c>
      <c r="CR7" s="38">
        <v>44.84</v>
      </c>
      <c r="CS7" s="38">
        <v>132.99</v>
      </c>
      <c r="CT7" s="38">
        <v>51.71</v>
      </c>
      <c r="CU7" s="38">
        <v>50.56</v>
      </c>
      <c r="CV7" s="38">
        <v>47.35</v>
      </c>
      <c r="CW7" s="38">
        <v>47.67</v>
      </c>
      <c r="CX7" s="38">
        <v>100</v>
      </c>
      <c r="CY7" s="38">
        <v>100</v>
      </c>
      <c r="CZ7" s="38">
        <v>100</v>
      </c>
      <c r="DA7" s="38">
        <v>100</v>
      </c>
      <c r="DB7" s="38">
        <v>100</v>
      </c>
      <c r="DC7" s="38">
        <v>67.86</v>
      </c>
      <c r="DD7" s="38">
        <v>82.94</v>
      </c>
      <c r="DE7" s="38">
        <v>82.91</v>
      </c>
      <c r="DF7" s="38">
        <v>83.85</v>
      </c>
      <c r="DG7" s="38">
        <v>81.209999999999994</v>
      </c>
      <c r="DH7" s="38">
        <v>79.3</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2020-12-04T03:21:26Z</dcterms:created>
  <dcterms:modified xsi:type="dcterms:W3CDTF">2021-01-28T02:04:15Z</dcterms:modified>
  <cp:category/>
</cp:coreProperties>
</file>