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0078\Desktop\2.4〆　公営企業に係る「経営比較分析表」分析等について\【経営比較分析表】2019_324485_47_1718\"/>
    </mc:Choice>
  </mc:AlternateContent>
  <workbookProtection workbookAlgorithmName="SHA-512" workbookHashValue="RDDiJZIduerm9LbQ0saGyKIG+x9aG/G3cVSOsxvmuoA04oDUv716ZcyCM3iPPSmwDtzKIwMKDGtVWavNqJ+hGQ==" workbookSaltValue="rgGrTAgAOaA0gNY3JcDYsA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<sst xmlns="http://schemas.openxmlformats.org/spreadsheetml/2006/main" count="247" uniqueCount="121">
  <si>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</si>
  <si>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</si>
  <si>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</si>
  <si>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</si>
  <si>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</si>
  <si>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</si>
  <si>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</si>
  <si>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</si>
  <si>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</si>
  <si>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</si>
  <si>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</si>
  <si>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</si>
  <si>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</si>
  <si>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</si>
  <si>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</si>
  <si>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</si>
  <si>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</si>
  <si>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</si>
  <si>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</si>
  <si>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</si>
  <si>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</si>
  <si>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</si>
  <si>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</si>
  <si>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</si>
  <si>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</si>
  <si>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</si>
  <si>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</si>
  <si>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</si>
  <si>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</si>
  <si>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</si>
  <si>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</si>
  <si>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</si>
  <si>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</si>
  <si>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</si>
  <si>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</si>
  <si>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</si>
  <si>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</si>
  <si>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</si>
  <si>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</si>
  <si>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</si>
  <si>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</si>
  <si>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</si>
  <si>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</si>
  <si>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</si>
  <si>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</si>
  <si>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</si>
  <si>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</si>
  <si>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</si>
  <si>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</si>
  <si>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</si>
  <si>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</si>
  <si>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</si>
  <si>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</si>
  <si>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</si>
  <si>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</si>
  <si>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</si>
  <si>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</si>
  <si>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</si>
  <si>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</si>
  <si>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</si>
  <si>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</si>
  <si>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</si>
  <si>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</si>
  <si>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</si>
  <si>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</si>
  <si>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</si>
  <si>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</si>
  <si>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</si>
  <si>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</si>
  <si>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</si>
  <si>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</si>
  <si>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</si>
  <si>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</si>
  <si>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</si>
  <si>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</si>
  <si>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</si>
  <si>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</si>
  <si>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</si>
  <si>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</si>
  <si>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</si>
  <si>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</si>
  <si>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</si>
  <si>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</si>
  <si>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</si>
  <si>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</si>
  <si>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</si>
  <si>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</si>
  <si>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</si>
  <si>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</si>
  <si>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</si>
  <si>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</si>
  <si>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</si>
  <si>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</si>
  <si>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</si>
  <si>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</si>
  <si>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</si>
  <si>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</si>
  <si>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</si>
  <si>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美郷町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</si>
  <si>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</si>
  <si>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</si>
  <si>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</si>
  <si>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</si>
  <si>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</si>
  <si>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</si>
  <si>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</si>
  <si>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</si>
  <si>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</si>
  <si>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</si>
  <si>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</si>
  <si>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</si>
  <si>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</si>
  <si>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</si>
  <si>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</si>
  <si>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</si>
  <si>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</si>
  <si>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</si>
  <si>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</si>
  <si>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から下水道料金による回収は、出来ていない現状にある。④企業債残高については、現在も合併浄化槽については整備を継続しているため、現状のように類似団体の平均値を上回って推移する。⑤経費回収率は類似団体と比較して低く⑥汚水処理原価は高く推移しており、今後も同様に推移するものと思われる。⑦施設利用率は、処理水量が平均値を下回る傾向にある。しかし、⑧水洗化率は類似団体の平均値よりも高く、施設ごとの接続率は高い。なお、①収益的収支比率及び⑤経費回収率が低く、人口減少に歯止めがかからない状況から、下水道料金収入及び維持管理費(修繕費)等を類似団体と比較して経営の健全性･効率性の観点から相応の見直し検討を行なう必要がある。</t>
    <rPh sb="233" eb="235">
      <t>ジンコウ</t>
    </rPh>
    <rPh sb="235" eb="237">
      <t>ゲンショウ</t>
    </rPh>
    <rPh sb="238" eb="240">
      <t>ハド</t>
    </rPh>
    <rPh sb="247" eb="249">
      <t>ジョウキョウ</t>
    </rPh>
    <phoneticPr fontId="4"/>
  </si>
  <si>
    <t>平成14年度から市町村設置型の合併浄化槽を集合的な施設である「特定環境公共下水道」、「農業集落排水施設｣の処理区域外において、下水道普及率を向上させるべく継続して整備してきている。そのため、維持管理費が年々増加してきており、適正な維持管理の下で健全な施設利用を図る必要がある。</t>
    <phoneticPr fontId="4"/>
  </si>
  <si>
    <t>①収益的収支比率、⑤経費回収率、⑥汚水処理原価ともに経営上の指数を下回る傾向にある。そのため、維持管理費の抑制はもとより、⑤経費回収率をアップさせるため、経営の健全性の観点から料金収入の見直しを図るべく、検討が必要な時期を迎え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</si>
</sst>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57A-ADC3-15B18BE0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1-457A-ADC3-15B18BE0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35.270000000000003</c:v>
                </c:pt>
                <c:pt idx="1">
                  <c:v>33.479999999999997</c:v>
                </c:pt>
                <c:pt idx="2">
                  <c:v>43.51</c:v>
                </c:pt>
                <c:pt idx="3">
                  <c:v>43.58</c:v>
                </c:pt>
                <c:pt idx="4">
                  <c:v>42.68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0-4338-A487-5DE56E27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61.79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0-4338-A487-5DE56E27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8-4784-9E83-822036BDB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92.44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8-4784-9E83-822036BDB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89.65</c:v>
                </c:pt>
                <c:pt idx="1">
                  <c:v>88.35</c:v>
                </c:pt>
                <c:pt idx="2">
                  <c:v>92.34</c:v>
                </c:pt>
                <c:pt idx="3">
                  <c:v>92.61</c:v>
                </c:pt>
                <c:pt idx="4">
                  <c:v>94.18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3-429A-BFCF-E595E0534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3-429A-BFCF-E595E0534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C-4BA5-B761-D81CD8B5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C-4BA5-B761-D81CD8B5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E-4448-8403-14822FFF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6E-4448-8403-14822FFF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C-446B-ABDD-CD8BB117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C-446B-ABDD-CD8BB117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6-46CC-AD17-4BF017999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6-46CC-AD17-4BF017999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636.36</c:v>
                </c:pt>
                <c:pt idx="1">
                  <c:v>638.55999999999995</c:v>
                </c:pt>
                <c:pt idx="2">
                  <c:v>616.51</c:v>
                </c:pt>
                <c:pt idx="3">
                  <c:v>873.78</c:v>
                </c:pt>
                <c:pt idx="4">
                  <c:v>814.89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5-4415-BEAE-CC1A3BA6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244.85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5-4415-BEAE-CC1A3BA6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41.74</c:v>
                </c:pt>
                <c:pt idx="1">
                  <c:v>40.08</c:v>
                </c:pt>
                <c:pt idx="2">
                  <c:v>41.67</c:v>
                </c:pt>
                <c:pt idx="3">
                  <c:v>41.39</c:v>
                </c:pt>
                <c:pt idx="4">
                  <c:v>41.77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8-46CB-936B-CE44082D6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64.78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8-46CB-936B-CE44082D6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510.92</c:v>
                </c:pt>
                <c:pt idx="1">
                  <c:v>542.95000000000005</c:v>
                </c:pt>
                <c:pt idx="2">
                  <c:v>406.49</c:v>
                </c:pt>
                <c:pt idx="3">
                  <c:v>413.26</c:v>
                </c:pt>
                <c:pt idx="4">
                  <c:v>414.12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016-B2AC-84FD191A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250.21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8-4016-B2AC-84FD191A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40" zoomScaleNormal="100" workbookViewId="0">
      <selection activeCell="BH58" sqref="BH58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島根県　美郷町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4580</v>
      </c>
      <c r="AM8" s="51"/>
      <c r="AN8" s="51"/>
      <c r="AO8" s="51"/>
      <c r="AP8" s="51"/>
      <c r="AQ8" s="51"/>
      <c r="AR8" s="51"/>
      <c r="AS8" s="51"/>
      <c r="AT8" s="46">
        <f>データ!T6</f>
        <v>282.92</v>
      </c>
      <c r="AU8" s="46"/>
      <c r="AV8" s="46"/>
      <c r="AW8" s="46"/>
      <c r="AX8" s="46"/>
      <c r="AY8" s="46"/>
      <c r="AZ8" s="46"/>
      <c r="BA8" s="46"/>
      <c r="BB8" s="46">
        <f>データ!U6</f>
        <v>16.190000000000001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21.96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3060</v>
      </c>
      <c r="AE10" s="51"/>
      <c r="AF10" s="51"/>
      <c r="AG10" s="51"/>
      <c r="AH10" s="51"/>
      <c r="AI10" s="51"/>
      <c r="AJ10" s="51"/>
      <c r="AK10" s="2"/>
      <c r="AL10" s="51">
        <f>データ!V6</f>
        <v>999</v>
      </c>
      <c r="AM10" s="51"/>
      <c r="AN10" s="51"/>
      <c r="AO10" s="51"/>
      <c r="AP10" s="51"/>
      <c r="AQ10" s="51"/>
      <c r="AR10" s="51"/>
      <c r="AS10" s="51"/>
      <c r="AT10" s="46">
        <f>データ!W6</f>
        <v>0.05</v>
      </c>
      <c r="AU10" s="46"/>
      <c r="AV10" s="46"/>
      <c r="AW10" s="46"/>
      <c r="AX10" s="46"/>
      <c r="AY10" s="46"/>
      <c r="AZ10" s="46"/>
      <c r="BA10" s="46"/>
      <c r="BB10" s="46">
        <f>データ!X6</f>
        <v>19980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44</v>
      </c>
      <c r="N86" s="26" t="s">
        <v>43</v>
      </c>
      <c r="O86" s="26" t="str">
        <f>データ!EO6</f>
        <v>【-】</v>
      </c>
    </row>
  </sheetData>
  <sheetProtection algorithmName="SHA-512" hashValue="svUhAkyY3tznoNcn7lRfxJIx/nUdYeA/X8kbHcDUtMil1H5o93L0cKIueEcTANmqUQ1J5fNOsFhCntNRQnlKnQ==" saltValue="OeXz1+JCNX2FNpmTcYe8o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324485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島根県　美郷町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21.96</v>
      </c>
      <c r="Q6" s="34">
        <f t="shared" si="3"/>
        <v>100</v>
      </c>
      <c r="R6" s="34">
        <f t="shared" si="3"/>
        <v>3060</v>
      </c>
      <c r="S6" s="34">
        <f t="shared" si="3"/>
        <v>4580</v>
      </c>
      <c r="T6" s="34">
        <f t="shared" si="3"/>
        <v>282.92</v>
      </c>
      <c r="U6" s="34">
        <f t="shared" si="3"/>
        <v>16.190000000000001</v>
      </c>
      <c r="V6" s="34">
        <f t="shared" si="3"/>
        <v>999</v>
      </c>
      <c r="W6" s="34">
        <f t="shared" si="3"/>
        <v>0.05</v>
      </c>
      <c r="X6" s="34">
        <f t="shared" si="3"/>
        <v>19980</v>
      </c>
      <c r="Y6" s="35">
        <f>IF(Y7="",NA(),Y7)</f>
        <v>89.65</v>
      </c>
      <c r="Z6" s="35">
        <f t="shared" ref="Z6:AH6" si="4">IF(Z7="",NA(),Z7)</f>
        <v>88.35</v>
      </c>
      <c r="AA6" s="35">
        <f t="shared" si="4"/>
        <v>92.34</v>
      </c>
      <c r="AB6" s="35">
        <f t="shared" si="4"/>
        <v>92.61</v>
      </c>
      <c r="AC6" s="35">
        <f t="shared" si="4"/>
        <v>94.18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636.36</v>
      </c>
      <c r="BG6" s="35">
        <f t="shared" ref="BG6:BO6" si="7">IF(BG7="",NA(),BG7)</f>
        <v>638.55999999999995</v>
      </c>
      <c r="BH6" s="35">
        <f t="shared" si="7"/>
        <v>616.51</v>
      </c>
      <c r="BI6" s="35">
        <f t="shared" si="7"/>
        <v>873.78</v>
      </c>
      <c r="BJ6" s="35">
        <f t="shared" si="7"/>
        <v>814.89</v>
      </c>
      <c r="BK6" s="35">
        <f t="shared" si="7"/>
        <v>392.19</v>
      </c>
      <c r="BL6" s="35">
        <f t="shared" si="7"/>
        <v>413.5</v>
      </c>
      <c r="BM6" s="35">
        <f t="shared" si="7"/>
        <v>244.85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41.74</v>
      </c>
      <c r="BR6" s="35">
        <f t="shared" ref="BR6:BZ6" si="8">IF(BR7="",NA(),BR7)</f>
        <v>40.08</v>
      </c>
      <c r="BS6" s="35">
        <f t="shared" si="8"/>
        <v>41.67</v>
      </c>
      <c r="BT6" s="35">
        <f t="shared" si="8"/>
        <v>41.39</v>
      </c>
      <c r="BU6" s="35">
        <f t="shared" si="8"/>
        <v>41.77</v>
      </c>
      <c r="BV6" s="35">
        <f t="shared" si="8"/>
        <v>57.03</v>
      </c>
      <c r="BW6" s="35">
        <f t="shared" si="8"/>
        <v>55.84</v>
      </c>
      <c r="BX6" s="35">
        <f t="shared" si="8"/>
        <v>64.78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510.92</v>
      </c>
      <c r="CC6" s="35">
        <f t="shared" ref="CC6:CK6" si="9">IF(CC7="",NA(),CC7)</f>
        <v>542.95000000000005</v>
      </c>
      <c r="CD6" s="35">
        <f t="shared" si="9"/>
        <v>406.49</v>
      </c>
      <c r="CE6" s="35">
        <f t="shared" si="9"/>
        <v>413.26</v>
      </c>
      <c r="CF6" s="35">
        <f t="shared" si="9"/>
        <v>414.12</v>
      </c>
      <c r="CG6" s="35">
        <f t="shared" si="9"/>
        <v>283.73</v>
      </c>
      <c r="CH6" s="35">
        <f t="shared" si="9"/>
        <v>287.57</v>
      </c>
      <c r="CI6" s="35">
        <f t="shared" si="9"/>
        <v>250.21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>
        <f>IF(CM7="",NA(),CM7)</f>
        <v>35.270000000000003</v>
      </c>
      <c r="CN6" s="35">
        <f t="shared" ref="CN6:CV6" si="10">IF(CN7="",NA(),CN7)</f>
        <v>33.479999999999997</v>
      </c>
      <c r="CO6" s="35">
        <f t="shared" si="10"/>
        <v>43.51</v>
      </c>
      <c r="CP6" s="35">
        <f t="shared" si="10"/>
        <v>43.58</v>
      </c>
      <c r="CQ6" s="35">
        <f t="shared" si="10"/>
        <v>42.68</v>
      </c>
      <c r="CR6" s="35">
        <f t="shared" si="10"/>
        <v>58.25</v>
      </c>
      <c r="CS6" s="35">
        <f t="shared" si="10"/>
        <v>61.55</v>
      </c>
      <c r="CT6" s="35">
        <f t="shared" si="10"/>
        <v>61.79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92.44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2019</v>
      </c>
      <c r="C7" s="37">
        <v>324485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21.96</v>
      </c>
      <c r="Q7" s="38">
        <v>100</v>
      </c>
      <c r="R7" s="38">
        <v>3060</v>
      </c>
      <c r="S7" s="38">
        <v>4580</v>
      </c>
      <c r="T7" s="38">
        <v>282.92</v>
      </c>
      <c r="U7" s="38">
        <v>16.190000000000001</v>
      </c>
      <c r="V7" s="38">
        <v>999</v>
      </c>
      <c r="W7" s="38">
        <v>0.05</v>
      </c>
      <c r="X7" s="38">
        <v>19980</v>
      </c>
      <c r="Y7" s="38">
        <v>89.65</v>
      </c>
      <c r="Z7" s="38">
        <v>88.35</v>
      </c>
      <c r="AA7" s="38">
        <v>92.34</v>
      </c>
      <c r="AB7" s="38">
        <v>92.61</v>
      </c>
      <c r="AC7" s="38">
        <v>94.18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636.36</v>
      </c>
      <c r="BG7" s="38">
        <v>638.55999999999995</v>
      </c>
      <c r="BH7" s="38">
        <v>616.51</v>
      </c>
      <c r="BI7" s="38">
        <v>873.78</v>
      </c>
      <c r="BJ7" s="38">
        <v>814.89</v>
      </c>
      <c r="BK7" s="38">
        <v>392.19</v>
      </c>
      <c r="BL7" s="38">
        <v>413.5</v>
      </c>
      <c r="BM7" s="38">
        <v>244.85</v>
      </c>
      <c r="BN7" s="38">
        <v>296.89</v>
      </c>
      <c r="BO7" s="38">
        <v>270.57</v>
      </c>
      <c r="BP7" s="38">
        <v>307.23</v>
      </c>
      <c r="BQ7" s="38">
        <v>41.74</v>
      </c>
      <c r="BR7" s="38">
        <v>40.08</v>
      </c>
      <c r="BS7" s="38">
        <v>41.67</v>
      </c>
      <c r="BT7" s="38">
        <v>41.39</v>
      </c>
      <c r="BU7" s="38">
        <v>41.77</v>
      </c>
      <c r="BV7" s="38">
        <v>57.03</v>
      </c>
      <c r="BW7" s="38">
        <v>55.84</v>
      </c>
      <c r="BX7" s="38">
        <v>64.78</v>
      </c>
      <c r="BY7" s="38">
        <v>63.06</v>
      </c>
      <c r="BZ7" s="38">
        <v>62.5</v>
      </c>
      <c r="CA7" s="38">
        <v>59.98</v>
      </c>
      <c r="CB7" s="38">
        <v>510.92</v>
      </c>
      <c r="CC7" s="38">
        <v>542.95000000000005</v>
      </c>
      <c r="CD7" s="38">
        <v>406.49</v>
      </c>
      <c r="CE7" s="38">
        <v>413.26</v>
      </c>
      <c r="CF7" s="38">
        <v>414.12</v>
      </c>
      <c r="CG7" s="38">
        <v>283.73</v>
      </c>
      <c r="CH7" s="38">
        <v>287.57</v>
      </c>
      <c r="CI7" s="38">
        <v>250.21</v>
      </c>
      <c r="CJ7" s="38">
        <v>264.77</v>
      </c>
      <c r="CK7" s="38">
        <v>269.33</v>
      </c>
      <c r="CL7" s="38">
        <v>272.98</v>
      </c>
      <c r="CM7" s="38">
        <v>35.270000000000003</v>
      </c>
      <c r="CN7" s="38">
        <v>33.479999999999997</v>
      </c>
      <c r="CO7" s="38">
        <v>43.51</v>
      </c>
      <c r="CP7" s="38">
        <v>43.58</v>
      </c>
      <c r="CQ7" s="38">
        <v>42.68</v>
      </c>
      <c r="CR7" s="38">
        <v>58.25</v>
      </c>
      <c r="CS7" s="38">
        <v>61.55</v>
      </c>
      <c r="CT7" s="38">
        <v>61.79</v>
      </c>
      <c r="CU7" s="38">
        <v>59.94</v>
      </c>
      <c r="CV7" s="38">
        <v>59.64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68.150000000000006</v>
      </c>
      <c r="DD7" s="38">
        <v>67.489999999999995</v>
      </c>
      <c r="DE7" s="38">
        <v>92.44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2020-12-04T03:18:04Z</dcterms:created>
  <dcterms:modified xsi:type="dcterms:W3CDTF">2021-01-28T05:03:10Z</dcterms:modified>
  <cp:category/>
</cp:coreProperties>
</file>