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経営戦略\R2\210112 経営比較分析表\7県ＨＰ公開\下水道\175農集\"/>
    </mc:Choice>
  </mc:AlternateContent>
  <workbookProtection workbookAlgorithmName="SHA-512" workbookHashValue="TyEMt14MO8LeEwTMdfSrbNt06hM3xUMvP/A8DwckcuiqhgzD+dmIEnbjxyvqdWnEG1tGsmPJkYHWUC7q/r1H7w==" workbookSaltValue="EfKME9Xc/iLtSC8NiTraxg==" workbookSpinCount="100000" lockStructure="1"/>
  <bookViews>
    <workbookView xWindow="0" yWindow="0" windowWidth="23040" windowHeight="862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<sst xmlns="http://schemas.openxmlformats.org/spreadsheetml/2006/main" count="236" uniqueCount="119">
  <si>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</si>
  <si>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</si>
  <si>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</si>
  <si>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</si>
  <si>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</si>
  <si>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</si>
  <si>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</si>
  <si>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</si>
  <si>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</si>
  <si>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</si>
  <si>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</si>
  <si>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</si>
  <si>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</si>
  <si>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</si>
  <si>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</si>
  <si>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</si>
  <si>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</si>
  <si>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</si>
  <si>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</si>
  <si>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</si>
  <si>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</si>
  <si>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</si>
  <si>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</si>
  <si>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</si>
  <si>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</si>
  <si>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</si>
  <si>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</si>
  <si>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</si>
  <si>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</si>
  <si>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</si>
  <si>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</si>
  <si>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</si>
  <si>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</si>
  <si>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</si>
  <si>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</si>
  <si>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</si>
  <si>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</si>
  <si>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</si>
  <si>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</si>
  <si>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</si>
  <si>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</si>
  <si>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</si>
  <si>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</si>
  <si>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</si>
  <si>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</si>
  <si>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</si>
  <si>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</si>
  <si>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</si>
  <si>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</si>
  <si>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</si>
  <si>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</si>
  <si>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</si>
  <si>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</si>
  <si>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</si>
  <si>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</si>
  <si>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</si>
  <si>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</si>
  <si>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</si>
  <si>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</si>
  <si>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</si>
  <si>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</si>
  <si>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</si>
  <si>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</si>
  <si>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</si>
  <si>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</si>
  <si>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</si>
  <si>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</si>
  <si>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</si>
  <si>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</si>
  <si>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</si>
  <si>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</si>
  <si>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</si>
  <si>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</si>
  <si>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</si>
  <si>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</si>
  <si>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</si>
  <si>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</si>
  <si>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</si>
  <si>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</si>
  <si>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</si>
  <si>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</si>
  <si>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</si>
  <si>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</si>
  <si>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</si>
  <si>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</si>
  <si>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</si>
  <si>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</si>
  <si>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</si>
  <si>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</si>
  <si>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</si>
  <si>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</si>
  <si>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</si>
  <si>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</si>
  <si>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</si>
  <si>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</si>
  <si>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</si>
  <si>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</si>
  <si>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</si>
  <si>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川本町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</si>
  <si>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</si>
  <si>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</si>
  <si>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</si>
  <si>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</si>
  <si>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</si>
  <si>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</si>
  <si>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</si>
  <si>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</si>
  <si>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</si>
  <si>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</si>
  <si>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</si>
  <si>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</si>
  <si>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</si>
  <si>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</si>
  <si>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</si>
  <si>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</si>
  <si>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</si>
  <si>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概ね、施設の状態を含め健全な状況である。
　今後も適正な維持管理に努めると共に、今後の資産台帳整理のもとで適正な更新計画を実施していかなければならない。</t>
    <rPh sb="1" eb="2">
      <t>オオム</t>
    </rPh>
    <rPh sb="4" eb="6">
      <t>シセツ</t>
    </rPh>
    <rPh sb="7" eb="9">
      <t>ジョウタイ</t>
    </rPh>
    <rPh sb="10" eb="11">
      <t>フク</t>
    </rPh>
    <rPh sb="12" eb="14">
      <t>ケンゼン</t>
    </rPh>
    <rPh sb="15" eb="17">
      <t>ジョウキョウ</t>
    </rPh>
    <rPh sb="23" eb="25">
      <t>コンゴ</t>
    </rPh>
    <rPh sb="26" eb="28">
      <t>テキセイ</t>
    </rPh>
    <rPh sb="29" eb="31">
      <t>イジ</t>
    </rPh>
    <rPh sb="31" eb="33">
      <t>カンリ</t>
    </rPh>
    <rPh sb="34" eb="35">
      <t>ツト</t>
    </rPh>
    <rPh sb="38" eb="39">
      <t>トモ</t>
    </rPh>
    <rPh sb="41" eb="43">
      <t>コンゴ</t>
    </rPh>
    <rPh sb="44" eb="46">
      <t>シサン</t>
    </rPh>
    <rPh sb="46" eb="48">
      <t>ダイチョウ</t>
    </rPh>
    <rPh sb="48" eb="50">
      <t>セイリ</t>
    </rPh>
    <rPh sb="54" eb="56">
      <t>テキセイ</t>
    </rPh>
    <rPh sb="57" eb="61">
      <t>コウシンケイカク</t>
    </rPh>
    <rPh sb="62" eb="64">
      <t>ジッシ</t>
    </rPh>
    <phoneticPr fontId="4"/>
  </si>
  <si>
    <t>　経費回収率及び収益的収支比率共に100%を超えており、現在のところ健全な経営と思われる。
　汚水処理原価は類似団体に比較して低い状況であり今後も継続して汚水処理費用を抑えていく必要がある。
　今後も、水洗化率は大きく変化していく見込みは少ないが適正な維持管理に努めていく必要がある。</t>
    <rPh sb="1" eb="3">
      <t>ケイヒ</t>
    </rPh>
    <rPh sb="3" eb="6">
      <t>カイシュウリツ</t>
    </rPh>
    <rPh sb="6" eb="7">
      <t>オヨ</t>
    </rPh>
    <rPh sb="8" eb="15">
      <t>シュウエキテキシュウシヒリツ</t>
    </rPh>
    <rPh sb="15" eb="16">
      <t>トモ</t>
    </rPh>
    <rPh sb="22" eb="23">
      <t>コ</t>
    </rPh>
    <rPh sb="28" eb="30">
      <t>ゲンザイ</t>
    </rPh>
    <rPh sb="34" eb="36">
      <t>ケンゼン</t>
    </rPh>
    <rPh sb="37" eb="39">
      <t>ケイエイ</t>
    </rPh>
    <rPh sb="40" eb="41">
      <t>オモ</t>
    </rPh>
    <rPh sb="47" eb="49">
      <t>オスイ</t>
    </rPh>
    <rPh sb="49" eb="51">
      <t>ショリ</t>
    </rPh>
    <rPh sb="51" eb="53">
      <t>ゲンカ</t>
    </rPh>
    <rPh sb="54" eb="58">
      <t>ルイジダンタイ</t>
    </rPh>
    <rPh sb="59" eb="61">
      <t>ヒカク</t>
    </rPh>
    <rPh sb="63" eb="64">
      <t>ヒク</t>
    </rPh>
    <rPh sb="65" eb="67">
      <t>ジョウキョウ</t>
    </rPh>
    <rPh sb="70" eb="72">
      <t>コンゴ</t>
    </rPh>
    <rPh sb="73" eb="75">
      <t>ケイゾク</t>
    </rPh>
    <rPh sb="77" eb="79">
      <t>オスイ</t>
    </rPh>
    <rPh sb="79" eb="81">
      <t>ショリ</t>
    </rPh>
    <rPh sb="81" eb="83">
      <t>ヒヨウ</t>
    </rPh>
    <rPh sb="84" eb="85">
      <t>オサ</t>
    </rPh>
    <rPh sb="89" eb="91">
      <t>ヒツヨウ</t>
    </rPh>
    <rPh sb="97" eb="99">
      <t>コンゴ</t>
    </rPh>
    <rPh sb="101" eb="104">
      <t>スイセンカ</t>
    </rPh>
    <rPh sb="104" eb="105">
      <t>リツ</t>
    </rPh>
    <rPh sb="106" eb="107">
      <t>オオ</t>
    </rPh>
    <rPh sb="109" eb="111">
      <t>ヘンカ</t>
    </rPh>
    <rPh sb="115" eb="117">
      <t>ミコ</t>
    </rPh>
    <rPh sb="119" eb="120">
      <t>スク</t>
    </rPh>
    <rPh sb="123" eb="125">
      <t>テキセイ</t>
    </rPh>
    <rPh sb="126" eb="128">
      <t>イジ</t>
    </rPh>
    <rPh sb="128" eb="130">
      <t>カンリ</t>
    </rPh>
    <rPh sb="131" eb="132">
      <t>ツト</t>
    </rPh>
    <rPh sb="136" eb="138">
      <t>ヒツヨウ</t>
    </rPh>
    <phoneticPr fontId="4"/>
  </si>
  <si>
    <t>　施設稼働後１８年が経過し、管路等については問題は生じていないものの、機械設備等は更新の時期を迎えている。今年度より公会計導入に向け資産台帳整理を実施しており、今後の計画的な設備更新に努めて行く予定である。</t>
    <rPh sb="1" eb="3">
      <t>シセツ</t>
    </rPh>
    <rPh sb="3" eb="6">
      <t>カドウゴ</t>
    </rPh>
    <rPh sb="8" eb="9">
      <t>ネン</t>
    </rPh>
    <rPh sb="10" eb="12">
      <t>ケイカ</t>
    </rPh>
    <rPh sb="14" eb="16">
      <t>カンロ</t>
    </rPh>
    <rPh sb="16" eb="17">
      <t>トウ</t>
    </rPh>
    <rPh sb="22" eb="24">
      <t>モンダイ</t>
    </rPh>
    <rPh sb="25" eb="26">
      <t>ショウ</t>
    </rPh>
    <rPh sb="35" eb="37">
      <t>キカイ</t>
    </rPh>
    <rPh sb="37" eb="39">
      <t>セツビ</t>
    </rPh>
    <rPh sb="39" eb="40">
      <t>トウ</t>
    </rPh>
    <rPh sb="41" eb="43">
      <t>コウシン</t>
    </rPh>
    <rPh sb="44" eb="46">
      <t>ジキ</t>
    </rPh>
    <rPh sb="47" eb="48">
      <t>ムカ</t>
    </rPh>
    <rPh sb="53" eb="56">
      <t>コンネンド</t>
    </rPh>
    <rPh sb="58" eb="61">
      <t>コウカイケイ</t>
    </rPh>
    <rPh sb="61" eb="63">
      <t>ドウニュウ</t>
    </rPh>
    <rPh sb="64" eb="65">
      <t>ム</t>
    </rPh>
    <rPh sb="66" eb="68">
      <t>シサン</t>
    </rPh>
    <rPh sb="68" eb="70">
      <t>ダイチョウ</t>
    </rPh>
    <rPh sb="70" eb="72">
      <t>セイリ</t>
    </rPh>
    <rPh sb="73" eb="75">
      <t>ジッシ</t>
    </rPh>
    <rPh sb="80" eb="82">
      <t>コンゴ</t>
    </rPh>
    <rPh sb="83" eb="86">
      <t>ケイカクテキ</t>
    </rPh>
    <rPh sb="87" eb="89">
      <t>セツビ</t>
    </rPh>
    <rPh sb="89" eb="91">
      <t>コウシン</t>
    </rPh>
    <rPh sb="92" eb="93">
      <t>ツト</t>
    </rPh>
    <rPh sb="95" eb="96">
      <t>イ</t>
    </rPh>
    <rPh sb="97" eb="9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</si>
</sst>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C4-494D-BEA3-1B13D07394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c:v>0.01</c:v>
                </c:pt>
                <c:pt idx="3">
                  <c:v>0.01</c:v>
                </c:pt>
                <c:pt idx="4">
                  <c:v>0.02</c:v>
                </c:pt>
              </c:numCache>
            </c:numRef>
          </c:val>
          <c:smooth val="0"/>
          <c:extLst>
            <c:ext xmlns:c16="http://schemas.microsoft.com/office/drawing/2014/chart" uri="{C3380CC4-5D6E-409C-BE32-E72D297353CC}">
              <c16:uniqueId val="{00000001-C8C4-494D-BEA3-1B13D07394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53.8</c:v>
                </c:pt>
                <c:pt idx="1">
                  <c:v>53.26</c:v>
                </c:pt>
                <c:pt idx="2">
                  <c:v>52.72</c:v>
                </c:pt>
                <c:pt idx="3">
                  <c:v>59.24</c:v>
                </c:pt>
                <c:pt idx="4">
                  <c:v>54.89</c:v>
                </c:pt>
              </c:numCache>
            </c:numRef>
          </c:val>
          <c:extLst>
            <c:ext xmlns:c16="http://schemas.microsoft.com/office/drawing/2014/chart" uri="{C3380CC4-5D6E-409C-BE32-E72D297353CC}">
              <c16:uniqueId val="{00000000-0205-41F7-BBAF-C556FDCF4E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51.75</c:v>
                </c:pt>
                <c:pt idx="3">
                  <c:v>50.68</c:v>
                </c:pt>
                <c:pt idx="4">
                  <c:v>50.14</c:v>
                </c:pt>
              </c:numCache>
            </c:numRef>
          </c:val>
          <c:smooth val="0"/>
          <c:extLst>
            <c:ext xmlns:c16="http://schemas.microsoft.com/office/drawing/2014/chart" uri="{C3380CC4-5D6E-409C-BE32-E72D297353CC}">
              <c16:uniqueId val="{00000001-0205-41F7-BBAF-C556FDCF4E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78.13</c:v>
                </c:pt>
                <c:pt idx="1">
                  <c:v>82.26</c:v>
                </c:pt>
                <c:pt idx="2">
                  <c:v>78.13</c:v>
                </c:pt>
                <c:pt idx="3">
                  <c:v>93.76</c:v>
                </c:pt>
                <c:pt idx="4">
                  <c:v>88.28</c:v>
                </c:pt>
              </c:numCache>
            </c:numRef>
          </c:val>
          <c:extLst>
            <c:ext xmlns:c16="http://schemas.microsoft.com/office/drawing/2014/chart" uri="{C3380CC4-5D6E-409C-BE32-E72D297353CC}">
              <c16:uniqueId val="{00000000-6DD1-4BFA-A61F-A7EEF353377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84.84</c:v>
                </c:pt>
                <c:pt idx="3">
                  <c:v>84.86</c:v>
                </c:pt>
                <c:pt idx="4">
                  <c:v>84.98</c:v>
                </c:pt>
              </c:numCache>
            </c:numRef>
          </c:val>
          <c:smooth val="0"/>
          <c:extLst>
            <c:ext xmlns:c16="http://schemas.microsoft.com/office/drawing/2014/chart" uri="{C3380CC4-5D6E-409C-BE32-E72D297353CC}">
              <c16:uniqueId val="{00000001-6DD1-4BFA-A61F-A7EEF353377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104.32</c:v>
                </c:pt>
                <c:pt idx="1">
                  <c:v>103.94</c:v>
                </c:pt>
                <c:pt idx="2">
                  <c:v>105.1</c:v>
                </c:pt>
                <c:pt idx="3">
                  <c:v>110.67</c:v>
                </c:pt>
                <c:pt idx="4">
                  <c:v>100</c:v>
                </c:pt>
              </c:numCache>
            </c:numRef>
          </c:val>
          <c:extLst>
            <c:ext xmlns:c16="http://schemas.microsoft.com/office/drawing/2014/chart" uri="{C3380CC4-5D6E-409C-BE32-E72D297353CC}">
              <c16:uniqueId val="{00000000-5039-423E-A69A-0764BCFEE7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39-423E-A69A-0764BCFEE7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F1-4160-96AD-244BC02006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F1-4160-96AD-244BC02006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93-4D72-B5A8-788C51B3B97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93-4D72-B5A8-788C51B3B97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52-46B6-A95E-1A404C072A1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52-46B6-A95E-1A404C072A1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11-438E-B699-4F898FA3E7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11-438E-B699-4F898FA3E7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82-4F76-8C97-28628355CE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855.8</c:v>
                </c:pt>
                <c:pt idx="3">
                  <c:v>789.46</c:v>
                </c:pt>
                <c:pt idx="4">
                  <c:v>826.83</c:v>
                </c:pt>
              </c:numCache>
            </c:numRef>
          </c:val>
          <c:smooth val="0"/>
          <c:extLst>
            <c:ext xmlns:c16="http://schemas.microsoft.com/office/drawing/2014/chart" uri="{C3380CC4-5D6E-409C-BE32-E72D297353CC}">
              <c16:uniqueId val="{00000001-7C82-4F76-8C97-28628355CE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105.89</c:v>
                </c:pt>
                <c:pt idx="1">
                  <c:v>105.37</c:v>
                </c:pt>
                <c:pt idx="2">
                  <c:v>109.86</c:v>
                </c:pt>
                <c:pt idx="3">
                  <c:v>106.44</c:v>
                </c:pt>
                <c:pt idx="4">
                  <c:v>113.14</c:v>
                </c:pt>
              </c:numCache>
            </c:numRef>
          </c:val>
          <c:extLst>
            <c:ext xmlns:c16="http://schemas.microsoft.com/office/drawing/2014/chart" uri="{C3380CC4-5D6E-409C-BE32-E72D297353CC}">
              <c16:uniqueId val="{00000000-BF4B-411A-88D3-604C3DCEDD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59.8</c:v>
                </c:pt>
                <c:pt idx="3">
                  <c:v>57.77</c:v>
                </c:pt>
                <c:pt idx="4">
                  <c:v>57.31</c:v>
                </c:pt>
              </c:numCache>
            </c:numRef>
          </c:val>
          <c:smooth val="0"/>
          <c:extLst>
            <c:ext xmlns:c16="http://schemas.microsoft.com/office/drawing/2014/chart" uri="{C3380CC4-5D6E-409C-BE32-E72D297353CC}">
              <c16:uniqueId val="{00000001-BF4B-411A-88D3-604C3DCEDD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209.93</c:v>
                </c:pt>
                <c:pt idx="1">
                  <c:v>213.58</c:v>
                </c:pt>
                <c:pt idx="2">
                  <c:v>209.31</c:v>
                </c:pt>
                <c:pt idx="3">
                  <c:v>202.81</c:v>
                </c:pt>
                <c:pt idx="4">
                  <c:v>194.53</c:v>
                </c:pt>
              </c:numCache>
            </c:numRef>
          </c:val>
          <c:extLst>
            <c:ext xmlns:c16="http://schemas.microsoft.com/office/drawing/2014/chart" uri="{C3380CC4-5D6E-409C-BE32-E72D297353CC}">
              <c16:uniqueId val="{00000000-0BFD-4A95-AF8F-0237B18A17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263.76</c:v>
                </c:pt>
                <c:pt idx="3">
                  <c:v>274.35000000000002</c:v>
                </c:pt>
                <c:pt idx="4">
                  <c:v>273.52</c:v>
                </c:pt>
              </c:numCache>
            </c:numRef>
          </c:val>
          <c:smooth val="0"/>
          <c:extLst>
            <c:ext xmlns:c16="http://schemas.microsoft.com/office/drawing/2014/chart" uri="{C3380CC4-5D6E-409C-BE32-E72D297353CC}">
              <c16:uniqueId val="{00000001-0BFD-4A95-AF8F-0237B18A17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川本町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3270</v>
      </c>
      <c r="AM8" s="51"/>
      <c r="AN8" s="51"/>
      <c r="AO8" s="51"/>
      <c r="AP8" s="51"/>
      <c r="AQ8" s="51"/>
      <c r="AR8" s="51"/>
      <c r="AS8" s="51"/>
      <c r="AT8" s="46">
        <f>データ!T6</f>
        <v>106.43</v>
      </c>
      <c r="AU8" s="46"/>
      <c r="AV8" s="46"/>
      <c r="AW8" s="46"/>
      <c r="AX8" s="46"/>
      <c r="AY8" s="46"/>
      <c r="AZ8" s="46"/>
      <c r="BA8" s="46"/>
      <c r="BB8" s="46">
        <f>データ!U6</f>
        <v>30.72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12.43</v>
      </c>
      <c r="Q10" s="46"/>
      <c r="R10" s="46"/>
      <c r="S10" s="46"/>
      <c r="T10" s="46"/>
      <c r="U10" s="46"/>
      <c r="V10" s="46"/>
      <c r="W10" s="46">
        <f>データ!Q6</f>
        <v>100</v>
      </c>
      <c r="X10" s="46"/>
      <c r="Y10" s="46"/>
      <c r="Z10" s="46"/>
      <c r="AA10" s="46"/>
      <c r="AB10" s="46"/>
      <c r="AC10" s="46"/>
      <c r="AD10" s="51">
        <f>データ!R6</f>
        <v>4090</v>
      </c>
      <c r="AE10" s="51"/>
      <c r="AF10" s="51"/>
      <c r="AG10" s="51"/>
      <c r="AH10" s="51"/>
      <c r="AI10" s="51"/>
      <c r="AJ10" s="51"/>
      <c r="AK10" s="2"/>
      <c r="AL10" s="51">
        <f>データ!V6</f>
        <v>401</v>
      </c>
      <c r="AM10" s="51"/>
      <c r="AN10" s="51"/>
      <c r="AO10" s="51"/>
      <c r="AP10" s="51"/>
      <c r="AQ10" s="51"/>
      <c r="AR10" s="51"/>
      <c r="AS10" s="51"/>
      <c r="AT10" s="46">
        <f>データ!W6</f>
        <v>0.22</v>
      </c>
      <c r="AU10" s="46"/>
      <c r="AV10" s="46"/>
      <c r="AW10" s="46"/>
      <c r="AX10" s="46"/>
      <c r="AY10" s="46"/>
      <c r="AZ10" s="46"/>
      <c r="BA10" s="46"/>
      <c r="BB10" s="46">
        <f>データ!X6</f>
        <v>1822.73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BLRkngat9ynFxvW71jhorpUoCSG/A71/yjij4bC3i4rl8GmegLtdvXPuH4vHp1vLLVxMmZLaxg0Y3tFns6hvzg==" saltValue="fXcL8jjuR1oNlWz04iCk5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324418</v>
      </c>
      <c r="D6" s="33">
        <f t="shared" si="3"/>
        <v>47</v>
      </c>
      <c r="E6" s="33">
        <f t="shared" si="3"/>
        <v>17</v>
      </c>
      <c r="F6" s="33">
        <f t="shared" si="3"/>
        <v>5</v>
      </c>
      <c r="G6" s="33">
        <f t="shared" si="3"/>
        <v>0</v>
      </c>
      <c r="H6" s="33" t="str">
        <f t="shared" si="3"/>
        <v>島根県　川本町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12.43</v>
      </c>
      <c r="Q6" s="34">
        <f t="shared" si="3"/>
        <v>100</v>
      </c>
      <c r="R6" s="34">
        <f t="shared" si="3"/>
        <v>4090</v>
      </c>
      <c r="S6" s="34">
        <f t="shared" si="3"/>
        <v>3270</v>
      </c>
      <c r="T6" s="34">
        <f t="shared" si="3"/>
        <v>106.43</v>
      </c>
      <c r="U6" s="34">
        <f t="shared" si="3"/>
        <v>30.72</v>
      </c>
      <c r="V6" s="34">
        <f t="shared" si="3"/>
        <v>401</v>
      </c>
      <c r="W6" s="34">
        <f t="shared" si="3"/>
        <v>0.22</v>
      </c>
      <c r="X6" s="34">
        <f t="shared" si="3"/>
        <v>1822.73</v>
      </c>
      <c r="Y6" s="35">
        <f>IF(Y7="",NA(),Y7)</f>
        <v>104.32</v>
      </c>
      <c r="Z6" s="35">
        <f t="shared" ref="Z6:AH6" si="4">IF(Z7="",NA(),Z7)</f>
        <v>103.94</v>
      </c>
      <c r="AA6" s="35">
        <f t="shared" si="4"/>
        <v>105.1</v>
      </c>
      <c r="AB6" s="35">
        <f t="shared" si="4"/>
        <v>110.67</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1051.43</v>
      </c>
      <c r="BM6" s="35">
        <f t="shared" si="7"/>
        <v>855.8</v>
      </c>
      <c r="BN6" s="35">
        <f t="shared" si="7"/>
        <v>789.46</v>
      </c>
      <c r="BO6" s="35">
        <f t="shared" si="7"/>
        <v>826.83</v>
      </c>
      <c r="BP6" s="34" t="str">
        <f>IF(BP7="","",IF(BP7="-","【-】","【"&amp;SUBSTITUTE(TEXT(BP7,"#,##0.00"),"-","△")&amp;"】"))</f>
        <v>【765.47】</v>
      </c>
      <c r="BQ6" s="35">
        <f>IF(BQ7="",NA(),BQ7)</f>
        <v>105.89</v>
      </c>
      <c r="BR6" s="35">
        <f t="shared" ref="BR6:BZ6" si="8">IF(BR7="",NA(),BR7)</f>
        <v>105.37</v>
      </c>
      <c r="BS6" s="35">
        <f t="shared" si="8"/>
        <v>109.86</v>
      </c>
      <c r="BT6" s="35">
        <f t="shared" si="8"/>
        <v>106.44</v>
      </c>
      <c r="BU6" s="35">
        <f t="shared" si="8"/>
        <v>113.14</v>
      </c>
      <c r="BV6" s="35">
        <f t="shared" si="8"/>
        <v>41.34</v>
      </c>
      <c r="BW6" s="35">
        <f t="shared" si="8"/>
        <v>40.06</v>
      </c>
      <c r="BX6" s="35">
        <f t="shared" si="8"/>
        <v>59.8</v>
      </c>
      <c r="BY6" s="35">
        <f t="shared" si="8"/>
        <v>57.77</v>
      </c>
      <c r="BZ6" s="35">
        <f t="shared" si="8"/>
        <v>57.31</v>
      </c>
      <c r="CA6" s="34" t="str">
        <f>IF(CA7="","",IF(CA7="-","【-】","【"&amp;SUBSTITUTE(TEXT(CA7,"#,##0.00"),"-","△")&amp;"】"))</f>
        <v>【59.59】</v>
      </c>
      <c r="CB6" s="35">
        <f>IF(CB7="",NA(),CB7)</f>
        <v>209.93</v>
      </c>
      <c r="CC6" s="35">
        <f t="shared" ref="CC6:CK6" si="9">IF(CC7="",NA(),CC7)</f>
        <v>213.58</v>
      </c>
      <c r="CD6" s="35">
        <f t="shared" si="9"/>
        <v>209.31</v>
      </c>
      <c r="CE6" s="35">
        <f t="shared" si="9"/>
        <v>202.81</v>
      </c>
      <c r="CF6" s="35">
        <f t="shared" si="9"/>
        <v>194.53</v>
      </c>
      <c r="CG6" s="35">
        <f t="shared" si="9"/>
        <v>357.49</v>
      </c>
      <c r="CH6" s="35">
        <f t="shared" si="9"/>
        <v>355.22</v>
      </c>
      <c r="CI6" s="35">
        <f t="shared" si="9"/>
        <v>263.76</v>
      </c>
      <c r="CJ6" s="35">
        <f t="shared" si="9"/>
        <v>274.35000000000002</v>
      </c>
      <c r="CK6" s="35">
        <f t="shared" si="9"/>
        <v>273.52</v>
      </c>
      <c r="CL6" s="34" t="str">
        <f>IF(CL7="","",IF(CL7="-","【-】","【"&amp;SUBSTITUTE(TEXT(CL7,"#,##0.00"),"-","△")&amp;"】"))</f>
        <v>【257.86】</v>
      </c>
      <c r="CM6" s="35">
        <f>IF(CM7="",NA(),CM7)</f>
        <v>53.8</v>
      </c>
      <c r="CN6" s="35">
        <f t="shared" ref="CN6:CV6" si="10">IF(CN7="",NA(),CN7)</f>
        <v>53.26</v>
      </c>
      <c r="CO6" s="35">
        <f t="shared" si="10"/>
        <v>52.72</v>
      </c>
      <c r="CP6" s="35">
        <f t="shared" si="10"/>
        <v>59.24</v>
      </c>
      <c r="CQ6" s="35">
        <f t="shared" si="10"/>
        <v>54.89</v>
      </c>
      <c r="CR6" s="35">
        <f t="shared" si="10"/>
        <v>44.69</v>
      </c>
      <c r="CS6" s="35">
        <f t="shared" si="10"/>
        <v>42.84</v>
      </c>
      <c r="CT6" s="35">
        <f t="shared" si="10"/>
        <v>51.75</v>
      </c>
      <c r="CU6" s="35">
        <f t="shared" si="10"/>
        <v>50.68</v>
      </c>
      <c r="CV6" s="35">
        <f t="shared" si="10"/>
        <v>50.14</v>
      </c>
      <c r="CW6" s="34" t="str">
        <f>IF(CW7="","",IF(CW7="-","【-】","【"&amp;SUBSTITUTE(TEXT(CW7,"#,##0.00"),"-","△")&amp;"】"))</f>
        <v>【51.30】</v>
      </c>
      <c r="CX6" s="35">
        <f>IF(CX7="",NA(),CX7)</f>
        <v>78.13</v>
      </c>
      <c r="CY6" s="35">
        <f t="shared" ref="CY6:DG6" si="11">IF(CY7="",NA(),CY7)</f>
        <v>82.26</v>
      </c>
      <c r="CZ6" s="35">
        <f t="shared" si="11"/>
        <v>78.13</v>
      </c>
      <c r="DA6" s="35">
        <f t="shared" si="11"/>
        <v>93.76</v>
      </c>
      <c r="DB6" s="35">
        <f t="shared" si="11"/>
        <v>88.28</v>
      </c>
      <c r="DC6" s="35">
        <f t="shared" si="11"/>
        <v>69.67</v>
      </c>
      <c r="DD6" s="35">
        <f t="shared" si="11"/>
        <v>66.3</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5">
        <f t="shared" si="14"/>
        <v>0.01</v>
      </c>
      <c r="EM6" s="35">
        <f t="shared" si="14"/>
        <v>0.01</v>
      </c>
      <c r="EN6" s="35">
        <f t="shared" si="14"/>
        <v>0.02</v>
      </c>
      <c r="EO6" s="34" t="str">
        <f>IF(EO7="","",IF(EO7="-","【-】","【"&amp;SUBSTITUTE(TEXT(EO7,"#,##0.00"),"-","△")&amp;"】"))</f>
        <v>【0.02】</v>
      </c>
    </row>
    <row r="7" spans="1:145" s="36" customFormat="1" x14ac:dyDescent="0.15">
      <c r="A7" s="28"/>
      <c r="B7" s="37">
        <v>2019</v>
      </c>
      <c r="C7" s="37">
        <v>324418</v>
      </c>
      <c r="D7" s="37">
        <v>47</v>
      </c>
      <c r="E7" s="37">
        <v>17</v>
      </c>
      <c r="F7" s="37">
        <v>5</v>
      </c>
      <c r="G7" s="37">
        <v>0</v>
      </c>
      <c r="H7" s="37" t="s">
        <v>98</v>
      </c>
      <c r="I7" s="37" t="s">
        <v>99</v>
      </c>
      <c r="J7" s="37" t="s">
        <v>100</v>
      </c>
      <c r="K7" s="37" t="s">
        <v>101</v>
      </c>
      <c r="L7" s="37" t="s">
        <v>102</v>
      </c>
      <c r="M7" s="37" t="s">
        <v>103</v>
      </c>
      <c r="N7" s="38" t="s">
        <v>104</v>
      </c>
      <c r="O7" s="38" t="s">
        <v>105</v>
      </c>
      <c r="P7" s="38">
        <v>12.43</v>
      </c>
      <c r="Q7" s="38">
        <v>100</v>
      </c>
      <c r="R7" s="38">
        <v>4090</v>
      </c>
      <c r="S7" s="38">
        <v>3270</v>
      </c>
      <c r="T7" s="38">
        <v>106.43</v>
      </c>
      <c r="U7" s="38">
        <v>30.72</v>
      </c>
      <c r="V7" s="38">
        <v>401</v>
      </c>
      <c r="W7" s="38">
        <v>0.22</v>
      </c>
      <c r="X7" s="38">
        <v>1822.73</v>
      </c>
      <c r="Y7" s="38">
        <v>104.32</v>
      </c>
      <c r="Z7" s="38">
        <v>103.94</v>
      </c>
      <c r="AA7" s="38">
        <v>105.1</v>
      </c>
      <c r="AB7" s="38">
        <v>110.67</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1051.43</v>
      </c>
      <c r="BM7" s="38">
        <v>855.8</v>
      </c>
      <c r="BN7" s="38">
        <v>789.46</v>
      </c>
      <c r="BO7" s="38">
        <v>826.83</v>
      </c>
      <c r="BP7" s="38">
        <v>765.47</v>
      </c>
      <c r="BQ7" s="38">
        <v>105.89</v>
      </c>
      <c r="BR7" s="38">
        <v>105.37</v>
      </c>
      <c r="BS7" s="38">
        <v>109.86</v>
      </c>
      <c r="BT7" s="38">
        <v>106.44</v>
      </c>
      <c r="BU7" s="38">
        <v>113.14</v>
      </c>
      <c r="BV7" s="38">
        <v>41.34</v>
      </c>
      <c r="BW7" s="38">
        <v>40.06</v>
      </c>
      <c r="BX7" s="38">
        <v>59.8</v>
      </c>
      <c r="BY7" s="38">
        <v>57.77</v>
      </c>
      <c r="BZ7" s="38">
        <v>57.31</v>
      </c>
      <c r="CA7" s="38">
        <v>59.59</v>
      </c>
      <c r="CB7" s="38">
        <v>209.93</v>
      </c>
      <c r="CC7" s="38">
        <v>213.58</v>
      </c>
      <c r="CD7" s="38">
        <v>209.31</v>
      </c>
      <c r="CE7" s="38">
        <v>202.81</v>
      </c>
      <c r="CF7" s="38">
        <v>194.53</v>
      </c>
      <c r="CG7" s="38">
        <v>357.49</v>
      </c>
      <c r="CH7" s="38">
        <v>355.22</v>
      </c>
      <c r="CI7" s="38">
        <v>263.76</v>
      </c>
      <c r="CJ7" s="38">
        <v>274.35000000000002</v>
      </c>
      <c r="CK7" s="38">
        <v>273.52</v>
      </c>
      <c r="CL7" s="38">
        <v>257.86</v>
      </c>
      <c r="CM7" s="38">
        <v>53.8</v>
      </c>
      <c r="CN7" s="38">
        <v>53.26</v>
      </c>
      <c r="CO7" s="38">
        <v>52.72</v>
      </c>
      <c r="CP7" s="38">
        <v>59.24</v>
      </c>
      <c r="CQ7" s="38">
        <v>54.89</v>
      </c>
      <c r="CR7" s="38">
        <v>44.69</v>
      </c>
      <c r="CS7" s="38">
        <v>42.84</v>
      </c>
      <c r="CT7" s="38">
        <v>51.75</v>
      </c>
      <c r="CU7" s="38">
        <v>50.68</v>
      </c>
      <c r="CV7" s="38">
        <v>50.14</v>
      </c>
      <c r="CW7" s="38">
        <v>51.3</v>
      </c>
      <c r="CX7" s="38">
        <v>78.13</v>
      </c>
      <c r="CY7" s="38">
        <v>82.26</v>
      </c>
      <c r="CZ7" s="38">
        <v>78.13</v>
      </c>
      <c r="DA7" s="38">
        <v>93.76</v>
      </c>
      <c r="DB7" s="38">
        <v>88.28</v>
      </c>
      <c r="DC7" s="38">
        <v>69.67</v>
      </c>
      <c r="DD7" s="38">
        <v>66.3</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2021-02-18T05:56:27Z</cp:lastPrinted>
  <dcterms:created xsi:type="dcterms:W3CDTF">2020-12-04T03:06:56Z</dcterms:created>
  <dcterms:modified xsi:type="dcterms:W3CDTF">2021-02-18T05:56:29Z</dcterms:modified>
  <cp:category/>
</cp:coreProperties>
</file>