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80特地\"/>
    </mc:Choice>
  </mc:AlternateContent>
  <workbookProtection workbookAlgorithmName="SHA-512" workbookHashValue="0ar8iOamxSL0rGEV9V3Wztz+TJXNrCCTWqsEKrk9zAgItkViKhqMFOn5lOXEuqGEnK4bL6HmMt7nOQxG7rwjCQ==" workbookSaltValue="DjuCeoV51kXlwN9rOutd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<sst xmlns="http://schemas.openxmlformats.org/spreadsheetml/2006/main" count="247" uniqueCount="120">
  <si>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</si>
  <si>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</si>
  <si>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</si>
  <si>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</si>
  <si>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</si>
  <si>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</si>
  <si>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</si>
  <si>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</si>
  <si>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</si>
  <si>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</si>
  <si>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</si>
  <si>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</si>
  <si>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</si>
  <si>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</si>
  <si>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</si>
  <si>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</si>
  <si>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</si>
  <si>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</si>
  <si>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</si>
  <si>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</si>
  <si>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</si>
  <si>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</si>
  <si>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</si>
  <si>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</si>
  <si>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</si>
  <si>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</si>
  <si>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</si>
  <si>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</si>
  <si>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</si>
  <si>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</si>
  <si>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</si>
  <si>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</si>
  <si>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</si>
  <si>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</si>
  <si>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</si>
  <si>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</si>
  <si>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</si>
  <si>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</si>
  <si>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</si>
  <si>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</si>
  <si>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</si>
  <si>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</si>
  <si>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</si>
  <si>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</si>
  <si>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</si>
  <si>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</si>
  <si>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</si>
  <si>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</si>
  <si>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</si>
  <si>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</si>
  <si>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</si>
  <si>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</si>
  <si>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</si>
  <si>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</si>
  <si>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</si>
  <si>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</si>
  <si>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</si>
  <si>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</si>
  <si>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</si>
  <si>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</si>
  <si>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</si>
  <si>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</si>
  <si>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</si>
  <si>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</si>
  <si>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</si>
  <si>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</si>
  <si>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</si>
  <si>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</si>
  <si>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</si>
  <si>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</si>
  <si>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</si>
  <si>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</si>
  <si>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</si>
  <si>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</si>
  <si>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</si>
  <si>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</si>
  <si>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</si>
  <si>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</si>
  <si>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</si>
  <si>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</si>
  <si>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</si>
  <si>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</si>
  <si>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</si>
  <si>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</si>
  <si>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</si>
  <si>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</si>
  <si>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</si>
  <si>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</si>
  <si>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</si>
  <si>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</si>
  <si>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</si>
  <si>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</si>
  <si>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</si>
  <si>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</si>
  <si>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</si>
  <si>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</si>
  <si>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</si>
  <si>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</si>
  <si>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</si>
  <si>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</si>
  <si>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</si>
  <si>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</si>
  <si>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</si>
  <si>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</si>
  <si>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</si>
  <si>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</si>
  <si>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</si>
  <si>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</si>
  <si>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</si>
  <si>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</si>
  <si>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</si>
  <si>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</si>
  <si>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</si>
  <si>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</si>
  <si>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</si>
  <si>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</si>
  <si>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</si>
  <si>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町の合併処理浄化槽事業は平成15年度から供用を開始しており、施設は比較的新しく老朽化の域には達していない。しかしながら、個人で設置し町が譲り受けた浄化槽については、平成15年度以前の浄化槽もあることから、今後は老朽化に向けて計画的な対策を講じる必要がある。</t>
    <phoneticPr fontId="4"/>
  </si>
  <si>
    <t>　引き続き、浄化槽設置基数の増加に伴う経常経費の増加が見込まれることから、経営を取り巻く環境は年々厳しい状況になっていくことが予想される。そのため、費用の見直しなどによる経営の効率化を図るとともに、水洗化率を向上させることによる収益の増に努め、経営の健全化を図ることが急務である。
　またその一方で、下水道料金については、R2年4月に料金改定を実施。今後も引き続き将来の経営状況についての予測を立てることで、適正な料金の設定を検討していくことが重要である。</t>
    <rPh sb="1" eb="2">
      <t>ヒ</t>
    </rPh>
    <rPh sb="3" eb="4">
      <t>ツヅ</t>
    </rPh>
    <rPh sb="163" eb="164">
      <t>ネン</t>
    </rPh>
    <rPh sb="165" eb="166">
      <t>ガツ</t>
    </rPh>
    <rPh sb="167" eb="171">
      <t>リョウキンカイテイ</t>
    </rPh>
    <rPh sb="172" eb="174">
      <t>ジッシ</t>
    </rPh>
    <rPh sb="175" eb="177">
      <t>コンゴ</t>
    </rPh>
    <rPh sb="178" eb="179">
      <t>ヒ</t>
    </rPh>
    <rPh sb="180" eb="181">
      <t>ツヅ</t>
    </rPh>
    <phoneticPr fontId="4"/>
  </si>
  <si>
    <r>
      <rPr>
        <sz val="10"/>
        <rFont val="ＭＳ ゴシック"/>
        <family val="3"/>
        <charset val="128"/>
      </rPr>
      <t>①経営の健全性について</t>
    </r>
    <r>
      <rPr>
        <sz val="10"/>
        <rFont val="ＭＳ Ｐゴシック"/>
        <family val="3"/>
        <charset val="128"/>
      </rPr>
      <t xml:space="preserve">
　収益的収支比率は、H27で減少したものの、90％以上で推移しており、比較的健全であると言える。
　一方で企業債残高対事業規模比率については、H29で大幅に縮小されたが、これは一般会計負担額の見直しによるものであり、一般会計に依存していることには変わりない。
　今後も引き続き浄化槽の設置にともなう企業債の新規借入、及び維持管理費の増加等が見込まれることから経営を取り巻く環境は厳しい状況にあると考えられ、更なる経営の効率化が必要である。
　また、経費回収率については、ほぼ横ばいの状態が続いてきたが、H30年度以降は高度処理費への計上が増えたため、100％以上となっている。引き続き、下水道料金の見直しと維持管理費の抑制に努める必要がある。
</t>
    </r>
    <r>
      <rPr>
        <sz val="10"/>
        <rFont val="ＭＳ ゴシック"/>
        <family val="3"/>
        <charset val="128"/>
      </rPr>
      <t>②経営の効率性について</t>
    </r>
    <r>
      <rPr>
        <sz val="10"/>
        <rFont val="ＭＳ Ｐゴシック"/>
        <family val="3"/>
        <charset val="128"/>
      </rPr>
      <t xml:space="preserve">
　水洗化率についてはほぼ100％に近い数値であり、処理区域内においての汚水処理は比較的適切に行われていると言える。一方、施設利用率については、類似団体の平均値よりも下回っているうえに減少傾向にあり、今後も減少傾向が見込まれるため、経営の効率化を図る必要がある。
　また、汚水処理原価についてはH30年度以降高度処理費への計上により類似団体の平均値よりも大きく下回っており、この傾向を維持して必要がある。
　引き続き収益的収支比率及び経費回収率の向上を目指し、起債残高の抑制など費用の効率化を図る必要がある。</t>
    </r>
    <rPh sb="37" eb="39">
      <t>イジョウ</t>
    </rPh>
    <rPh sb="40" eb="42">
      <t>スイイ</t>
    </rPh>
    <rPh sb="87" eb="89">
      <t>オオハバ</t>
    </rPh>
    <rPh sb="90" eb="92">
      <t>シュクショウ</t>
    </rPh>
    <rPh sb="100" eb="102">
      <t>イッパン</t>
    </rPh>
    <rPh sb="102" eb="104">
      <t>カイケイ</t>
    </rPh>
    <rPh sb="104" eb="106">
      <t>フタン</t>
    </rPh>
    <rPh sb="106" eb="107">
      <t>ガク</t>
    </rPh>
    <rPh sb="108" eb="110">
      <t>ミナオ</t>
    </rPh>
    <rPh sb="120" eb="122">
      <t>イッパン</t>
    </rPh>
    <rPh sb="122" eb="124">
      <t>カイケイ</t>
    </rPh>
    <rPh sb="125" eb="127">
      <t>イゾン</t>
    </rPh>
    <rPh sb="135" eb="136">
      <t>カ</t>
    </rPh>
    <rPh sb="146" eb="147">
      <t>ヒ</t>
    </rPh>
    <rPh sb="148" eb="149">
      <t>ツヅ</t>
    </rPh>
    <rPh sb="161" eb="163">
      <t>キギョウ</t>
    </rPh>
    <rPh sb="163" eb="164">
      <t>サイ</t>
    </rPh>
    <rPh sb="165" eb="167">
      <t>シンキ</t>
    </rPh>
    <rPh sb="167" eb="169">
      <t>カリイレ</t>
    </rPh>
    <rPh sb="249" eb="250">
      <t>ヨコ</t>
    </rPh>
    <rPh sb="253" eb="255">
      <t>ジョウタイ</t>
    </rPh>
    <rPh sb="256" eb="257">
      <t>ツヅ</t>
    </rPh>
    <rPh sb="266" eb="267">
      <t>ネン</t>
    </rPh>
    <rPh sb="267" eb="268">
      <t>ド</t>
    </rPh>
    <rPh sb="268" eb="270">
      <t>イコウ</t>
    </rPh>
    <rPh sb="300" eb="301">
      <t>ヒ</t>
    </rPh>
    <rPh sb="302" eb="303">
      <t>ツヅ</t>
    </rPh>
    <rPh sb="305" eb="308">
      <t>ゲスイドウ</t>
    </rPh>
    <rPh sb="308" eb="310">
      <t>リョウキン</t>
    </rPh>
    <rPh sb="311" eb="313">
      <t>ミナオ</t>
    </rPh>
    <rPh sb="315" eb="317">
      <t>イジ</t>
    </rPh>
    <rPh sb="317" eb="319">
      <t>カンリ</t>
    </rPh>
    <rPh sb="319" eb="320">
      <t>ヒ</t>
    </rPh>
    <rPh sb="321" eb="323">
      <t>ヨクセイ</t>
    </rPh>
    <rPh sb="324" eb="325">
      <t>ツト</t>
    </rPh>
    <rPh sb="327" eb="329">
      <t>ヒツヨウ</t>
    </rPh>
    <rPh sb="438" eb="440">
      <t>ゲンショウ</t>
    </rPh>
    <rPh sb="446" eb="448">
      <t>コンゴ</t>
    </rPh>
    <rPh sb="449" eb="451">
      <t>ゲンショウ</t>
    </rPh>
    <rPh sb="451" eb="453">
      <t>ケイコウ</t>
    </rPh>
    <rPh sb="454" eb="456">
      <t>ミコ</t>
    </rPh>
    <rPh sb="462" eb="464">
      <t>ケイエイ</t>
    </rPh>
    <rPh sb="465" eb="468">
      <t>コウリツカ</t>
    </rPh>
    <rPh sb="469" eb="470">
      <t>ハカ</t>
    </rPh>
    <rPh sb="471" eb="473">
      <t>ヒツヨウ</t>
    </rPh>
    <rPh sb="496" eb="498">
      <t>ネンド</t>
    </rPh>
    <rPh sb="498" eb="500">
      <t>イコウ</t>
    </rPh>
    <rPh sb="500" eb="502">
      <t>コウド</t>
    </rPh>
    <rPh sb="502" eb="504">
      <t>ショリ</t>
    </rPh>
    <rPh sb="504" eb="505">
      <t>ヒ</t>
    </rPh>
    <rPh sb="507" eb="509">
      <t>ケイジョウ</t>
    </rPh>
    <rPh sb="523" eb="524">
      <t>オオ</t>
    </rPh>
    <rPh sb="535" eb="537">
      <t>ケイコウ</t>
    </rPh>
    <rPh sb="538" eb="540">
      <t>イジ</t>
    </rPh>
    <rPh sb="542" eb="544">
      <t>ヒツヨウ</t>
    </rPh>
    <rPh sb="550" eb="551">
      <t>ヒ</t>
    </rPh>
    <rPh sb="552" eb="55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</si>
</sst>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Ｐゴシック"/>
      <family val="3"/>
      <charset val="128"/>
    </font>
    <font>
      <sz val="10"/>
      <name val="ＭＳ ゴシック"/>
      <family val="3"/>
      <charset val="128"/>
    </font>
    <font>
      <sz val="1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6C-4AF8-ACE5-BBB0DF9FF7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6C-4AF8-ACE5-BBB0DF9FF7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40.89</c:v>
                </c:pt>
                <c:pt idx="1">
                  <c:v>39.729999999999997</c:v>
                </c:pt>
                <c:pt idx="2">
                  <c:v>41.11</c:v>
                </c:pt>
                <c:pt idx="3">
                  <c:v>41.23</c:v>
                </c:pt>
                <c:pt idx="4">
                  <c:v>40.799999999999997</c:v>
                </c:pt>
              </c:numCache>
            </c:numRef>
          </c:val>
          <c:extLst>
            <c:ext xmlns:c16="http://schemas.microsoft.com/office/drawing/2014/chart" uri="{C3380CC4-5D6E-409C-BE32-E72D297353CC}">
              <c16:uniqueId val="{00000000-7A77-498E-A4F4-B07C2580F6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7A77-498E-A4F4-B07C2580F6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98.71</c:v>
                </c:pt>
                <c:pt idx="1">
                  <c:v>96.95</c:v>
                </c:pt>
                <c:pt idx="2">
                  <c:v>97.47</c:v>
                </c:pt>
                <c:pt idx="3">
                  <c:v>97.74</c:v>
                </c:pt>
                <c:pt idx="4">
                  <c:v>97.94</c:v>
                </c:pt>
              </c:numCache>
            </c:numRef>
          </c:val>
          <c:extLst>
            <c:ext xmlns:c16="http://schemas.microsoft.com/office/drawing/2014/chart" uri="{C3380CC4-5D6E-409C-BE32-E72D297353CC}">
              <c16:uniqueId val="{00000000-69CF-4602-A4C4-FCC02F0B64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69CF-4602-A4C4-FCC02F0B64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92.23</c:v>
                </c:pt>
                <c:pt idx="1">
                  <c:v>92.49</c:v>
                </c:pt>
                <c:pt idx="2">
                  <c:v>98.11</c:v>
                </c:pt>
                <c:pt idx="3">
                  <c:v>102.19</c:v>
                </c:pt>
                <c:pt idx="4">
                  <c:v>100.43</c:v>
                </c:pt>
              </c:numCache>
            </c:numRef>
          </c:val>
          <c:extLst>
            <c:ext xmlns:c16="http://schemas.microsoft.com/office/drawing/2014/chart" uri="{C3380CC4-5D6E-409C-BE32-E72D297353CC}">
              <c16:uniqueId val="{00000000-C890-4009-8161-5ED9B587D3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0-4009-8161-5ED9B587D3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73-40AF-ABD6-B2F4858E11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73-40AF-ABD6-B2F4858E11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8B-4501-A15E-170503DFC7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8B-4501-A15E-170503DFC7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9E-4A42-AF99-B079BBE9AD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9E-4A42-AF99-B079BBE9AD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59-494E-ACE0-C688AD1394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59-494E-ACE0-C688AD1394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701.05</c:v>
                </c:pt>
                <c:pt idx="1">
                  <c:v>652.01</c:v>
                </c:pt>
                <c:pt idx="2">
                  <c:v>60.12</c:v>
                </c:pt>
                <c:pt idx="3">
                  <c:v>483.25</c:v>
                </c:pt>
                <c:pt idx="4">
                  <c:v>464.31</c:v>
                </c:pt>
              </c:numCache>
            </c:numRef>
          </c:val>
          <c:extLst>
            <c:ext xmlns:c16="http://schemas.microsoft.com/office/drawing/2014/chart" uri="{C3380CC4-5D6E-409C-BE32-E72D297353CC}">
              <c16:uniqueId val="{00000000-5860-4C6B-A39A-C441049441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5860-4C6B-A39A-C441049441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58.47</c:v>
                </c:pt>
                <c:pt idx="1">
                  <c:v>55.64</c:v>
                </c:pt>
                <c:pt idx="2">
                  <c:v>62.27</c:v>
                </c:pt>
                <c:pt idx="3">
                  <c:v>178.64</c:v>
                </c:pt>
                <c:pt idx="4">
                  <c:v>177.26</c:v>
                </c:pt>
              </c:numCache>
            </c:numRef>
          </c:val>
          <c:extLst>
            <c:ext xmlns:c16="http://schemas.microsoft.com/office/drawing/2014/chart" uri="{C3380CC4-5D6E-409C-BE32-E72D297353CC}">
              <c16:uniqueId val="{00000000-D9E1-4C19-AEC0-7133B1569A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D9E1-4C19-AEC0-7133B1569A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326.66000000000003</c:v>
                </c:pt>
                <c:pt idx="1">
                  <c:v>355.7</c:v>
                </c:pt>
                <c:pt idx="2">
                  <c:v>314.45</c:v>
                </c:pt>
                <c:pt idx="3">
                  <c:v>108.41</c:v>
                </c:pt>
                <c:pt idx="4">
                  <c:v>111.81</c:v>
                </c:pt>
              </c:numCache>
            </c:numRef>
          </c:val>
          <c:extLst>
            <c:ext xmlns:c16="http://schemas.microsoft.com/office/drawing/2014/chart" uri="{C3380CC4-5D6E-409C-BE32-E72D297353CC}">
              <c16:uniqueId val="{00000000-3803-41FF-BF26-C26AAF8F7A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3803-41FF-BF26-C26AAF8F7A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4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奥出雲町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12475</v>
      </c>
      <c r="AM8" s="51"/>
      <c r="AN8" s="51"/>
      <c r="AO8" s="51"/>
      <c r="AP8" s="51"/>
      <c r="AQ8" s="51"/>
      <c r="AR8" s="51"/>
      <c r="AS8" s="51"/>
      <c r="AT8" s="46">
        <f>データ!T6</f>
        <v>368.01</v>
      </c>
      <c r="AU8" s="46"/>
      <c r="AV8" s="46"/>
      <c r="AW8" s="46"/>
      <c r="AX8" s="46"/>
      <c r="AY8" s="46"/>
      <c r="AZ8" s="46"/>
      <c r="BA8" s="46"/>
      <c r="BB8" s="46">
        <f>データ!U6</f>
        <v>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29.15</v>
      </c>
      <c r="Q10" s="46"/>
      <c r="R10" s="46"/>
      <c r="S10" s="46"/>
      <c r="T10" s="46"/>
      <c r="U10" s="46"/>
      <c r="V10" s="46"/>
      <c r="W10" s="46">
        <f>データ!Q6</f>
        <v>100</v>
      </c>
      <c r="X10" s="46"/>
      <c r="Y10" s="46"/>
      <c r="Z10" s="46"/>
      <c r="AA10" s="46"/>
      <c r="AB10" s="46"/>
      <c r="AC10" s="46"/>
      <c r="AD10" s="51">
        <f>データ!R6</f>
        <v>3450</v>
      </c>
      <c r="AE10" s="51"/>
      <c r="AF10" s="51"/>
      <c r="AG10" s="51"/>
      <c r="AH10" s="51"/>
      <c r="AI10" s="51"/>
      <c r="AJ10" s="51"/>
      <c r="AK10" s="2"/>
      <c r="AL10" s="51">
        <f>データ!V6</f>
        <v>3593</v>
      </c>
      <c r="AM10" s="51"/>
      <c r="AN10" s="51"/>
      <c r="AO10" s="51"/>
      <c r="AP10" s="51"/>
      <c r="AQ10" s="51"/>
      <c r="AR10" s="51"/>
      <c r="AS10" s="51"/>
      <c r="AT10" s="46">
        <f>データ!W6</f>
        <v>0.77</v>
      </c>
      <c r="AU10" s="46"/>
      <c r="AV10" s="46"/>
      <c r="AW10" s="46"/>
      <c r="AX10" s="46"/>
      <c r="AY10" s="46"/>
      <c r="AZ10" s="46"/>
      <c r="BA10" s="46"/>
      <c r="BB10" s="46">
        <f>データ!X6</f>
        <v>4666.2299999999996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IO/NVkfgu7FwZ6cJ2Sjk0n5LA/OVmNn6ADHIpec616iMLNVhtH65usDGP9of/sL3Z7qYiePxhvGGGUY7SyrlYQ==" saltValue="0fuf+NbKyvSp+aMyE6nA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323438</v>
      </c>
      <c r="D6" s="33">
        <f t="shared" si="3"/>
        <v>47</v>
      </c>
      <c r="E6" s="33">
        <f t="shared" si="3"/>
        <v>18</v>
      </c>
      <c r="F6" s="33">
        <f t="shared" si="3"/>
        <v>0</v>
      </c>
      <c r="G6" s="33">
        <f t="shared" si="3"/>
        <v>0</v>
      </c>
      <c r="H6" s="33" t="str">
        <f t="shared" si="3"/>
        <v>島根県　奥出雲町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29.15</v>
      </c>
      <c r="Q6" s="34">
        <f t="shared" si="3"/>
        <v>100</v>
      </c>
      <c r="R6" s="34">
        <f t="shared" si="3"/>
        <v>3450</v>
      </c>
      <c r="S6" s="34">
        <f t="shared" si="3"/>
        <v>12475</v>
      </c>
      <c r="T6" s="34">
        <f t="shared" si="3"/>
        <v>368.01</v>
      </c>
      <c r="U6" s="34">
        <f t="shared" si="3"/>
        <v>33.9</v>
      </c>
      <c r="V6" s="34">
        <f t="shared" si="3"/>
        <v>3593</v>
      </c>
      <c r="W6" s="34">
        <f t="shared" si="3"/>
        <v>0.77</v>
      </c>
      <c r="X6" s="34">
        <f t="shared" si="3"/>
        <v>4666.2299999999996</v>
      </c>
      <c r="Y6" s="35">
        <f>IF(Y7="",NA(),Y7)</f>
        <v>92.23</v>
      </c>
      <c r="Z6" s="35">
        <f t="shared" ref="Z6:AH6" si="4">IF(Z7="",NA(),Z7)</f>
        <v>92.49</v>
      </c>
      <c r="AA6" s="35">
        <f t="shared" si="4"/>
        <v>98.11</v>
      </c>
      <c r="AB6" s="35">
        <f t="shared" si="4"/>
        <v>102.19</v>
      </c>
      <c r="AC6" s="35">
        <f t="shared" si="4"/>
        <v>100.43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701.05</v>
      </c>
      <c r="BG6" s="35">
        <f t="shared" ref="BG6:BO6" si="7">IF(BG7="",NA(),BG7)</f>
        <v>652.01</v>
      </c>
      <c r="BH6" s="35">
        <f t="shared" si="7"/>
        <v>60.12</v>
      </c>
      <c r="BI6" s="35">
        <f t="shared" si="7"/>
        <v>483.25</v>
      </c>
      <c r="BJ6" s="35">
        <f t="shared" si="7"/>
        <v>464.31</v>
      </c>
      <c r="BK6" s="35">
        <f t="shared" si="7"/>
        <v>392.19</v>
      </c>
      <c r="BL6" s="35">
        <f t="shared" si="7"/>
        <v>413.5</v>
      </c>
      <c r="BM6" s="35">
        <f t="shared" si="7"/>
        <v>407.42</v>
      </c>
      <c r="BN6" s="35">
        <f t="shared" si="7"/>
        <v>296.89</v>
      </c>
      <c r="BO6" s="35">
        <f t="shared" si="7"/>
        <v>270.57</v>
      </c>
      <c r="BP6" s="34" t="str">
        <f>IF(BP7="","",IF(BP7="-","【-】","【"&amp;SUBSTITUTE(TEXT(BP7,"#,##0.00"),"-","△")&amp;"】"))</f>
        <v>【307.23】</v>
      </c>
      <c r="BQ6" s="35">
        <f>IF(BQ7="",NA(),BQ7)</f>
        <v>58.47</v>
      </c>
      <c r="BR6" s="35">
        <f t="shared" ref="BR6:BZ6" si="8">IF(BR7="",NA(),BR7)</f>
        <v>55.64</v>
      </c>
      <c r="BS6" s="35">
        <f t="shared" si="8"/>
        <v>62.27</v>
      </c>
      <c r="BT6" s="35">
        <f t="shared" si="8"/>
        <v>178.64</v>
      </c>
      <c r="BU6" s="35">
        <f t="shared" si="8"/>
        <v>177.26</v>
      </c>
      <c r="BV6" s="35">
        <f t="shared" si="8"/>
        <v>57.03</v>
      </c>
      <c r="BW6" s="35">
        <f t="shared" si="8"/>
        <v>55.84</v>
      </c>
      <c r="BX6" s="35">
        <f t="shared" si="8"/>
        <v>57.08</v>
      </c>
      <c r="BY6" s="35">
        <f t="shared" si="8"/>
        <v>63.06</v>
      </c>
      <c r="BZ6" s="35">
        <f t="shared" si="8"/>
        <v>62.5</v>
      </c>
      <c r="CA6" s="34" t="str">
        <f>IF(CA7="","",IF(CA7="-","【-】","【"&amp;SUBSTITUTE(TEXT(CA7,"#,##0.00"),"-","△")&amp;"】"))</f>
        <v>【59.98】</v>
      </c>
      <c r="CB6" s="35">
        <f>IF(CB7="",NA(),CB7)</f>
        <v>326.66000000000003</v>
      </c>
      <c r="CC6" s="35">
        <f t="shared" ref="CC6:CK6" si="9">IF(CC7="",NA(),CC7)</f>
        <v>355.7</v>
      </c>
      <c r="CD6" s="35">
        <f t="shared" si="9"/>
        <v>314.45</v>
      </c>
      <c r="CE6" s="35">
        <f t="shared" si="9"/>
        <v>108.41</v>
      </c>
      <c r="CF6" s="35">
        <f t="shared" si="9"/>
        <v>111.81</v>
      </c>
      <c r="CG6" s="35">
        <f t="shared" si="9"/>
        <v>283.73</v>
      </c>
      <c r="CH6" s="35">
        <f t="shared" si="9"/>
        <v>287.57</v>
      </c>
      <c r="CI6" s="35">
        <f t="shared" si="9"/>
        <v>286.86</v>
      </c>
      <c r="CJ6" s="35">
        <f t="shared" si="9"/>
        <v>264.77</v>
      </c>
      <c r="CK6" s="35">
        <f t="shared" si="9"/>
        <v>269.33</v>
      </c>
      <c r="CL6" s="34" t="str">
        <f>IF(CL7="","",IF(CL7="-","【-】","【"&amp;SUBSTITUTE(TEXT(CL7,"#,##0.00"),"-","△")&amp;"】"))</f>
        <v>【272.98】</v>
      </c>
      <c r="CM6" s="35">
        <f>IF(CM7="",NA(),CM7)</f>
        <v>40.89</v>
      </c>
      <c r="CN6" s="35">
        <f t="shared" ref="CN6:CV6" si="10">IF(CN7="",NA(),CN7)</f>
        <v>39.729999999999997</v>
      </c>
      <c r="CO6" s="35">
        <f t="shared" si="10"/>
        <v>41.11</v>
      </c>
      <c r="CP6" s="35">
        <f t="shared" si="10"/>
        <v>41.23</v>
      </c>
      <c r="CQ6" s="35">
        <f t="shared" si="10"/>
        <v>40.799999999999997</v>
      </c>
      <c r="CR6" s="35">
        <f t="shared" si="10"/>
        <v>58.25</v>
      </c>
      <c r="CS6" s="35">
        <f t="shared" si="10"/>
        <v>61.55</v>
      </c>
      <c r="CT6" s="35">
        <f t="shared" si="10"/>
        <v>57.22</v>
      </c>
      <c r="CU6" s="35">
        <f t="shared" si="10"/>
        <v>59.94</v>
      </c>
      <c r="CV6" s="35">
        <f t="shared" si="10"/>
        <v>59.64</v>
      </c>
      <c r="CW6" s="34" t="str">
        <f>IF(CW7="","",IF(CW7="-","【-】","【"&amp;SUBSTITUTE(TEXT(CW7,"#,##0.00"),"-","△")&amp;"】"))</f>
        <v>【58.71】</v>
      </c>
      <c r="CX6" s="35">
        <f>IF(CX7="",NA(),CX7)</f>
        <v>98.71</v>
      </c>
      <c r="CY6" s="35">
        <f t="shared" ref="CY6:DG6" si="11">IF(CY7="",NA(),CY7)</f>
        <v>96.95</v>
      </c>
      <c r="CZ6" s="35">
        <f t="shared" si="11"/>
        <v>97.47</v>
      </c>
      <c r="DA6" s="35">
        <f t="shared" si="11"/>
        <v>97.74</v>
      </c>
      <c r="DB6" s="35">
        <f t="shared" si="11"/>
        <v>97.94</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323438</v>
      </c>
      <c r="D7" s="37">
        <v>47</v>
      </c>
      <c r="E7" s="37">
        <v>18</v>
      </c>
      <c r="F7" s="37">
        <v>0</v>
      </c>
      <c r="G7" s="37">
        <v>0</v>
      </c>
      <c r="H7" s="37" t="s">
        <v>97</v>
      </c>
      <c r="I7" s="37" t="s">
        <v>98</v>
      </c>
      <c r="J7" s="37" t="s">
        <v>99</v>
      </c>
      <c r="K7" s="37" t="s">
        <v>100</v>
      </c>
      <c r="L7" s="37" t="s">
        <v>101</v>
      </c>
      <c r="M7" s="37" t="s">
        <v>102</v>
      </c>
      <c r="N7" s="38" t="s">
        <v>103</v>
      </c>
      <c r="O7" s="38" t="s">
        <v>104</v>
      </c>
      <c r="P7" s="38">
        <v>29.15</v>
      </c>
      <c r="Q7" s="38">
        <v>100</v>
      </c>
      <c r="R7" s="38">
        <v>3450</v>
      </c>
      <c r="S7" s="38">
        <v>12475</v>
      </c>
      <c r="T7" s="38">
        <v>368.01</v>
      </c>
      <c r="U7" s="38">
        <v>33.9</v>
      </c>
      <c r="V7" s="38">
        <v>3593</v>
      </c>
      <c r="W7" s="38">
        <v>0.77</v>
      </c>
      <c r="X7" s="38">
        <v>4666.2299999999996</v>
      </c>
      <c r="Y7" s="38">
        <v>92.23</v>
      </c>
      <c r="Z7" s="38">
        <v>92.49</v>
      </c>
      <c r="AA7" s="38">
        <v>98.11</v>
      </c>
      <c r="AB7" s="38">
        <v>102.19</v>
      </c>
      <c r="AC7" s="38">
        <v>100.43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701.05</v>
      </c>
      <c r="BG7" s="38">
        <v>652.01</v>
      </c>
      <c r="BH7" s="38">
        <v>60.12</v>
      </c>
      <c r="BI7" s="38">
        <v>483.25</v>
      </c>
      <c r="BJ7" s="38">
        <v>464.31</v>
      </c>
      <c r="BK7" s="38">
        <v>392.19</v>
      </c>
      <c r="BL7" s="38">
        <v>413.5</v>
      </c>
      <c r="BM7" s="38">
        <v>407.42</v>
      </c>
      <c r="BN7" s="38">
        <v>296.89</v>
      </c>
      <c r="BO7" s="38">
        <v>270.57</v>
      </c>
      <c r="BP7" s="38">
        <v>307.23</v>
      </c>
      <c r="BQ7" s="38">
        <v>58.47</v>
      </c>
      <c r="BR7" s="38">
        <v>55.64</v>
      </c>
      <c r="BS7" s="38">
        <v>62.27</v>
      </c>
      <c r="BT7" s="38">
        <v>178.64</v>
      </c>
      <c r="BU7" s="38">
        <v>177.26</v>
      </c>
      <c r="BV7" s="38">
        <v>57.03</v>
      </c>
      <c r="BW7" s="38">
        <v>55.84</v>
      </c>
      <c r="BX7" s="38">
        <v>57.08</v>
      </c>
      <c r="BY7" s="38">
        <v>63.06</v>
      </c>
      <c r="BZ7" s="38">
        <v>62.5</v>
      </c>
      <c r="CA7" s="38">
        <v>59.98</v>
      </c>
      <c r="CB7" s="38">
        <v>326.66000000000003</v>
      </c>
      <c r="CC7" s="38">
        <v>355.7</v>
      </c>
      <c r="CD7" s="38">
        <v>314.45</v>
      </c>
      <c r="CE7" s="38">
        <v>108.41</v>
      </c>
      <c r="CF7" s="38">
        <v>111.81</v>
      </c>
      <c r="CG7" s="38">
        <v>283.73</v>
      </c>
      <c r="CH7" s="38">
        <v>287.57</v>
      </c>
      <c r="CI7" s="38">
        <v>286.86</v>
      </c>
      <c r="CJ7" s="38">
        <v>264.77</v>
      </c>
      <c r="CK7" s="38">
        <v>269.33</v>
      </c>
      <c r="CL7" s="38">
        <v>272.98</v>
      </c>
      <c r="CM7" s="38">
        <v>40.89</v>
      </c>
      <c r="CN7" s="38">
        <v>39.729999999999997</v>
      </c>
      <c r="CO7" s="38">
        <v>41.11</v>
      </c>
      <c r="CP7" s="38">
        <v>41.23</v>
      </c>
      <c r="CQ7" s="38">
        <v>40.799999999999997</v>
      </c>
      <c r="CR7" s="38">
        <v>58.25</v>
      </c>
      <c r="CS7" s="38">
        <v>61.55</v>
      </c>
      <c r="CT7" s="38">
        <v>57.22</v>
      </c>
      <c r="CU7" s="38">
        <v>59.94</v>
      </c>
      <c r="CV7" s="38">
        <v>59.64</v>
      </c>
      <c r="CW7" s="38">
        <v>58.71</v>
      </c>
      <c r="CX7" s="38">
        <v>98.71</v>
      </c>
      <c r="CY7" s="38">
        <v>96.95</v>
      </c>
      <c r="CZ7" s="38">
        <v>97.47</v>
      </c>
      <c r="DA7" s="38">
        <v>97.74</v>
      </c>
      <c r="DB7" s="38">
        <v>97.94</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2021-02-18T06:09:19Z</cp:lastPrinted>
  <dcterms:modified xsi:type="dcterms:W3CDTF">2021-02-18T06:09:21Z</dcterms:modified>
</cp:coreProperties>
</file>