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管理係\財政関係（起債・計画）\経営比較分析\R2年度（R01年度決算分）\下水道事業\"/>
    </mc:Choice>
  </mc:AlternateContent>
  <workbookProtection workbookAlgorithmName="SHA-512" workbookHashValue="q4dxWarLyrFd6pPa3gtWjCQl3EdL+0ALiG/OxIAoqBU2JDZYXZKidcgBvnAuBeSUi2DmARVaFkCNfcYygMY8TA==" workbookSaltValue="t272TE2tqjn5jTm5m7w5y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<sst xmlns="http://schemas.openxmlformats.org/spreadsheetml/2006/main" count="236" uniqueCount="120">
  <si>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</si>
  <si>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</si>
  <si>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</si>
  <si>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</si>
  <si>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</si>
  <si>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</si>
  <si>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</si>
  <si>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</si>
  <si>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</si>
  <si>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</si>
  <si>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</si>
  <si>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</si>
  <si>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</si>
  <si>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</si>
  <si>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</si>
  <si>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</si>
  <si>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</si>
  <si>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</si>
  <si>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</si>
  <si>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</si>
  <si>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</si>
  <si>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</si>
  <si>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</si>
  <si>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</si>
  <si>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</si>
  <si>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</si>
  <si>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</si>
  <si>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</si>
  <si>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</si>
  <si>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</si>
  <si>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</si>
  <si>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</si>
  <si>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</si>
  <si>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</si>
  <si>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</si>
  <si>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</si>
  <si>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</si>
  <si>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</si>
  <si>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</si>
  <si>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</si>
  <si>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</si>
  <si>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</si>
  <si>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</si>
  <si>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</si>
  <si>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</si>
  <si>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</si>
  <si>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</si>
  <si>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</si>
  <si>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</si>
  <si>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</si>
  <si>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</si>
  <si>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</si>
  <si>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</si>
  <si>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</si>
  <si>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</si>
  <si>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</si>
  <si>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</si>
  <si>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</si>
  <si>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</si>
  <si>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</si>
  <si>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</si>
  <si>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</si>
  <si>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</si>
  <si>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</si>
  <si>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</si>
  <si>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</si>
  <si>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</si>
  <si>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</si>
  <si>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</si>
  <si>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</si>
  <si>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</si>
  <si>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</si>
  <si>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</si>
  <si>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</si>
  <si>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</si>
  <si>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</si>
  <si>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</si>
  <si>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</si>
  <si>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</si>
  <si>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</si>
  <si>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</si>
  <si>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</si>
  <si>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</si>
  <si>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</si>
  <si>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</si>
  <si>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</si>
  <si>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</si>
  <si>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</si>
  <si>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</si>
  <si>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</si>
  <si>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</si>
  <si>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</si>
  <si>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</si>
  <si>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</si>
  <si>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</si>
  <si>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</si>
  <si>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</si>
  <si>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</si>
  <si>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</si>
  <si>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</si>
  <si>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</si>
  <si>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</si>
  <si>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</si>
  <si>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</si>
  <si>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</si>
  <si>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</si>
  <si>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</si>
  <si>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</si>
  <si>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</si>
  <si>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</si>
  <si>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</si>
  <si>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</si>
  <si>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</si>
  <si>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</si>
  <si>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</si>
  <si>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</si>
  <si>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</si>
  <si>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概ねの指標において類似団体の平均値を上回る、あるいはほぼ同等の数値であったことから、経営健全化にむけた取り組みが徐々に成果を上げてきていると言える。
　しかしながら、今後は処理区域内人口の減少による施設利用率の低下や汚水処理原価の上昇が見込まれるため、適正な施設規模の把握に努め、ダウンサイジング等を検討していくことが重要である。また一方で、下水道料金については、R2年4月に料金改定を実施。今後も引き続き給水人口の減少を見据えた収益と費用の将来予測を立てることで適正な料金の設定を検討していくことが必要である。</t>
    <rPh sb="185" eb="186">
      <t>ネン</t>
    </rPh>
    <rPh sb="187" eb="188">
      <t>ガツ</t>
    </rPh>
    <rPh sb="189" eb="191">
      <t>リョウキン</t>
    </rPh>
    <rPh sb="191" eb="193">
      <t>カイテイ</t>
    </rPh>
    <rPh sb="194" eb="196">
      <t>ジッシ</t>
    </rPh>
    <rPh sb="197" eb="199">
      <t>コンゴ</t>
    </rPh>
    <rPh sb="200" eb="201">
      <t>ヒ</t>
    </rPh>
    <rPh sb="202" eb="203">
      <t>ツヅ</t>
    </rPh>
    <phoneticPr fontId="4"/>
  </si>
  <si>
    <t>①経営の健全性について
　収益的収支比率はR1年度は減少がみられたが、年々改善傾向にある。
　企業債残高対事業規模比率については、H27年度に増加に転じたが、以降には減少傾向にあるため、今後も更なる起債残高の縮減を図っていく。
　また、経費回収率については、類似団体の平均値とほぼ同様の数値で推移していたが、H27年度以降平均値を上回り、経営健全化に向けた取り組みが成果を上げてきていると言える。
②経営の効率化について
　施設利用率については、処理区域内人口の減少により年々低下傾向にあることから、今後は適正な施設規模の把握に努め、経営の効率化を図ることが必要である。
　また、汚水処理原価についても、H28以降同等に推移しているが、今後処理区域内人口の減少等により原価の増加が見込まれることから、維持管理費の抑制を図るなど更なる経営の効率化に向けた取り組みが必要である。
　水洗化率については、H27年度以前の算出方法に誤りがあり、H28年度で見直したため減少したが、年々増加している。
　今後は将来の人口動態を勘案しながら、維持管理費の削減に努めるなど、経営の効率化を図っていくことが重要である。</t>
    <rPh sb="23" eb="25">
      <t>ネンド</t>
    </rPh>
    <rPh sb="26" eb="28">
      <t>ゲンショウ</t>
    </rPh>
    <rPh sb="79" eb="81">
      <t>イコウ</t>
    </rPh>
    <rPh sb="83" eb="85">
      <t>ゲンショウ</t>
    </rPh>
    <rPh sb="85" eb="87">
      <t>ケイコウ</t>
    </rPh>
    <rPh sb="159" eb="161">
      <t>イコウ</t>
    </rPh>
    <rPh sb="306" eb="308">
      <t>イコウ</t>
    </rPh>
    <rPh sb="308" eb="310">
      <t>ドウトウ</t>
    </rPh>
    <rPh sb="311" eb="313">
      <t>スイイ</t>
    </rPh>
    <rPh sb="403" eb="405">
      <t>ネンド</t>
    </rPh>
    <rPh sb="405" eb="407">
      <t>イゼン</t>
    </rPh>
    <rPh sb="408" eb="410">
      <t>サンシュツ</t>
    </rPh>
    <rPh sb="410" eb="412">
      <t>ホウホウ</t>
    </rPh>
    <rPh sb="413" eb="414">
      <t>アヤマ</t>
    </rPh>
    <rPh sb="422" eb="424">
      <t>ネンド</t>
    </rPh>
    <rPh sb="425" eb="427">
      <t>ミナオ</t>
    </rPh>
    <rPh sb="431" eb="433">
      <t>ゲンショウ</t>
    </rPh>
    <rPh sb="437" eb="439">
      <t>ネンネン</t>
    </rPh>
    <rPh sb="439" eb="441">
      <t>ゾウカ</t>
    </rPh>
    <phoneticPr fontId="4"/>
  </si>
  <si>
    <t>　本町の特定環境保全公共下水道事業は平成10年度から供用を開始しているため、施設は比較的新しく老朽化の域には達していない。
　H30にはストックマネジメント計画を策定。R1年度以降は、この計画に基づき施設の長寿命化に向け計画的に調査点検を実施し、施設の改修、更新を行う。
　なお、H27年度については、下水道管の支障移転工事に伴って更新したもの。H29は、下水道管の新規布設によるもの。</t>
    <rPh sb="4" eb="6">
      <t>トクテイ</t>
    </rPh>
    <rPh sb="6" eb="8">
      <t>カンキョウ</t>
    </rPh>
    <rPh sb="8" eb="10">
      <t>ホゼン</t>
    </rPh>
    <rPh sb="86" eb="88">
      <t>ネンド</t>
    </rPh>
    <rPh sb="88" eb="90">
      <t>イコウ</t>
    </rPh>
    <rPh sb="114" eb="116">
      <t>チョウサ</t>
    </rPh>
    <rPh sb="116" eb="118">
      <t>テンケン</t>
    </rPh>
    <rPh sb="119" eb="121">
      <t>ジッシ</t>
    </rPh>
    <rPh sb="132" eb="133">
      <t>オコナ</t>
    </rPh>
    <rPh sb="178" eb="181">
      <t>ゲスイドウ</t>
    </rPh>
    <rPh sb="181" eb="182">
      <t>カン</t>
    </rPh>
    <rPh sb="183" eb="185">
      <t>シンキ</t>
    </rPh>
    <rPh sb="185" eb="187">
      <t>フセツ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</si>
</sst>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0.17</c:v>
                </c:pt>
                <c:pt idx="1">
                  <c:v>0</c:v>
                </c:pt>
                <c:pt idx="2" formatCode="#,##0.00;&quot;△&quot;#,##0.00;&quot;-&quot;">
                  <c:v>0.39</c:v>
                </c:pt>
                <c:pt idx="3">
                  <c:v>0</c:v>
                </c:pt>
                <c:pt idx="4">
                  <c:v>0</c:v>
                </c:pt>
              </c:numCache>
            </c:numRef>
          </c:val>
          <c:extLst>
            <c:ext xmlns:c16="http://schemas.microsoft.com/office/drawing/2014/chart" uri="{C3380CC4-5D6E-409C-BE32-E72D297353CC}">
              <c16:uniqueId val="{00000000-1210-4EFF-8E9A-6812CD4A6E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1210-4EFF-8E9A-6812CD4A6E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46.8</c:v>
                </c:pt>
                <c:pt idx="1">
                  <c:v>47.2</c:v>
                </c:pt>
                <c:pt idx="2">
                  <c:v>44.6</c:v>
                </c:pt>
                <c:pt idx="3">
                  <c:v>44.5</c:v>
                </c:pt>
                <c:pt idx="4">
                  <c:v>43.2</c:v>
                </c:pt>
              </c:numCache>
            </c:numRef>
          </c:val>
          <c:extLst>
            <c:ext xmlns:c16="http://schemas.microsoft.com/office/drawing/2014/chart" uri="{C3380CC4-5D6E-409C-BE32-E72D297353CC}">
              <c16:uniqueId val="{00000000-F967-4B4B-A7A1-98B635C203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F967-4B4B-A7A1-98B635C203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98.4</c:v>
                </c:pt>
                <c:pt idx="1">
                  <c:v>86.13</c:v>
                </c:pt>
                <c:pt idx="2">
                  <c:v>87.43</c:v>
                </c:pt>
                <c:pt idx="3">
                  <c:v>88.24</c:v>
                </c:pt>
                <c:pt idx="4">
                  <c:v>89.11</c:v>
                </c:pt>
              </c:numCache>
            </c:numRef>
          </c:val>
          <c:extLst>
            <c:ext xmlns:c16="http://schemas.microsoft.com/office/drawing/2014/chart" uri="{C3380CC4-5D6E-409C-BE32-E72D297353CC}">
              <c16:uniqueId val="{00000000-A226-4C53-BB14-C284D461E3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A226-4C53-BB14-C284D461E3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73.989999999999995</c:v>
                </c:pt>
                <c:pt idx="1">
                  <c:v>79.72</c:v>
                </c:pt>
                <c:pt idx="2">
                  <c:v>82.87</c:v>
                </c:pt>
                <c:pt idx="3">
                  <c:v>79.84</c:v>
                </c:pt>
                <c:pt idx="4">
                  <c:v>77.67</c:v>
                </c:pt>
              </c:numCache>
            </c:numRef>
          </c:val>
          <c:extLst>
            <c:ext xmlns:c16="http://schemas.microsoft.com/office/drawing/2014/chart" uri="{C3380CC4-5D6E-409C-BE32-E72D297353CC}">
              <c16:uniqueId val="{00000000-F623-4E30-82DC-DE3FE9425D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23-4E30-82DC-DE3FE9425D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C-4518-B4A5-14489265DE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C-4518-B4A5-14489265DE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CA-462C-8637-0C4E4D0FDB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CA-462C-8637-0C4E4D0FDB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9F-44DC-9413-3F6ABCC74E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9F-44DC-9413-3F6ABCC74E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FD-4BB4-AC98-F3F1923862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FD-4BB4-AC98-F3F1923862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1725.02</c:v>
                </c:pt>
                <c:pt idx="1">
                  <c:v>1694.2</c:v>
                </c:pt>
                <c:pt idx="2">
                  <c:v>1493.1</c:v>
                </c:pt>
                <c:pt idx="3">
                  <c:v>1140.8</c:v>
                </c:pt>
                <c:pt idx="4">
                  <c:v>1049.17</c:v>
                </c:pt>
              </c:numCache>
            </c:numRef>
          </c:val>
          <c:extLst>
            <c:ext xmlns:c16="http://schemas.microsoft.com/office/drawing/2014/chart" uri="{C3380CC4-5D6E-409C-BE32-E72D297353CC}">
              <c16:uniqueId val="{00000000-CF88-467E-86BD-15D29A5DD6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CF88-467E-86BD-15D29A5DD6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72.58</c:v>
                </c:pt>
                <c:pt idx="1">
                  <c:v>88.78</c:v>
                </c:pt>
                <c:pt idx="2">
                  <c:v>99.2</c:v>
                </c:pt>
                <c:pt idx="3">
                  <c:v>96.59</c:v>
                </c:pt>
                <c:pt idx="4">
                  <c:v>98.25</c:v>
                </c:pt>
              </c:numCache>
            </c:numRef>
          </c:val>
          <c:extLst>
            <c:ext xmlns:c16="http://schemas.microsoft.com/office/drawing/2014/chart" uri="{C3380CC4-5D6E-409C-BE32-E72D297353CC}">
              <c16:uniqueId val="{00000000-E747-4369-A75F-D181E9DE31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E747-4369-A75F-D181E9DE31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260.2</c:v>
                </c:pt>
                <c:pt idx="1">
                  <c:v>213.26</c:v>
                </c:pt>
                <c:pt idx="2">
                  <c:v>201.34</c:v>
                </c:pt>
                <c:pt idx="3">
                  <c:v>209.95</c:v>
                </c:pt>
                <c:pt idx="4">
                  <c:v>218.38</c:v>
                </c:pt>
              </c:numCache>
            </c:numRef>
          </c:val>
          <c:extLst>
            <c:ext xmlns:c16="http://schemas.microsoft.com/office/drawing/2014/chart" uri="{C3380CC4-5D6E-409C-BE32-E72D297353CC}">
              <c16:uniqueId val="{00000000-466A-481E-8384-8C0D20DE0D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466A-481E-8384-8C0D20DE0D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67" zoomScaleNormal="100" workbookViewId="0">
      <selection activeCell="BH84" sqref="BH8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島根県　奥出雲町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12475</v>
      </c>
      <c r="AM8" s="51"/>
      <c r="AN8" s="51"/>
      <c r="AO8" s="51"/>
      <c r="AP8" s="51"/>
      <c r="AQ8" s="51"/>
      <c r="AR8" s="51"/>
      <c r="AS8" s="51"/>
      <c r="AT8" s="46">
        <f>データ!T6</f>
        <v>368.01</v>
      </c>
      <c r="AU8" s="46"/>
      <c r="AV8" s="46"/>
      <c r="AW8" s="46"/>
      <c r="AX8" s="46"/>
      <c r="AY8" s="46"/>
      <c r="AZ8" s="46"/>
      <c r="BA8" s="46"/>
      <c r="BB8" s="46">
        <f>データ!U6</f>
        <v>33.9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11.85</v>
      </c>
      <c r="Q10" s="46"/>
      <c r="R10" s="46"/>
      <c r="S10" s="46"/>
      <c r="T10" s="46"/>
      <c r="U10" s="46"/>
      <c r="V10" s="46"/>
      <c r="W10" s="46">
        <f>データ!Q6</f>
        <v>99.98</v>
      </c>
      <c r="X10" s="46"/>
      <c r="Y10" s="46"/>
      <c r="Z10" s="46"/>
      <c r="AA10" s="46"/>
      <c r="AB10" s="46"/>
      <c r="AC10" s="46"/>
      <c r="AD10" s="51">
        <f>データ!R6</f>
        <v>3450</v>
      </c>
      <c r="AE10" s="51"/>
      <c r="AF10" s="51"/>
      <c r="AG10" s="51"/>
      <c r="AH10" s="51"/>
      <c r="AI10" s="51"/>
      <c r="AJ10" s="51"/>
      <c r="AK10" s="2"/>
      <c r="AL10" s="51">
        <f>データ!V6</f>
        <v>1460</v>
      </c>
      <c r="AM10" s="51"/>
      <c r="AN10" s="51"/>
      <c r="AO10" s="51"/>
      <c r="AP10" s="51"/>
      <c r="AQ10" s="51"/>
      <c r="AR10" s="51"/>
      <c r="AS10" s="51"/>
      <c r="AT10" s="46">
        <f>データ!W6</f>
        <v>0.55000000000000004</v>
      </c>
      <c r="AU10" s="46"/>
      <c r="AV10" s="46"/>
      <c r="AW10" s="46"/>
      <c r="AX10" s="46"/>
      <c r="AY10" s="46"/>
      <c r="AZ10" s="46"/>
      <c r="BA10" s="46"/>
      <c r="BB10" s="46">
        <f>データ!X6</f>
        <v>2654.55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2OmKaaXpaqIuNKq8mIfbcE1hFIrwIYFKK0GE8mSFV48xUca7DVl846muhO2V1VQCRp4zklcsUe3+RbxnZ3e2Fw==" saltValue="u/gLNyOVsLOHO13LhxJo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323438</v>
      </c>
      <c r="D6" s="33">
        <f t="shared" si="3"/>
        <v>47</v>
      </c>
      <c r="E6" s="33">
        <f t="shared" si="3"/>
        <v>17</v>
      </c>
      <c r="F6" s="33">
        <f t="shared" si="3"/>
        <v>4</v>
      </c>
      <c r="G6" s="33">
        <f t="shared" si="3"/>
        <v>0</v>
      </c>
      <c r="H6" s="33" t="str">
        <f t="shared" si="3"/>
        <v>島根県　奥出雲町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11.85</v>
      </c>
      <c r="Q6" s="34">
        <f t="shared" si="3"/>
        <v>99.98</v>
      </c>
      <c r="R6" s="34">
        <f t="shared" si="3"/>
        <v>3450</v>
      </c>
      <c r="S6" s="34">
        <f t="shared" si="3"/>
        <v>12475</v>
      </c>
      <c r="T6" s="34">
        <f t="shared" si="3"/>
        <v>368.01</v>
      </c>
      <c r="U6" s="34">
        <f t="shared" si="3"/>
        <v>33.9</v>
      </c>
      <c r="V6" s="34">
        <f t="shared" si="3"/>
        <v>1460</v>
      </c>
      <c r="W6" s="34">
        <f t="shared" si="3"/>
        <v>0.55000000000000004</v>
      </c>
      <c r="X6" s="34">
        <f t="shared" si="3"/>
        <v>2654.55</v>
      </c>
      <c r="Y6" s="35">
        <f>IF(Y7="",NA(),Y7)</f>
        <v>73.989999999999995</v>
      </c>
      <c r="Z6" s="35">
        <f t="shared" ref="Z6:AH6" si="4">IF(Z7="",NA(),Z7)</f>
        <v>79.72</v>
      </c>
      <c r="AA6" s="35">
        <f t="shared" si="4"/>
        <v>82.87</v>
      </c>
      <c r="AB6" s="35">
        <f t="shared" si="4"/>
        <v>79.84</v>
      </c>
      <c r="AC6" s="35">
        <f t="shared" si="4"/>
        <v>77.67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1725.02</v>
      </c>
      <c r="BG6" s="35">
        <f t="shared" ref="BG6:BO6" si="7">IF(BG7="",NA(),BG7)</f>
        <v>1694.2</v>
      </c>
      <c r="BH6" s="35">
        <f t="shared" si="7"/>
        <v>1493.1</v>
      </c>
      <c r="BI6" s="35">
        <f t="shared" si="7"/>
        <v>1140.8</v>
      </c>
      <c r="BJ6" s="35">
        <f t="shared" si="7"/>
        <v>1049.17</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72.58</v>
      </c>
      <c r="BR6" s="35">
        <f t="shared" ref="BR6:BZ6" si="8">IF(BR7="",NA(),BR7)</f>
        <v>88.78</v>
      </c>
      <c r="BS6" s="35">
        <f t="shared" si="8"/>
        <v>99.2</v>
      </c>
      <c r="BT6" s="35">
        <f t="shared" si="8"/>
        <v>96.59</v>
      </c>
      <c r="BU6" s="35">
        <f t="shared" si="8"/>
        <v>98.25</v>
      </c>
      <c r="BV6" s="35">
        <f t="shared" si="8"/>
        <v>66.22</v>
      </c>
      <c r="BW6" s="35">
        <f t="shared" si="8"/>
        <v>69.87</v>
      </c>
      <c r="BX6" s="35">
        <f t="shared" si="8"/>
        <v>74.3</v>
      </c>
      <c r="BY6" s="35">
        <f t="shared" si="8"/>
        <v>72.260000000000005</v>
      </c>
      <c r="BZ6" s="35">
        <f t="shared" si="8"/>
        <v>71.84</v>
      </c>
      <c r="CA6" s="34" t="str">
        <f>IF(CA7="","",IF(CA7="-","【-】","【"&amp;SUBSTITUTE(TEXT(CA7,"#,##0.00"),"-","△")&amp;"】"))</f>
        <v>【74.17】</v>
      </c>
      <c r="CB6" s="35">
        <f>IF(CB7="",NA(),CB7)</f>
        <v>260.2</v>
      </c>
      <c r="CC6" s="35">
        <f t="shared" ref="CC6:CK6" si="9">IF(CC7="",NA(),CC7)</f>
        <v>213.26</v>
      </c>
      <c r="CD6" s="35">
        <f t="shared" si="9"/>
        <v>201.34</v>
      </c>
      <c r="CE6" s="35">
        <f t="shared" si="9"/>
        <v>209.95</v>
      </c>
      <c r="CF6" s="35">
        <f t="shared" si="9"/>
        <v>218.38</v>
      </c>
      <c r="CG6" s="35">
        <f t="shared" si="9"/>
        <v>246.72</v>
      </c>
      <c r="CH6" s="35">
        <f t="shared" si="9"/>
        <v>234.96</v>
      </c>
      <c r="CI6" s="35">
        <f t="shared" si="9"/>
        <v>221.81</v>
      </c>
      <c r="CJ6" s="35">
        <f t="shared" si="9"/>
        <v>230.02</v>
      </c>
      <c r="CK6" s="35">
        <f t="shared" si="9"/>
        <v>228.47</v>
      </c>
      <c r="CL6" s="34" t="str">
        <f>IF(CL7="","",IF(CL7="-","【-】","【"&amp;SUBSTITUTE(TEXT(CL7,"#,##0.00"),"-","△")&amp;"】"))</f>
        <v>【218.56】</v>
      </c>
      <c r="CM6" s="35">
        <f>IF(CM7="",NA(),CM7)</f>
        <v>46.8</v>
      </c>
      <c r="CN6" s="35">
        <f t="shared" ref="CN6:CV6" si="10">IF(CN7="",NA(),CN7)</f>
        <v>47.2</v>
      </c>
      <c r="CO6" s="35">
        <f t="shared" si="10"/>
        <v>44.6</v>
      </c>
      <c r="CP6" s="35">
        <f t="shared" si="10"/>
        <v>44.5</v>
      </c>
      <c r="CQ6" s="35">
        <f t="shared" si="10"/>
        <v>43.2</v>
      </c>
      <c r="CR6" s="35">
        <f t="shared" si="10"/>
        <v>41.35</v>
      </c>
      <c r="CS6" s="35">
        <f t="shared" si="10"/>
        <v>42.9</v>
      </c>
      <c r="CT6" s="35">
        <f t="shared" si="10"/>
        <v>43.36</v>
      </c>
      <c r="CU6" s="35">
        <f t="shared" si="10"/>
        <v>42.56</v>
      </c>
      <c r="CV6" s="35">
        <f t="shared" si="10"/>
        <v>42.47</v>
      </c>
      <c r="CW6" s="34" t="str">
        <f>IF(CW7="","",IF(CW7="-","【-】","【"&amp;SUBSTITUTE(TEXT(CW7,"#,##0.00"),"-","△")&amp;"】"))</f>
        <v>【42.86】</v>
      </c>
      <c r="CX6" s="35">
        <f>IF(CX7="",NA(),CX7)</f>
        <v>98.4</v>
      </c>
      <c r="CY6" s="35">
        <f t="shared" ref="CY6:DG6" si="11">IF(CY7="",NA(),CY7)</f>
        <v>86.13</v>
      </c>
      <c r="CZ6" s="35">
        <f t="shared" si="11"/>
        <v>87.43</v>
      </c>
      <c r="DA6" s="35">
        <f t="shared" si="11"/>
        <v>88.24</v>
      </c>
      <c r="DB6" s="35">
        <f t="shared" si="11"/>
        <v>89.11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0.17</v>
      </c>
      <c r="EF6" s="34">
        <f t="shared" ref="EF6:EN6" si="14">IF(EF7="",NA(),EF7)</f>
        <v>0</v>
      </c>
      <c r="EG6" s="35">
        <f t="shared" si="14"/>
        <v>0.39</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323438</v>
      </c>
      <c r="D7" s="37">
        <v>47</v>
      </c>
      <c r="E7" s="37">
        <v>17</v>
      </c>
      <c r="F7" s="37">
        <v>4</v>
      </c>
      <c r="G7" s="37">
        <v>0</v>
      </c>
      <c r="H7" s="37" t="s">
        <v>98</v>
      </c>
      <c r="I7" s="37" t="s">
        <v>99</v>
      </c>
      <c r="J7" s="37" t="s">
        <v>100</v>
      </c>
      <c r="K7" s="37" t="s">
        <v>101</v>
      </c>
      <c r="L7" s="37" t="s">
        <v>102</v>
      </c>
      <c r="M7" s="37" t="s">
        <v>103</v>
      </c>
      <c r="N7" s="38" t="s">
        <v>104</v>
      </c>
      <c r="O7" s="38" t="s">
        <v>105</v>
      </c>
      <c r="P7" s="38">
        <v>11.85</v>
      </c>
      <c r="Q7" s="38">
        <v>99.98</v>
      </c>
      <c r="R7" s="38">
        <v>3450</v>
      </c>
      <c r="S7" s="38">
        <v>12475</v>
      </c>
      <c r="T7" s="38">
        <v>368.01</v>
      </c>
      <c r="U7" s="38">
        <v>33.9</v>
      </c>
      <c r="V7" s="38">
        <v>1460</v>
      </c>
      <c r="W7" s="38">
        <v>0.55000000000000004</v>
      </c>
      <c r="X7" s="38">
        <v>2654.55</v>
      </c>
      <c r="Y7" s="38">
        <v>73.989999999999995</v>
      </c>
      <c r="Z7" s="38">
        <v>79.72</v>
      </c>
      <c r="AA7" s="38">
        <v>82.87</v>
      </c>
      <c r="AB7" s="38">
        <v>79.84</v>
      </c>
      <c r="AC7" s="38">
        <v>77.67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1725.02</v>
      </c>
      <c r="BG7" s="38">
        <v>1694.2</v>
      </c>
      <c r="BH7" s="38">
        <v>1493.1</v>
      </c>
      <c r="BI7" s="38">
        <v>1140.8</v>
      </c>
      <c r="BJ7" s="38">
        <v>1049.17</v>
      </c>
      <c r="BK7" s="38">
        <v>1434.89</v>
      </c>
      <c r="BL7" s="38">
        <v>1298.9100000000001</v>
      </c>
      <c r="BM7" s="38">
        <v>1243.71</v>
      </c>
      <c r="BN7" s="38">
        <v>1194.1500000000001</v>
      </c>
      <c r="BO7" s="38">
        <v>1206.79</v>
      </c>
      <c r="BP7" s="38">
        <v>1218.7</v>
      </c>
      <c r="BQ7" s="38">
        <v>72.58</v>
      </c>
      <c r="BR7" s="38">
        <v>88.78</v>
      </c>
      <c r="BS7" s="38">
        <v>99.2</v>
      </c>
      <c r="BT7" s="38">
        <v>96.59</v>
      </c>
      <c r="BU7" s="38">
        <v>98.25</v>
      </c>
      <c r="BV7" s="38">
        <v>66.22</v>
      </c>
      <c r="BW7" s="38">
        <v>69.87</v>
      </c>
      <c r="BX7" s="38">
        <v>74.3</v>
      </c>
      <c r="BY7" s="38">
        <v>72.260000000000005</v>
      </c>
      <c r="BZ7" s="38">
        <v>71.84</v>
      </c>
      <c r="CA7" s="38">
        <v>74.17</v>
      </c>
      <c r="CB7" s="38">
        <v>260.2</v>
      </c>
      <c r="CC7" s="38">
        <v>213.26</v>
      </c>
      <c r="CD7" s="38">
        <v>201.34</v>
      </c>
      <c r="CE7" s="38">
        <v>209.95</v>
      </c>
      <c r="CF7" s="38">
        <v>218.38</v>
      </c>
      <c r="CG7" s="38">
        <v>246.72</v>
      </c>
      <c r="CH7" s="38">
        <v>234.96</v>
      </c>
      <c r="CI7" s="38">
        <v>221.81</v>
      </c>
      <c r="CJ7" s="38">
        <v>230.02</v>
      </c>
      <c r="CK7" s="38">
        <v>228.47</v>
      </c>
      <c r="CL7" s="38">
        <v>218.56</v>
      </c>
      <c r="CM7" s="38">
        <v>46.8</v>
      </c>
      <c r="CN7" s="38">
        <v>47.2</v>
      </c>
      <c r="CO7" s="38">
        <v>44.6</v>
      </c>
      <c r="CP7" s="38">
        <v>44.5</v>
      </c>
      <c r="CQ7" s="38">
        <v>43.2</v>
      </c>
      <c r="CR7" s="38">
        <v>41.35</v>
      </c>
      <c r="CS7" s="38">
        <v>42.9</v>
      </c>
      <c r="CT7" s="38">
        <v>43.36</v>
      </c>
      <c r="CU7" s="38">
        <v>42.56</v>
      </c>
      <c r="CV7" s="38">
        <v>42.47</v>
      </c>
      <c r="CW7" s="38">
        <v>42.86</v>
      </c>
      <c r="CX7" s="38">
        <v>98.4</v>
      </c>
      <c r="CY7" s="38">
        <v>86.13</v>
      </c>
      <c r="CZ7" s="38">
        <v>87.43</v>
      </c>
      <c r="DA7" s="38">
        <v>88.24</v>
      </c>
      <c r="DB7" s="38">
        <v>89.11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0.17</v>
      </c>
      <c r="EF7" s="38">
        <v>0</v>
      </c>
      <c r="EG7" s="38">
        <v>0.39</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