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2年度\210204 経営比較分析表\0204 回答\"/>
    </mc:Choice>
  </mc:AlternateContent>
  <workbookProtection workbookAlgorithmName="SHA-512" workbookHashValue="3ER4gHJwMgJxys45dAw8zr4MLXAizd4JrN8Fjd0prTOBrd8KDS9ukicsMraqT5IQdxWqPQEXcEsm+hg2liSyGg==" workbookSaltValue="UEyqODxigcR6N9esOp/R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<sst xmlns="http://schemas.openxmlformats.org/spreadsheetml/2006/main" count="236" uniqueCount="120">
  <si>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</si>
  <si>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</si>
  <si>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</si>
  <si>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</si>
  <si>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</si>
  <si>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</si>
  <si>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</si>
  <si>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</si>
  <si>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</si>
  <si>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</si>
  <si>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</si>
  <si>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</si>
  <si>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</si>
  <si>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</si>
  <si>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</si>
  <si>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</si>
  <si>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</si>
  <si>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</si>
  <si>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</si>
  <si>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</si>
  <si>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</si>
  <si>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</si>
  <si>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</si>
  <si>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</si>
  <si>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</si>
  <si>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</si>
  <si>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</si>
  <si>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</si>
  <si>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</si>
  <si>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</si>
  <si>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</si>
  <si>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</si>
  <si>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</si>
  <si>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</si>
  <si>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</si>
  <si>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</si>
  <si>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</si>
  <si>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</si>
  <si>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</si>
  <si>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</si>
  <si>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</si>
  <si>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</si>
  <si>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</si>
  <si>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</si>
  <si>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</si>
  <si>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</si>
  <si>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</si>
  <si>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</si>
  <si>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</si>
  <si>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</si>
  <si>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</si>
  <si>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</si>
  <si>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</si>
  <si>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</si>
  <si>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</si>
  <si>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</si>
  <si>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</si>
  <si>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</si>
  <si>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</si>
  <si>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</si>
  <si>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</si>
  <si>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</si>
  <si>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</si>
  <si>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</si>
  <si>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</si>
  <si>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</si>
  <si>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</si>
  <si>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</si>
  <si>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</si>
  <si>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</si>
  <si>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</si>
  <si>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</si>
  <si>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</si>
  <si>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</si>
  <si>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</si>
  <si>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</si>
  <si>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</si>
  <si>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</si>
  <si>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</si>
  <si>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</si>
  <si>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</si>
  <si>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</si>
  <si>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</si>
  <si>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</si>
  <si>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</si>
  <si>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</si>
  <si>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</si>
  <si>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</si>
  <si>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</si>
  <si>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</si>
  <si>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</si>
  <si>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</si>
  <si>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</si>
  <si>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</si>
  <si>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</si>
  <si>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</si>
  <si>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</si>
  <si>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</si>
  <si>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</si>
  <si>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</si>
  <si>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</si>
  <si>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</si>
  <si>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</si>
  <si>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</si>
  <si>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</si>
  <si>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</si>
  <si>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</si>
  <si>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</si>
  <si>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</si>
  <si>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</si>
  <si>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</si>
  <si>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</si>
  <si>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</si>
  <si>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</si>
  <si>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</si>
  <si>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</si>
  <si>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</si>
  <si>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供用開始が昭和62年で布設から33年であり、まだ耐用年数を迎えていないものの、ポンプ等の機器類は順次、修繕等を行っている。
　今後、管渠等の老朽化に伴い修繕費用が必要になってくると想定される。
</t>
    <rPh sb="43" eb="44">
      <t>トウ</t>
    </rPh>
    <rPh sb="45" eb="48">
      <t>キキルイ</t>
    </rPh>
    <rPh sb="49" eb="51">
      <t>ジュンジ</t>
    </rPh>
    <rPh sb="52" eb="55">
      <t>シュウゼントウ</t>
    </rPh>
    <rPh sb="56" eb="57">
      <t>オコナ</t>
    </rPh>
    <rPh sb="67" eb="69">
      <t>カンキョ</t>
    </rPh>
    <rPh sb="69" eb="70">
      <t>トウ</t>
    </rPh>
    <phoneticPr fontId="4"/>
  </si>
  <si>
    <t xml:space="preserve">①収益的収支比率
　前年度に比べ、総収益が減ったため、比率が下がった。使用料収入や一般会計からの繰入金等の総収益で、総費用と地方債償還金を加えた費用を賄えていない。また、総収益の大半は一般会計からの繰入金に依存している状態である。
④企業債残高対事業規模比率
　地理的条件と集落の点在により、過去からの投資規模は大きい。また、一般会計負担額が増加したため、比率が下がった。使用料収入に対する企業債残高の割合が類似団体の平均値を下回っている。
⑤経費回収率
　前年度に比べ、使用料収入の減少、汚水処理費の増加により、回収率が下がった。使用料で回収すべき経費を使用料で賄えていない状況ではある。
⑥汚水処理原価
　有収水量１㎥あたりの汚水処理費が増加し、類似団体の平均値に対して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施設の対応可能な処理能力に対する一日平均処理水量の割合が類似団体の平均値を下回っている。近年、利用率が減少傾向にあるため、施設の利用状況や適正規模を検討する必要がある。
⑧水洗化率
　水洗便所を設置して汚水処理している人口の割合が類似団体の平均値を上回っている。100％に近づけるよう水洗化率の向上の取組が必要である。
</t>
    <rPh sb="1" eb="4">
      <t>シュウエキテキ</t>
    </rPh>
    <rPh sb="4" eb="6">
      <t>シュウシ</t>
    </rPh>
    <rPh sb="6" eb="8">
      <t>ヒリツ</t>
    </rPh>
    <rPh sb="10" eb="13">
      <t>ゼンネンド</t>
    </rPh>
    <rPh sb="14" eb="15">
      <t>クラ</t>
    </rPh>
    <rPh sb="17" eb="20">
      <t>ソウシュウエキ</t>
    </rPh>
    <rPh sb="21" eb="22">
      <t>ヘ</t>
    </rPh>
    <rPh sb="27" eb="29">
      <t>ヒリツ</t>
    </rPh>
    <rPh sb="35" eb="38">
      <t>シヨウリョウ</t>
    </rPh>
    <rPh sb="38" eb="40">
      <t>シュウニュウ</t>
    </rPh>
    <rPh sb="41" eb="43">
      <t>イッパン</t>
    </rPh>
    <rPh sb="43" eb="45">
      <t>カイケイ</t>
    </rPh>
    <rPh sb="48" eb="50">
      <t>クリイレ</t>
    </rPh>
    <rPh sb="50" eb="51">
      <t>キン</t>
    </rPh>
    <rPh sb="51" eb="52">
      <t>ナド</t>
    </rPh>
    <rPh sb="53" eb="54">
      <t>ソウ</t>
    </rPh>
    <rPh sb="54" eb="56">
      <t>シュウエキ</t>
    </rPh>
    <rPh sb="58" eb="61">
      <t>ソウヒヨウ</t>
    </rPh>
    <rPh sb="62" eb="65">
      <t>チホウサイ</t>
    </rPh>
    <rPh sb="65" eb="67">
      <t>ショウカン</t>
    </rPh>
    <rPh sb="67" eb="68">
      <t>キン</t>
    </rPh>
    <rPh sb="69" eb="70">
      <t>クワ</t>
    </rPh>
    <rPh sb="72" eb="74">
      <t>ヒヨウ</t>
    </rPh>
    <rPh sb="75" eb="76">
      <t>マカナ</t>
    </rPh>
    <rPh sb="85" eb="86">
      <t>ソウ</t>
    </rPh>
    <rPh sb="86" eb="88">
      <t>シュウエキ</t>
    </rPh>
    <rPh sb="89" eb="91">
      <t>タイハン</t>
    </rPh>
    <rPh sb="92" eb="94">
      <t>イッパン</t>
    </rPh>
    <rPh sb="94" eb="96">
      <t>カイケイ</t>
    </rPh>
    <rPh sb="99" eb="101">
      <t>クリイレ</t>
    </rPh>
    <rPh sb="101" eb="102">
      <t>キン</t>
    </rPh>
    <rPh sb="103" eb="105">
      <t>イゾン</t>
    </rPh>
    <rPh sb="109" eb="111">
      <t>ジョウタイ</t>
    </rPh>
    <rPh sb="117" eb="119">
      <t>キギョウ</t>
    </rPh>
    <rPh sb="119" eb="120">
      <t>サイ</t>
    </rPh>
    <rPh sb="120" eb="122">
      <t>ザンダカ</t>
    </rPh>
    <rPh sb="122" eb="123">
      <t>タイ</t>
    </rPh>
    <rPh sb="123" eb="125">
      <t>ジギョウ</t>
    </rPh>
    <rPh sb="125" eb="127">
      <t>キボ</t>
    </rPh>
    <rPh sb="127" eb="129">
      <t>ヒリツ</t>
    </rPh>
    <rPh sb="131" eb="134">
      <t>チリテキ</t>
    </rPh>
    <rPh sb="134" eb="136">
      <t>ジョウケン</t>
    </rPh>
    <rPh sb="137" eb="139">
      <t>シュウラク</t>
    </rPh>
    <rPh sb="140" eb="142">
      <t>テンザイ</t>
    </rPh>
    <rPh sb="146" eb="148">
      <t>カコ</t>
    </rPh>
    <rPh sb="151" eb="153">
      <t>トウシ</t>
    </rPh>
    <rPh sb="153" eb="155">
      <t>キボ</t>
    </rPh>
    <rPh sb="156" eb="157">
      <t>オオ</t>
    </rPh>
    <rPh sb="186" eb="189">
      <t>シヨウリョウ</t>
    </rPh>
    <rPh sb="189" eb="191">
      <t>シュウニュウ</t>
    </rPh>
    <rPh sb="192" eb="193">
      <t>タイ</t>
    </rPh>
    <rPh sb="195" eb="197">
      <t>キギョウ</t>
    </rPh>
    <rPh sb="197" eb="198">
      <t>サイ</t>
    </rPh>
    <rPh sb="198" eb="200">
      <t>ザンダカ</t>
    </rPh>
    <rPh sb="201" eb="203">
      <t>ワリアイ</t>
    </rPh>
    <rPh sb="204" eb="206">
      <t>ルイジ</t>
    </rPh>
    <rPh sb="206" eb="208">
      <t>ダンタイ</t>
    </rPh>
    <rPh sb="209" eb="212">
      <t>ヘイキンチ</t>
    </rPh>
    <rPh sb="222" eb="224">
      <t>ケイヒ</t>
    </rPh>
    <rPh sb="224" eb="226">
      <t>カイシュウ</t>
    </rPh>
    <rPh sb="226" eb="227">
      <t>リツ</t>
    </rPh>
    <rPh sb="233" eb="234">
      <t>クラ</t>
    </rPh>
    <rPh sb="236" eb="239">
      <t>シヨウリョウ</t>
    </rPh>
    <rPh sb="239" eb="241">
      <t>シュウニュウ</t>
    </rPh>
    <rPh sb="242" eb="244">
      <t>ゲンショウ</t>
    </rPh>
    <rPh sb="251" eb="253">
      <t>ゾウカ</t>
    </rPh>
    <rPh sb="257" eb="259">
      <t>カイシュウ</t>
    </rPh>
    <rPh sb="259" eb="260">
      <t>リツ</t>
    </rPh>
    <rPh sb="261" eb="262">
      <t>サ</t>
    </rPh>
    <rPh sb="266" eb="269">
      <t>シヨウリョウ</t>
    </rPh>
    <rPh sb="270" eb="272">
      <t>カイシュウ</t>
    </rPh>
    <rPh sb="275" eb="277">
      <t>ケイヒ</t>
    </rPh>
    <rPh sb="278" eb="281">
      <t>シヨウリョウ</t>
    </rPh>
    <rPh sb="282" eb="283">
      <t>マカナ</t>
    </rPh>
    <rPh sb="288" eb="290">
      <t>ジョウキョウ</t>
    </rPh>
    <rPh sb="297" eb="299">
      <t>オスイ</t>
    </rPh>
    <rPh sb="299" eb="301">
      <t>ショリ</t>
    </rPh>
    <rPh sb="301" eb="303">
      <t>ゲンカ</t>
    </rPh>
    <rPh sb="305" eb="307">
      <t>ユウシュウ</t>
    </rPh>
    <rPh sb="307" eb="309">
      <t>スイリョウ</t>
    </rPh>
    <rPh sb="315" eb="317">
      <t>オスイ</t>
    </rPh>
    <rPh sb="317" eb="319">
      <t>ショリ</t>
    </rPh>
    <rPh sb="319" eb="320">
      <t>ヒ</t>
    </rPh>
    <rPh sb="321" eb="323">
      <t>ゾウカ</t>
    </rPh>
    <rPh sb="325" eb="327">
      <t>ルイジ</t>
    </rPh>
    <rPh sb="327" eb="329">
      <t>ダンタイ</t>
    </rPh>
    <rPh sb="330" eb="333">
      <t>ヘイキンチ</t>
    </rPh>
    <rPh sb="334" eb="335">
      <t>タイ</t>
    </rPh>
    <rPh sb="337" eb="340">
      <t>コウリツテキ</t>
    </rPh>
    <rPh sb="341" eb="343">
      <t>オスイ</t>
    </rPh>
    <rPh sb="343" eb="345">
      <t>ショリ</t>
    </rPh>
    <rPh sb="346" eb="348">
      <t>ジッシ</t>
    </rPh>
    <rPh sb="358" eb="360">
      <t>ジョウタイ</t>
    </rPh>
    <rPh sb="405" eb="407">
      <t>シセツ</t>
    </rPh>
    <rPh sb="407" eb="410">
      <t>リヨウリツ</t>
    </rPh>
    <rPh sb="412" eb="414">
      <t>シセツ</t>
    </rPh>
    <rPh sb="415" eb="417">
      <t>タイオウ</t>
    </rPh>
    <rPh sb="417" eb="419">
      <t>カノウ</t>
    </rPh>
    <rPh sb="420" eb="422">
      <t>ショリ</t>
    </rPh>
    <rPh sb="422" eb="424">
      <t>ノウリョク</t>
    </rPh>
    <rPh sb="425" eb="426">
      <t>タイ</t>
    </rPh>
    <rPh sb="428" eb="430">
      <t>イチニチ</t>
    </rPh>
    <rPh sb="430" eb="432">
      <t>ヘイキン</t>
    </rPh>
    <rPh sb="432" eb="434">
      <t>ショリ</t>
    </rPh>
    <rPh sb="434" eb="436">
      <t>スイリョウ</t>
    </rPh>
    <rPh sb="437" eb="439">
      <t>ワリアイ</t>
    </rPh>
    <rPh sb="440" eb="442">
      <t>ルイジ</t>
    </rPh>
    <rPh sb="442" eb="444">
      <t>ダンタイ</t>
    </rPh>
    <rPh sb="445" eb="448">
      <t>ヘイキンチ</t>
    </rPh>
    <rPh sb="450" eb="451">
      <t>マワ</t>
    </rPh>
    <rPh sb="456" eb="458">
      <t>キンネン</t>
    </rPh>
    <rPh sb="459" eb="462">
      <t>リヨウリツ</t>
    </rPh>
    <rPh sb="463" eb="465">
      <t>ゲンショウ</t>
    </rPh>
    <rPh sb="465" eb="467">
      <t>ケイコウ</t>
    </rPh>
    <rPh sb="498" eb="501">
      <t>スイセンカ</t>
    </rPh>
    <rPh sb="501" eb="502">
      <t>リツ</t>
    </rPh>
    <rPh sb="504" eb="506">
      <t>スイセン</t>
    </rPh>
    <rPh sb="506" eb="508">
      <t>ベンジョ</t>
    </rPh>
    <rPh sb="509" eb="511">
      <t>セッチ</t>
    </rPh>
    <rPh sb="513" eb="515">
      <t>オスイ</t>
    </rPh>
    <rPh sb="515" eb="517">
      <t>ショリ</t>
    </rPh>
    <rPh sb="521" eb="523">
      <t>ジンコウ</t>
    </rPh>
    <rPh sb="524" eb="526">
      <t>ワリアイ</t>
    </rPh>
    <rPh sb="527" eb="529">
      <t>ルイジ</t>
    </rPh>
    <rPh sb="529" eb="531">
      <t>ダンタイ</t>
    </rPh>
    <rPh sb="532" eb="535">
      <t>ヘイキンチ</t>
    </rPh>
    <rPh sb="536" eb="537">
      <t>ウエ</t>
    </rPh>
    <rPh sb="548" eb="549">
      <t>チカ</t>
    </rPh>
    <rPh sb="554" eb="557">
      <t>スイセンカ</t>
    </rPh>
    <rPh sb="557" eb="558">
      <t>リツ</t>
    </rPh>
    <rPh sb="559" eb="561">
      <t>コウジョウ</t>
    </rPh>
    <rPh sb="562" eb="564">
      <t>トリクミ</t>
    </rPh>
    <rPh sb="565" eb="567">
      <t>ヒツヨウ</t>
    </rPh>
    <phoneticPr fontId="4"/>
  </si>
  <si>
    <t>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また、経営の透明性を向上させるため、公営企業会計の適用に向け準備を進めている。</t>
    <rPh sb="210" eb="211">
      <t>ム</t>
    </rPh>
    <rPh sb="212" eb="214">
      <t>ジュンビ</t>
    </rPh>
    <rPh sb="215" eb="21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</si>
</sst>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1-4A82-9D95-F33505E343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0.44</c:v>
                </c:pt>
                <c:pt idx="3">
                  <c:v>0.04</c:v>
                </c:pt>
                <c:pt idx="4">
                  <c:v>0.02</c:v>
                </c:pt>
              </c:numCache>
            </c:numRef>
          </c:val>
          <c:smooth val="0"/>
          <c:extLst>
            <c:ext xmlns:c16="http://schemas.microsoft.com/office/drawing/2014/chart" uri="{C3380CC4-5D6E-409C-BE32-E72D297353CC}">
              <c16:uniqueId val="{00000001-F541-4A82-9D95-F33505E343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56.63</c:v>
                </c:pt>
                <c:pt idx="1">
                  <c:v>56.08</c:v>
                </c:pt>
                <c:pt idx="2">
                  <c:v>56.34</c:v>
                </c:pt>
                <c:pt idx="3">
                  <c:v>55.46</c:v>
                </c:pt>
                <c:pt idx="4">
                  <c:v>53.15</c:v>
                </c:pt>
              </c:numCache>
            </c:numRef>
          </c:val>
          <c:extLst>
            <c:ext xmlns:c16="http://schemas.microsoft.com/office/drawing/2014/chart" uri="{C3380CC4-5D6E-409C-BE32-E72D297353CC}">
              <c16:uniqueId val="{00000000-C167-4ED2-8FE6-4BF194E83B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56.01</c:v>
                </c:pt>
                <c:pt idx="3">
                  <c:v>56.72</c:v>
                </c:pt>
                <c:pt idx="4">
                  <c:v>54.06</c:v>
                </c:pt>
              </c:numCache>
            </c:numRef>
          </c:val>
          <c:smooth val="0"/>
          <c:extLst>
            <c:ext xmlns:c16="http://schemas.microsoft.com/office/drawing/2014/chart" uri="{C3380CC4-5D6E-409C-BE32-E72D297353CC}">
              <c16:uniqueId val="{00000001-C167-4ED2-8FE6-4BF194E83B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90.4</c:v>
                </c:pt>
                <c:pt idx="1">
                  <c:v>90.46</c:v>
                </c:pt>
                <c:pt idx="2">
                  <c:v>90.5</c:v>
                </c:pt>
                <c:pt idx="3">
                  <c:v>89.22</c:v>
                </c:pt>
                <c:pt idx="4">
                  <c:v>90.78</c:v>
                </c:pt>
              </c:numCache>
            </c:numRef>
          </c:val>
          <c:extLst>
            <c:ext xmlns:c16="http://schemas.microsoft.com/office/drawing/2014/chart" uri="{C3380CC4-5D6E-409C-BE32-E72D297353CC}">
              <c16:uniqueId val="{00000000-77BF-432D-94E0-BD6F22639C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89.77</c:v>
                </c:pt>
                <c:pt idx="3">
                  <c:v>90.04</c:v>
                </c:pt>
                <c:pt idx="4">
                  <c:v>90.11</c:v>
                </c:pt>
              </c:numCache>
            </c:numRef>
          </c:val>
          <c:smooth val="0"/>
          <c:extLst>
            <c:ext xmlns:c16="http://schemas.microsoft.com/office/drawing/2014/chart" uri="{C3380CC4-5D6E-409C-BE32-E72D297353CC}">
              <c16:uniqueId val="{00000001-77BF-432D-94E0-BD6F22639C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93.04</c:v>
                </c:pt>
                <c:pt idx="1">
                  <c:v>92.94</c:v>
                </c:pt>
                <c:pt idx="2">
                  <c:v>92.05</c:v>
                </c:pt>
                <c:pt idx="3">
                  <c:v>81.37</c:v>
                </c:pt>
                <c:pt idx="4">
                  <c:v>76.91</c:v>
                </c:pt>
              </c:numCache>
            </c:numRef>
          </c:val>
          <c:extLst>
            <c:ext xmlns:c16="http://schemas.microsoft.com/office/drawing/2014/chart" uri="{C3380CC4-5D6E-409C-BE32-E72D297353CC}">
              <c16:uniqueId val="{00000000-DCEC-479A-B0A9-3C39064C73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EC-479A-B0A9-3C39064C73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47-419C-9880-9AD525B701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47-419C-9880-9AD525B701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53-4B0F-BCBF-74AD21506E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53-4B0F-BCBF-74AD21506E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8C-4F3A-9B8A-F82D054841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8C-4F3A-9B8A-F82D054841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6-49D4-975A-E4F5E91DD9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6-49D4-975A-E4F5E91DD9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1666.91</c:v>
                </c:pt>
                <c:pt idx="1">
                  <c:v>1638.45</c:v>
                </c:pt>
                <c:pt idx="2">
                  <c:v>1281</c:v>
                </c:pt>
                <c:pt idx="3">
                  <c:v>1278.3499999999999</c:v>
                </c:pt>
                <c:pt idx="4">
                  <c:v>166.98</c:v>
                </c:pt>
              </c:numCache>
            </c:numRef>
          </c:val>
          <c:extLst>
            <c:ext xmlns:c16="http://schemas.microsoft.com/office/drawing/2014/chart" uri="{C3380CC4-5D6E-409C-BE32-E72D297353CC}">
              <c16:uniqueId val="{00000000-C4B8-49E9-BE97-E1ED75B7D1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684.74</c:v>
                </c:pt>
                <c:pt idx="3">
                  <c:v>654.91999999999996</c:v>
                </c:pt>
                <c:pt idx="4">
                  <c:v>654.71</c:v>
                </c:pt>
              </c:numCache>
            </c:numRef>
          </c:val>
          <c:smooth val="0"/>
          <c:extLst>
            <c:ext xmlns:c16="http://schemas.microsoft.com/office/drawing/2014/chart" uri="{C3380CC4-5D6E-409C-BE32-E72D297353CC}">
              <c16:uniqueId val="{00000001-C4B8-49E9-BE97-E1ED75B7D1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33.03</c:v>
                </c:pt>
                <c:pt idx="1">
                  <c:v>29.66</c:v>
                </c:pt>
                <c:pt idx="2">
                  <c:v>39.32</c:v>
                </c:pt>
                <c:pt idx="3">
                  <c:v>75.55</c:v>
                </c:pt>
                <c:pt idx="4">
                  <c:v>66.81</c:v>
                </c:pt>
              </c:numCache>
            </c:numRef>
          </c:val>
          <c:extLst>
            <c:ext xmlns:c16="http://schemas.microsoft.com/office/drawing/2014/chart" uri="{C3380CC4-5D6E-409C-BE32-E72D297353CC}">
              <c16:uniqueId val="{00000000-6EF4-46A7-AA9F-60F22F7E9C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65.33</c:v>
                </c:pt>
                <c:pt idx="3">
                  <c:v>65.39</c:v>
                </c:pt>
                <c:pt idx="4">
                  <c:v>65.37</c:v>
                </c:pt>
              </c:numCache>
            </c:numRef>
          </c:val>
          <c:smooth val="0"/>
          <c:extLst>
            <c:ext xmlns:c16="http://schemas.microsoft.com/office/drawing/2014/chart" uri="{C3380CC4-5D6E-409C-BE32-E72D297353CC}">
              <c16:uniqueId val="{00000001-6EF4-46A7-AA9F-60F22F7E9C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495.91</c:v>
                </c:pt>
                <c:pt idx="1">
                  <c:v>549.62</c:v>
                </c:pt>
                <c:pt idx="2">
                  <c:v>414.78</c:v>
                </c:pt>
                <c:pt idx="3">
                  <c:v>219.54</c:v>
                </c:pt>
                <c:pt idx="4">
                  <c:v>249.7</c:v>
                </c:pt>
              </c:numCache>
            </c:numRef>
          </c:val>
          <c:extLst>
            <c:ext xmlns:c16="http://schemas.microsoft.com/office/drawing/2014/chart" uri="{C3380CC4-5D6E-409C-BE32-E72D297353CC}">
              <c16:uniqueId val="{00000000-85C2-4AC9-859C-3F5257AE5F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227.43</c:v>
                </c:pt>
                <c:pt idx="3">
                  <c:v>230.88</c:v>
                </c:pt>
                <c:pt idx="4">
                  <c:v>228.99</c:v>
                </c:pt>
              </c:numCache>
            </c:numRef>
          </c:val>
          <c:smooth val="0"/>
          <c:extLst>
            <c:ext xmlns:c16="http://schemas.microsoft.com/office/drawing/2014/chart" uri="{C3380CC4-5D6E-409C-BE32-E72D297353CC}">
              <c16:uniqueId val="{00000001-85C2-4AC9-859C-3F5257AE5F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H80" sqref="BH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雲南市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37720</v>
      </c>
      <c r="AM8" s="75"/>
      <c r="AN8" s="75"/>
      <c r="AO8" s="75"/>
      <c r="AP8" s="75"/>
      <c r="AQ8" s="75"/>
      <c r="AR8" s="75"/>
      <c r="AS8" s="75"/>
      <c r="AT8" s="74">
        <f>データ!T6</f>
        <v>553.17999999999995</v>
      </c>
      <c r="AU8" s="74"/>
      <c r="AV8" s="74"/>
      <c r="AW8" s="74"/>
      <c r="AX8" s="74"/>
      <c r="AY8" s="74"/>
      <c r="AZ8" s="74"/>
      <c r="BA8" s="74"/>
      <c r="BB8" s="74">
        <f>データ!U6</f>
        <v>68.19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26.84</v>
      </c>
      <c r="Q10" s="74"/>
      <c r="R10" s="74"/>
      <c r="S10" s="74"/>
      <c r="T10" s="74"/>
      <c r="U10" s="74"/>
      <c r="V10" s="74"/>
      <c r="W10" s="74">
        <f>データ!Q6</f>
        <v>92.26</v>
      </c>
      <c r="X10" s="74"/>
      <c r="Y10" s="74"/>
      <c r="Z10" s="74"/>
      <c r="AA10" s="74"/>
      <c r="AB10" s="74"/>
      <c r="AC10" s="74"/>
      <c r="AD10" s="75">
        <f>データ!R6</f>
        <v>2678</v>
      </c>
      <c r="AE10" s="75"/>
      <c r="AF10" s="75"/>
      <c r="AG10" s="75"/>
      <c r="AH10" s="75"/>
      <c r="AI10" s="75"/>
      <c r="AJ10" s="75"/>
      <c r="AK10" s="2"/>
      <c r="AL10" s="75">
        <f>データ!V6</f>
        <v>10065</v>
      </c>
      <c r="AM10" s="75"/>
      <c r="AN10" s="75"/>
      <c r="AO10" s="75"/>
      <c r="AP10" s="75"/>
      <c r="AQ10" s="75"/>
      <c r="AR10" s="75"/>
      <c r="AS10" s="75"/>
      <c r="AT10" s="74">
        <f>データ!W6</f>
        <v>5.32</v>
      </c>
      <c r="AU10" s="74"/>
      <c r="AV10" s="74"/>
      <c r="AW10" s="74"/>
      <c r="AX10" s="74"/>
      <c r="AY10" s="74"/>
      <c r="AZ10" s="74"/>
      <c r="BA10" s="74"/>
      <c r="BB10" s="74">
        <f>データ!X6</f>
        <v>1891.92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e4XhWYNLyYxqqmS642BxwXG2wUirTToZrHH6sFngVFg9ytXDSPZW+M5u7S0kqf/FO8CIixMS7DujBgV7gtAkg==" saltValue="Pcg+vZL9X6bd46K/6y3x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322091</v>
      </c>
      <c r="D6" s="33">
        <f t="shared" si="3"/>
        <v>47</v>
      </c>
      <c r="E6" s="33">
        <f t="shared" si="3"/>
        <v>17</v>
      </c>
      <c r="F6" s="33">
        <f t="shared" si="3"/>
        <v>5</v>
      </c>
      <c r="G6" s="33">
        <f t="shared" si="3"/>
        <v>0</v>
      </c>
      <c r="H6" s="33" t="str">
        <f t="shared" si="3"/>
        <v>島根県　雲南市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26.84</v>
      </c>
      <c r="Q6" s="34">
        <f t="shared" si="3"/>
        <v>92.26</v>
      </c>
      <c r="R6" s="34">
        <f t="shared" si="3"/>
        <v>2678</v>
      </c>
      <c r="S6" s="34">
        <f t="shared" si="3"/>
        <v>37720</v>
      </c>
      <c r="T6" s="34">
        <f t="shared" si="3"/>
        <v>553.17999999999995</v>
      </c>
      <c r="U6" s="34">
        <f t="shared" si="3"/>
        <v>68.19</v>
      </c>
      <c r="V6" s="34">
        <f t="shared" si="3"/>
        <v>10065</v>
      </c>
      <c r="W6" s="34">
        <f t="shared" si="3"/>
        <v>5.32</v>
      </c>
      <c r="X6" s="34">
        <f t="shared" si="3"/>
        <v>1891.92</v>
      </c>
      <c r="Y6" s="35">
        <f>IF(Y7="",NA(),Y7)</f>
        <v>93.04</v>
      </c>
      <c r="Z6" s="35">
        <f t="shared" ref="Z6:AH6" si="4">IF(Z7="",NA(),Z7)</f>
        <v>92.94</v>
      </c>
      <c r="AA6" s="35">
        <f t="shared" si="4"/>
        <v>92.05</v>
      </c>
      <c r="AB6" s="35">
        <f t="shared" si="4"/>
        <v>81.37</v>
      </c>
      <c r="AC6" s="35">
        <f t="shared" si="4"/>
        <v>76.91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1666.91</v>
      </c>
      <c r="BG6" s="35">
        <f t="shared" ref="BG6:BO6" si="7">IF(BG7="",NA(),BG7)</f>
        <v>1638.45</v>
      </c>
      <c r="BH6" s="35">
        <f t="shared" si="7"/>
        <v>1281</v>
      </c>
      <c r="BI6" s="35">
        <f t="shared" si="7"/>
        <v>1278.3499999999999</v>
      </c>
      <c r="BJ6" s="35">
        <f t="shared" si="7"/>
        <v>166.98</v>
      </c>
      <c r="BK6" s="35">
        <f t="shared" si="7"/>
        <v>1081.8</v>
      </c>
      <c r="BL6" s="35">
        <f t="shared" si="7"/>
        <v>974.93</v>
      </c>
      <c r="BM6" s="35">
        <f t="shared" si="7"/>
        <v>684.74</v>
      </c>
      <c r="BN6" s="35">
        <f t="shared" si="7"/>
        <v>654.91999999999996</v>
      </c>
      <c r="BO6" s="35">
        <f t="shared" si="7"/>
        <v>654.71</v>
      </c>
      <c r="BP6" s="34" t="str">
        <f>IF(BP7="","",IF(BP7="-","【-】","【"&amp;SUBSTITUTE(TEXT(BP7,"#,##0.00"),"-","△")&amp;"】"))</f>
        <v>【765.47】</v>
      </c>
      <c r="BQ6" s="35">
        <f>IF(BQ7="",NA(),BQ7)</f>
        <v>33.03</v>
      </c>
      <c r="BR6" s="35">
        <f t="shared" ref="BR6:BZ6" si="8">IF(BR7="",NA(),BR7)</f>
        <v>29.66</v>
      </c>
      <c r="BS6" s="35">
        <f t="shared" si="8"/>
        <v>39.32</v>
      </c>
      <c r="BT6" s="35">
        <f t="shared" si="8"/>
        <v>75.55</v>
      </c>
      <c r="BU6" s="35">
        <f t="shared" si="8"/>
        <v>66.81</v>
      </c>
      <c r="BV6" s="35">
        <f t="shared" si="8"/>
        <v>52.19</v>
      </c>
      <c r="BW6" s="35">
        <f t="shared" si="8"/>
        <v>55.32</v>
      </c>
      <c r="BX6" s="35">
        <f t="shared" si="8"/>
        <v>65.33</v>
      </c>
      <c r="BY6" s="35">
        <f t="shared" si="8"/>
        <v>65.39</v>
      </c>
      <c r="BZ6" s="35">
        <f t="shared" si="8"/>
        <v>65.37</v>
      </c>
      <c r="CA6" s="34" t="str">
        <f>IF(CA7="","",IF(CA7="-","【-】","【"&amp;SUBSTITUTE(TEXT(CA7,"#,##0.00"),"-","△")&amp;"】"))</f>
        <v>【59.59】</v>
      </c>
      <c r="CB6" s="35">
        <f>IF(CB7="",NA(),CB7)</f>
        <v>495.91</v>
      </c>
      <c r="CC6" s="35">
        <f t="shared" ref="CC6:CK6" si="9">IF(CC7="",NA(),CC7)</f>
        <v>549.62</v>
      </c>
      <c r="CD6" s="35">
        <f t="shared" si="9"/>
        <v>414.78</v>
      </c>
      <c r="CE6" s="35">
        <f t="shared" si="9"/>
        <v>219.54</v>
      </c>
      <c r="CF6" s="35">
        <f t="shared" si="9"/>
        <v>249.7</v>
      </c>
      <c r="CG6" s="35">
        <f t="shared" si="9"/>
        <v>296.14</v>
      </c>
      <c r="CH6" s="35">
        <f t="shared" si="9"/>
        <v>283.17</v>
      </c>
      <c r="CI6" s="35">
        <f t="shared" si="9"/>
        <v>227.43</v>
      </c>
      <c r="CJ6" s="35">
        <f t="shared" si="9"/>
        <v>230.88</v>
      </c>
      <c r="CK6" s="35">
        <f t="shared" si="9"/>
        <v>228.99</v>
      </c>
      <c r="CL6" s="34" t="str">
        <f>IF(CL7="","",IF(CL7="-","【-】","【"&amp;SUBSTITUTE(TEXT(CL7,"#,##0.00"),"-","△")&amp;"】"))</f>
        <v>【257.86】</v>
      </c>
      <c r="CM6" s="35">
        <f>IF(CM7="",NA(),CM7)</f>
        <v>56.63</v>
      </c>
      <c r="CN6" s="35">
        <f t="shared" ref="CN6:CV6" si="10">IF(CN7="",NA(),CN7)</f>
        <v>56.08</v>
      </c>
      <c r="CO6" s="35">
        <f t="shared" si="10"/>
        <v>56.34</v>
      </c>
      <c r="CP6" s="35">
        <f t="shared" si="10"/>
        <v>55.46</v>
      </c>
      <c r="CQ6" s="35">
        <f t="shared" si="10"/>
        <v>53.15</v>
      </c>
      <c r="CR6" s="35">
        <f t="shared" si="10"/>
        <v>52.31</v>
      </c>
      <c r="CS6" s="35">
        <f t="shared" si="10"/>
        <v>60.65</v>
      </c>
      <c r="CT6" s="35">
        <f t="shared" si="10"/>
        <v>56.01</v>
      </c>
      <c r="CU6" s="35">
        <f t="shared" si="10"/>
        <v>56.72</v>
      </c>
      <c r="CV6" s="35">
        <f t="shared" si="10"/>
        <v>54.06</v>
      </c>
      <c r="CW6" s="34" t="str">
        <f>IF(CW7="","",IF(CW7="-","【-】","【"&amp;SUBSTITUTE(TEXT(CW7,"#,##0.00"),"-","△")&amp;"】"))</f>
        <v>【51.30】</v>
      </c>
      <c r="CX6" s="35">
        <f>IF(CX7="",NA(),CX7)</f>
        <v>90.4</v>
      </c>
      <c r="CY6" s="35">
        <f t="shared" ref="CY6:DG6" si="11">IF(CY7="",NA(),CY7)</f>
        <v>90.46</v>
      </c>
      <c r="CZ6" s="35">
        <f t="shared" si="11"/>
        <v>90.5</v>
      </c>
      <c r="DA6" s="35">
        <f t="shared" si="11"/>
        <v>89.22</v>
      </c>
      <c r="DB6" s="35">
        <f t="shared" si="11"/>
        <v>90.78</v>
      </c>
      <c r="DC6" s="35">
        <f t="shared" si="11"/>
        <v>84.32</v>
      </c>
      <c r="DD6" s="35">
        <f t="shared" si="11"/>
        <v>84.58</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0.44</v>
      </c>
      <c r="EM6" s="35">
        <f t="shared" si="14"/>
        <v>0.04</v>
      </c>
      <c r="EN6" s="35">
        <f t="shared" si="14"/>
        <v>0.02</v>
      </c>
      <c r="EO6" s="34" t="str">
        <f>IF(EO7="","",IF(EO7="-","【-】","【"&amp;SUBSTITUTE(TEXT(EO7,"#,##0.00"),"-","△")&amp;"】"))</f>
        <v>【0.02】</v>
      </c>
    </row>
    <row r="7" spans="1:145" s="36" customFormat="1" x14ac:dyDescent="0.15">
      <c r="A7" s="28"/>
      <c r="B7" s="37">
        <v>2019</v>
      </c>
      <c r="C7" s="37">
        <v>322091</v>
      </c>
      <c r="D7" s="37">
        <v>47</v>
      </c>
      <c r="E7" s="37">
        <v>17</v>
      </c>
      <c r="F7" s="37">
        <v>5</v>
      </c>
      <c r="G7" s="37">
        <v>0</v>
      </c>
      <c r="H7" s="37" t="s">
        <v>98</v>
      </c>
      <c r="I7" s="37" t="s">
        <v>99</v>
      </c>
      <c r="J7" s="37" t="s">
        <v>100</v>
      </c>
      <c r="K7" s="37" t="s">
        <v>101</v>
      </c>
      <c r="L7" s="37" t="s">
        <v>102</v>
      </c>
      <c r="M7" s="37" t="s">
        <v>103</v>
      </c>
      <c r="N7" s="38" t="s">
        <v>104</v>
      </c>
      <c r="O7" s="38" t="s">
        <v>105</v>
      </c>
      <c r="P7" s="38">
        <v>26.84</v>
      </c>
      <c r="Q7" s="38">
        <v>92.26</v>
      </c>
      <c r="R7" s="38">
        <v>2678</v>
      </c>
      <c r="S7" s="38">
        <v>37720</v>
      </c>
      <c r="T7" s="38">
        <v>553.17999999999995</v>
      </c>
      <c r="U7" s="38">
        <v>68.19</v>
      </c>
      <c r="V7" s="38">
        <v>10065</v>
      </c>
      <c r="W7" s="38">
        <v>5.32</v>
      </c>
      <c r="X7" s="38">
        <v>1891.92</v>
      </c>
      <c r="Y7" s="38">
        <v>93.04</v>
      </c>
      <c r="Z7" s="38">
        <v>92.94</v>
      </c>
      <c r="AA7" s="38">
        <v>92.05</v>
      </c>
      <c r="AB7" s="38">
        <v>81.37</v>
      </c>
      <c r="AC7" s="38">
        <v>76.91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1666.91</v>
      </c>
      <c r="BG7" s="38">
        <v>1638.45</v>
      </c>
      <c r="BH7" s="38">
        <v>1281</v>
      </c>
      <c r="BI7" s="38">
        <v>1278.3499999999999</v>
      </c>
      <c r="BJ7" s="38">
        <v>166.98</v>
      </c>
      <c r="BK7" s="38">
        <v>1081.8</v>
      </c>
      <c r="BL7" s="38">
        <v>974.93</v>
      </c>
      <c r="BM7" s="38">
        <v>684.74</v>
      </c>
      <c r="BN7" s="38">
        <v>654.91999999999996</v>
      </c>
      <c r="BO7" s="38">
        <v>654.71</v>
      </c>
      <c r="BP7" s="38">
        <v>765.47</v>
      </c>
      <c r="BQ7" s="38">
        <v>33.03</v>
      </c>
      <c r="BR7" s="38">
        <v>29.66</v>
      </c>
      <c r="BS7" s="38">
        <v>39.32</v>
      </c>
      <c r="BT7" s="38">
        <v>75.55</v>
      </c>
      <c r="BU7" s="38">
        <v>66.81</v>
      </c>
      <c r="BV7" s="38">
        <v>52.19</v>
      </c>
      <c r="BW7" s="38">
        <v>55.32</v>
      </c>
      <c r="BX7" s="38">
        <v>65.33</v>
      </c>
      <c r="BY7" s="38">
        <v>65.39</v>
      </c>
      <c r="BZ7" s="38">
        <v>65.37</v>
      </c>
      <c r="CA7" s="38">
        <v>59.59</v>
      </c>
      <c r="CB7" s="38">
        <v>495.91</v>
      </c>
      <c r="CC7" s="38">
        <v>549.62</v>
      </c>
      <c r="CD7" s="38">
        <v>414.78</v>
      </c>
      <c r="CE7" s="38">
        <v>219.54</v>
      </c>
      <c r="CF7" s="38">
        <v>249.7</v>
      </c>
      <c r="CG7" s="38">
        <v>296.14</v>
      </c>
      <c r="CH7" s="38">
        <v>283.17</v>
      </c>
      <c r="CI7" s="38">
        <v>227.43</v>
      </c>
      <c r="CJ7" s="38">
        <v>230.88</v>
      </c>
      <c r="CK7" s="38">
        <v>228.99</v>
      </c>
      <c r="CL7" s="38">
        <v>257.86</v>
      </c>
      <c r="CM7" s="38">
        <v>56.63</v>
      </c>
      <c r="CN7" s="38">
        <v>56.08</v>
      </c>
      <c r="CO7" s="38">
        <v>56.34</v>
      </c>
      <c r="CP7" s="38">
        <v>55.46</v>
      </c>
      <c r="CQ7" s="38">
        <v>53.15</v>
      </c>
      <c r="CR7" s="38">
        <v>52.31</v>
      </c>
      <c r="CS7" s="38">
        <v>60.65</v>
      </c>
      <c r="CT7" s="38">
        <v>56.01</v>
      </c>
      <c r="CU7" s="38">
        <v>56.72</v>
      </c>
      <c r="CV7" s="38">
        <v>54.06</v>
      </c>
      <c r="CW7" s="38">
        <v>51.3</v>
      </c>
      <c r="CX7" s="38">
        <v>90.4</v>
      </c>
      <c r="CY7" s="38">
        <v>90.46</v>
      </c>
      <c r="CZ7" s="38">
        <v>90.5</v>
      </c>
      <c r="DA7" s="38">
        <v>89.22</v>
      </c>
      <c r="DB7" s="38">
        <v>90.78</v>
      </c>
      <c r="DC7" s="38">
        <v>84.32</v>
      </c>
      <c r="DD7" s="38">
        <v>84.58</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2021-02-02T00:40:30Z</cp:lastPrinted>
  <dcterms:created xsi:type="dcterms:W3CDTF">2020-12-04T03:06:54Z</dcterms:created>
  <dcterms:modified xsi:type="dcterms:W3CDTF">2021-02-02T00:41:32Z</dcterms:modified>
  <cp:category/>
</cp:coreProperties>
</file>