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UMJNUHrZQGlQkKIXT1kqZ2GdfQSYA5DK55TsOwobAWodgBthwvbcycx4M1Vam9iD425T7h08rQ9KpeheZq/aPg==" workbookSaltValue="J/tCvA9p987tx5+yM0Rb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<sst xmlns="http://schemas.openxmlformats.org/spreadsheetml/2006/main" count="236" uniqueCount="120">
  <si>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</si>
  <si>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</si>
  <si>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</si>
  <si>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</si>
  <si>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</si>
  <si>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</si>
  <si>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</si>
  <si>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</si>
  <si>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</si>
  <si>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</si>
  <si>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</si>
  <si>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</si>
  <si>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</si>
  <si>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</si>
  <si>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</si>
  <si>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</si>
  <si>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</si>
  <si>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</si>
  <si>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</si>
  <si>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</si>
  <si>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</si>
  <si>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</si>
  <si>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</si>
  <si>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</si>
  <si>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</si>
  <si>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</si>
  <si>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</si>
  <si>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</si>
  <si>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</si>
  <si>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</si>
  <si>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</si>
  <si>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</si>
  <si>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</si>
  <si>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</si>
  <si>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</si>
  <si>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</si>
  <si>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</si>
  <si>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</si>
  <si>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</si>
  <si>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</si>
  <si>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</si>
  <si>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</si>
  <si>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</si>
  <si>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</si>
  <si>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</si>
  <si>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</si>
  <si>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</si>
  <si>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</si>
  <si>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</si>
  <si>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</si>
  <si>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</si>
  <si>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</si>
  <si>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</si>
  <si>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</si>
  <si>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</si>
  <si>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</si>
  <si>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</si>
  <si>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</si>
  <si>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</si>
  <si>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</si>
  <si>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</si>
  <si>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</si>
  <si>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</si>
  <si>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</si>
  <si>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</si>
  <si>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</si>
  <si>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</si>
  <si>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</si>
  <si>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</si>
  <si>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</si>
  <si>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</si>
  <si>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</si>
  <si>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</si>
  <si>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</si>
  <si>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</si>
  <si>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</si>
  <si>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</si>
  <si>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</si>
  <si>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</si>
  <si>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</si>
  <si>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</si>
  <si>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</si>
  <si>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</si>
  <si>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</si>
  <si>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</si>
  <si>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</si>
  <si>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</si>
  <si>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</si>
  <si>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</si>
  <si>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</si>
  <si>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</si>
  <si>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</si>
  <si>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</si>
  <si>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</si>
  <si>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</si>
  <si>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</si>
  <si>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</si>
  <si>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</si>
  <si>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</si>
  <si>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</si>
  <si>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</si>
  <si>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</si>
  <si>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</si>
  <si>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</si>
  <si>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</si>
  <si>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</si>
  <si>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</si>
  <si>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</si>
  <si>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</si>
  <si>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</si>
  <si>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</si>
  <si>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</si>
  <si>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</si>
  <si>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</si>
  <si>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</si>
  <si>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</si>
  <si>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</si>
  <si>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供用開始が平成6年で布設から26年であり、まだ耐用年数を迎えていない。
　今後、老朽化に伴い修繕費用が必要になってくると想定されることから、ストックマネジメント計画の策定等により、計画的な更新、長寿命化を図っていく必要がある。
　</t>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</si>
  <si>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また、経営の透明性を向上させるため、地方公営企業法の適用後、事業の安定的かつ持続的な運営を目指す。
</t>
    <rPh sb="2" eb="4">
      <t>イッソウ</t>
    </rPh>
    <rPh sb="5" eb="7">
      <t>ケイエイ</t>
    </rPh>
    <rPh sb="7" eb="10">
      <t>ケンゼンカ</t>
    </rPh>
    <rPh sb="11" eb="12">
      <t>モト</t>
    </rPh>
    <rPh sb="21" eb="24">
      <t>スイセンカ</t>
    </rPh>
    <rPh sb="24" eb="25">
      <t>リツ</t>
    </rPh>
    <rPh sb="26" eb="28">
      <t>コウジョウ</t>
    </rPh>
    <rPh sb="32" eb="34">
      <t>ユウシュウ</t>
    </rPh>
    <rPh sb="34" eb="36">
      <t>スイリョウ</t>
    </rPh>
    <rPh sb="37" eb="39">
      <t>ゾウカ</t>
    </rPh>
    <rPh sb="40" eb="43">
      <t>シヨウリョウ</t>
    </rPh>
    <rPh sb="43" eb="45">
      <t>シュウニュウ</t>
    </rPh>
    <rPh sb="46" eb="48">
      <t>カクホ</t>
    </rPh>
    <rPh sb="114" eb="116">
      <t>イジ</t>
    </rPh>
    <rPh sb="116" eb="118">
      <t>カンリ</t>
    </rPh>
    <rPh sb="119" eb="122">
      <t>コウリツカ</t>
    </rPh>
    <rPh sb="123" eb="125">
      <t>シセツ</t>
    </rPh>
    <rPh sb="126" eb="129">
      <t>トウハイゴウ</t>
    </rPh>
    <rPh sb="130" eb="132">
      <t>ジギョウ</t>
    </rPh>
    <rPh sb="132" eb="134">
      <t>イタク</t>
    </rPh>
    <rPh sb="134" eb="135">
      <t>ナド</t>
    </rPh>
    <rPh sb="138" eb="140">
      <t>イジ</t>
    </rPh>
    <rPh sb="140" eb="142">
      <t>カンリ</t>
    </rPh>
    <rPh sb="144" eb="146">
      <t>サクゲン</t>
    </rPh>
    <rPh sb="148" eb="150">
      <t>ケントウ</t>
    </rPh>
    <rPh sb="152" eb="154">
      <t>ケイエイ</t>
    </rPh>
    <rPh sb="154" eb="156">
      <t>キバン</t>
    </rPh>
    <rPh sb="157" eb="159">
      <t>キョウカ</t>
    </rPh>
    <rPh sb="160" eb="161">
      <t>ハカ</t>
    </rPh>
    <rPh sb="163" eb="165">
      <t>ジゾク</t>
    </rPh>
    <rPh sb="165" eb="167">
      <t>カノウ</t>
    </rPh>
    <rPh sb="168" eb="170">
      <t>ジギョウ</t>
    </rPh>
    <rPh sb="170" eb="172">
      <t>ケイエイ</t>
    </rPh>
    <rPh sb="173" eb="174">
      <t>オコナ</t>
    </rPh>
    <rPh sb="175" eb="177">
      <t>ヒツヨウ</t>
    </rPh>
    <rPh sb="187" eb="189">
      <t>ケイエイ</t>
    </rPh>
    <rPh sb="190" eb="193">
      <t>トウメイセイ</t>
    </rPh>
    <rPh sb="194" eb="196">
      <t>コウジョウ</t>
    </rPh>
    <rPh sb="202" eb="204">
      <t>チホウ</t>
    </rPh>
    <rPh sb="204" eb="206">
      <t>コウエイ</t>
    </rPh>
    <rPh sb="206" eb="208">
      <t>キギョウ</t>
    </rPh>
    <rPh sb="208" eb="209">
      <t>ホウ</t>
    </rPh>
    <rPh sb="210" eb="212">
      <t>テキヨウ</t>
    </rPh>
    <rPh sb="212" eb="213">
      <t>ゴ</t>
    </rPh>
    <rPh sb="214" eb="216">
      <t>ジギョウ</t>
    </rPh>
    <rPh sb="217" eb="219">
      <t>アンテイ</t>
    </rPh>
    <rPh sb="219" eb="220">
      <t>テキ</t>
    </rPh>
    <rPh sb="222" eb="225">
      <t>ジゾクテキ</t>
    </rPh>
    <rPh sb="226" eb="228">
      <t>ウンエイ</t>
    </rPh>
    <rPh sb="229" eb="231">
      <t>メザ</t>
    </rPh>
    <phoneticPr fontId="4"/>
  </si>
  <si>
    <t xml:space="preserve">企業会計移行に伴う打ち切り決算により、令和元年度の出納整理期間中の収支は当該年度の決算に計上されないため、使用料収入、維持管理費等が減額となっている。
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一般会計負担額が増加したため、比率が下がり、使用料収入に対する企業債残高の割合が類似団体の平均値を大きく下回っている。
⑤経費回収率
　前年度に比べ、使用料収入が減少し、回収率が下がったが、回収すべき経費はほぼ使用料で賄えている。
⑥汚水処理原価
　前年度に比べ、有収水量１㎥あたりの汚水処理費が減少し、類似団体の平均値に対して効率的な汚水処理が実施できているといえない状態である。維持管理費の削減、接続率の向上による有収水量の増加といった経営改善が必要である。
⑦施設利用率
　利用率は近年横ばいである。施設の対応可能な処理能力に対する一日平均処理水量の割合が類似団体の平均値を上回っている。施設の利用状況や規模は適正である。
⑧水洗化率
　水洗便所を設置して汚水処理している人口の割合が類似団体の平均値を下回っている。共用開始後の下水道への早期接続の取組が必要である。
</t>
    <rPh sb="78" eb="81">
      <t>シュウエキテキ</t>
    </rPh>
    <rPh sb="81" eb="83">
      <t>シュウシ</t>
    </rPh>
    <rPh sb="83" eb="85">
      <t>ヒリツ</t>
    </rPh>
    <rPh sb="87" eb="90">
      <t>シヨウリョウ</t>
    </rPh>
    <rPh sb="90" eb="92">
      <t>シュウニュウ</t>
    </rPh>
    <rPh sb="93" eb="95">
      <t>イッパン</t>
    </rPh>
    <rPh sb="95" eb="97">
      <t>カイケイ</t>
    </rPh>
    <rPh sb="100" eb="102">
      <t>クリイレ</t>
    </rPh>
    <rPh sb="102" eb="103">
      <t>キン</t>
    </rPh>
    <rPh sb="103" eb="104">
      <t>ナド</t>
    </rPh>
    <rPh sb="105" eb="106">
      <t>ソウ</t>
    </rPh>
    <rPh sb="109" eb="112">
      <t>ソウヒヨウ</t>
    </rPh>
    <rPh sb="113" eb="116">
      <t>チホウサイ</t>
    </rPh>
    <rPh sb="116" eb="118">
      <t>ショウカン</t>
    </rPh>
    <rPh sb="118" eb="119">
      <t>キン</t>
    </rPh>
    <rPh sb="120" eb="121">
      <t>クワ</t>
    </rPh>
    <rPh sb="123" eb="125">
      <t>ヒヨウ</t>
    </rPh>
    <rPh sb="126" eb="127">
      <t>マカナ</t>
    </rPh>
    <rPh sb="136" eb="137">
      <t>ソウ</t>
    </rPh>
    <rPh sb="137" eb="139">
      <t>シュウエキ</t>
    </rPh>
    <rPh sb="140" eb="142">
      <t>タイハン</t>
    </rPh>
    <rPh sb="143" eb="145">
      <t>イッパン</t>
    </rPh>
    <rPh sb="145" eb="147">
      <t>カイケイ</t>
    </rPh>
    <rPh sb="150" eb="152">
      <t>クリイレ</t>
    </rPh>
    <rPh sb="152" eb="153">
      <t>キン</t>
    </rPh>
    <rPh sb="154" eb="156">
      <t>イゾン</t>
    </rPh>
    <rPh sb="160" eb="162">
      <t>ジョウタイ</t>
    </rPh>
    <rPh sb="168" eb="170">
      <t>キギョウ</t>
    </rPh>
    <rPh sb="170" eb="171">
      <t>サイ</t>
    </rPh>
    <rPh sb="171" eb="173">
      <t>ザンダカ</t>
    </rPh>
    <rPh sb="173" eb="174">
      <t>タイ</t>
    </rPh>
    <rPh sb="174" eb="176">
      <t>ジギョウ</t>
    </rPh>
    <rPh sb="176" eb="178">
      <t>キボ</t>
    </rPh>
    <rPh sb="178" eb="180">
      <t>ヒリツ</t>
    </rPh>
    <rPh sb="204" eb="207">
      <t>シヨウリョウ</t>
    </rPh>
    <rPh sb="207" eb="209">
      <t>シュウニュウ</t>
    </rPh>
    <rPh sb="210" eb="211">
      <t>タイ</t>
    </rPh>
    <rPh sb="213" eb="215">
      <t>キギョウ</t>
    </rPh>
    <rPh sb="215" eb="216">
      <t>サイ</t>
    </rPh>
    <rPh sb="216" eb="218">
      <t>ザンダカ</t>
    </rPh>
    <rPh sb="219" eb="221">
      <t>ワリアイ</t>
    </rPh>
    <rPh sb="222" eb="224">
      <t>ルイジ</t>
    </rPh>
    <rPh sb="224" eb="226">
      <t>ダンタイ</t>
    </rPh>
    <rPh sb="227" eb="230">
      <t>ヘイキンチ</t>
    </rPh>
    <rPh sb="231" eb="232">
      <t>オオ</t>
    </rPh>
    <rPh sb="234" eb="235">
      <t>シタ</t>
    </rPh>
    <rPh sb="235" eb="236">
      <t>マワ</t>
    </rPh>
    <rPh sb="243" eb="245">
      <t>ケイヒ</t>
    </rPh>
    <rPh sb="245" eb="247">
      <t>カイシュウ</t>
    </rPh>
    <rPh sb="247" eb="248">
      <t>リツ</t>
    </rPh>
    <rPh sb="250" eb="253">
      <t>ゼンネンド</t>
    </rPh>
    <rPh sb="254" eb="255">
      <t>クラ</t>
    </rPh>
    <rPh sb="257" eb="260">
      <t>シヨウリョウ</t>
    </rPh>
    <rPh sb="260" eb="262">
      <t>シュウニュウ</t>
    </rPh>
    <rPh sb="263" eb="265">
      <t>ゲンショウ</t>
    </rPh>
    <rPh sb="267" eb="270">
      <t>カイシュウリツ</t>
    </rPh>
    <rPh sb="271" eb="272">
      <t>サ</t>
    </rPh>
    <rPh sb="277" eb="279">
      <t>カイシュウ</t>
    </rPh>
    <rPh sb="282" eb="284">
      <t>ケイヒ</t>
    </rPh>
    <rPh sb="287" eb="290">
      <t>シヨウリョウ</t>
    </rPh>
    <rPh sb="291" eb="292">
      <t>マカナ</t>
    </rPh>
    <rPh sb="299" eb="301">
      <t>オスイ</t>
    </rPh>
    <rPh sb="301" eb="303">
      <t>ショリ</t>
    </rPh>
    <rPh sb="303" eb="305">
      <t>ゲンカ</t>
    </rPh>
    <rPh sb="307" eb="310">
      <t>ゼンネンド</t>
    </rPh>
    <rPh sb="311" eb="312">
      <t>クラ</t>
    </rPh>
    <rPh sb="314" eb="316">
      <t>ユウシュウ</t>
    </rPh>
    <rPh sb="316" eb="318">
      <t>スイリョウ</t>
    </rPh>
    <rPh sb="324" eb="326">
      <t>オスイ</t>
    </rPh>
    <rPh sb="326" eb="328">
      <t>ショリ</t>
    </rPh>
    <rPh sb="328" eb="329">
      <t>ヒ</t>
    </rPh>
    <rPh sb="330" eb="332">
      <t>ゲンショウ</t>
    </rPh>
    <rPh sb="334" eb="336">
      <t>ルイジ</t>
    </rPh>
    <rPh sb="336" eb="338">
      <t>ダンタイ</t>
    </rPh>
    <rPh sb="339" eb="342">
      <t>ヘイキンチ</t>
    </rPh>
    <rPh sb="343" eb="344">
      <t>タイ</t>
    </rPh>
    <rPh sb="346" eb="349">
      <t>コウリツテキ</t>
    </rPh>
    <rPh sb="350" eb="352">
      <t>オスイ</t>
    </rPh>
    <rPh sb="352" eb="354">
      <t>ショリ</t>
    </rPh>
    <rPh sb="355" eb="357">
      <t>ジッシ</t>
    </rPh>
    <rPh sb="367" eb="369">
      <t>ジョウタイ</t>
    </rPh>
    <rPh sb="373" eb="375">
      <t>イジ</t>
    </rPh>
    <rPh sb="375" eb="378">
      <t>カンリヒ</t>
    </rPh>
    <rPh sb="379" eb="381">
      <t>サクゲン</t>
    </rPh>
    <rPh sb="382" eb="384">
      <t>セツゾク</t>
    </rPh>
    <rPh sb="384" eb="385">
      <t>リツ</t>
    </rPh>
    <rPh sb="386" eb="388">
      <t>コウジョウ</t>
    </rPh>
    <rPh sb="415" eb="417">
      <t>シセツ</t>
    </rPh>
    <rPh sb="417" eb="420">
      <t>リヨウリツ</t>
    </rPh>
    <rPh sb="422" eb="425">
      <t>リヨウリツ</t>
    </rPh>
    <rPh sb="426" eb="428">
      <t>キンネン</t>
    </rPh>
    <rPh sb="428" eb="429">
      <t>ヨコ</t>
    </rPh>
    <rPh sb="435" eb="437">
      <t>シセツ</t>
    </rPh>
    <rPh sb="438" eb="440">
      <t>タイオウ</t>
    </rPh>
    <rPh sb="440" eb="442">
      <t>カノウ</t>
    </rPh>
    <rPh sb="443" eb="445">
      <t>ショリ</t>
    </rPh>
    <rPh sb="445" eb="447">
      <t>ノウリョク</t>
    </rPh>
    <rPh sb="448" eb="449">
      <t>タイ</t>
    </rPh>
    <rPh sb="451" eb="453">
      <t>イチニチ</t>
    </rPh>
    <rPh sb="453" eb="455">
      <t>ヘイキン</t>
    </rPh>
    <rPh sb="455" eb="457">
      <t>ショリ</t>
    </rPh>
    <rPh sb="457" eb="459">
      <t>スイリョウ</t>
    </rPh>
    <rPh sb="460" eb="462">
      <t>ワリアイ</t>
    </rPh>
    <rPh sb="463" eb="465">
      <t>ルイジ</t>
    </rPh>
    <rPh sb="465" eb="467">
      <t>ダンタイ</t>
    </rPh>
    <rPh sb="468" eb="471">
      <t>ヘイキンチ</t>
    </rPh>
    <rPh sb="479" eb="481">
      <t>シセツ</t>
    </rPh>
    <rPh sb="482" eb="484">
      <t>リヨウ</t>
    </rPh>
    <rPh sb="484" eb="486">
      <t>ジョウキョウ</t>
    </rPh>
    <rPh sb="487" eb="489">
      <t>キボ</t>
    </rPh>
    <rPh sb="490" eb="492">
      <t>テキセイ</t>
    </rPh>
    <rPh sb="498" eb="501">
      <t>スイセンカ</t>
    </rPh>
    <rPh sb="501" eb="502">
      <t>リツ</t>
    </rPh>
    <rPh sb="504" eb="506">
      <t>スイセン</t>
    </rPh>
    <rPh sb="506" eb="508">
      <t>ベンジョ</t>
    </rPh>
    <rPh sb="509" eb="511">
      <t>セッチ</t>
    </rPh>
    <rPh sb="513" eb="515">
      <t>オスイ</t>
    </rPh>
    <rPh sb="515" eb="517">
      <t>ショリ</t>
    </rPh>
    <rPh sb="521" eb="523">
      <t>ジンコウ</t>
    </rPh>
    <rPh sb="524" eb="526">
      <t>ワリアイ</t>
    </rPh>
    <rPh sb="527" eb="529">
      <t>ルイジ</t>
    </rPh>
    <rPh sb="529" eb="531">
      <t>ダンタイ</t>
    </rPh>
    <rPh sb="532" eb="535">
      <t>ヘイキンチ</t>
    </rPh>
    <rPh sb="536" eb="538">
      <t>シタマワ</t>
    </rPh>
    <rPh sb="543" eb="545">
      <t>キョウヨウ</t>
    </rPh>
    <rPh sb="545" eb="547">
      <t>カイシ</t>
    </rPh>
    <rPh sb="547" eb="548">
      <t>ゴ</t>
    </rPh>
    <rPh sb="549" eb="552">
      <t>ゲスイドウ</t>
    </rPh>
    <rPh sb="554" eb="556">
      <t>ソウキ</t>
    </rPh>
    <rPh sb="556" eb="558">
      <t>セツゾク</t>
    </rPh>
    <rPh sb="559" eb="561">
      <t>トリクミ</t>
    </rPh>
    <rPh sb="562" eb="5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</si>
</sst>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5-4A0B-A09C-6408AB7526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BE5-4A0B-A09C-6408AB7526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70.81</c:v>
                </c:pt>
                <c:pt idx="1">
                  <c:v>80.58</c:v>
                </c:pt>
                <c:pt idx="2">
                  <c:v>79.36</c:v>
                </c:pt>
                <c:pt idx="3">
                  <c:v>83.49</c:v>
                </c:pt>
                <c:pt idx="4">
                  <c:v>77.03</c:v>
                </c:pt>
              </c:numCache>
            </c:numRef>
          </c:val>
          <c:extLst>
            <c:ext xmlns:c16="http://schemas.microsoft.com/office/drawing/2014/chart" uri="{C3380CC4-5D6E-409C-BE32-E72D297353CC}">
              <c16:uniqueId val="{00000000-508F-46F1-B191-430552218A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508F-46F1-B191-430552218A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79.989999999999995</c:v>
                </c:pt>
                <c:pt idx="1">
                  <c:v>80.319999999999993</c:v>
                </c:pt>
                <c:pt idx="2">
                  <c:v>81.14</c:v>
                </c:pt>
                <c:pt idx="3">
                  <c:v>81.650000000000006</c:v>
                </c:pt>
                <c:pt idx="4">
                  <c:v>80.63</c:v>
                </c:pt>
              </c:numCache>
            </c:numRef>
          </c:val>
          <c:extLst>
            <c:ext xmlns:c16="http://schemas.microsoft.com/office/drawing/2014/chart" uri="{C3380CC4-5D6E-409C-BE32-E72D297353CC}">
              <c16:uniqueId val="{00000000-5277-404D-A1C7-9AFFC3C550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5277-404D-A1C7-9AFFC3C550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90.35</c:v>
                </c:pt>
                <c:pt idx="1">
                  <c:v>90.06</c:v>
                </c:pt>
                <c:pt idx="2">
                  <c:v>89.19</c:v>
                </c:pt>
                <c:pt idx="3">
                  <c:v>89.1</c:v>
                </c:pt>
                <c:pt idx="4">
                  <c:v>94.41</c:v>
                </c:pt>
              </c:numCache>
            </c:numRef>
          </c:val>
          <c:extLst>
            <c:ext xmlns:c16="http://schemas.microsoft.com/office/drawing/2014/chart" uri="{C3380CC4-5D6E-409C-BE32-E72D297353CC}">
              <c16:uniqueId val="{00000000-0D39-4952-8CE5-A5DAF1B24E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39-4952-8CE5-A5DAF1B24E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1-4BE9-A3F5-0C3EC58FF1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1-4BE9-A3F5-0C3EC58FF1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8-4424-B3BC-C5EE1540B8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8-4424-B3BC-C5EE1540B8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B-4EDC-BF3D-FD152AEA98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B-4EDC-BF3D-FD152AEA98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8-43AF-B14A-5061DF4728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8-43AF-B14A-5061DF4728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1295.6600000000001</c:v>
                </c:pt>
                <c:pt idx="1">
                  <c:v>1075.6600000000001</c:v>
                </c:pt>
                <c:pt idx="2">
                  <c:v>863.11</c:v>
                </c:pt>
                <c:pt idx="3">
                  <c:v>841.34</c:v>
                </c:pt>
                <c:pt idx="4">
                  <c:v>278.47000000000003</c:v>
                </c:pt>
              </c:numCache>
            </c:numRef>
          </c:val>
          <c:extLst>
            <c:ext xmlns:c16="http://schemas.microsoft.com/office/drawing/2014/chart" uri="{C3380CC4-5D6E-409C-BE32-E72D297353CC}">
              <c16:uniqueId val="{00000000-4572-4385-BEE2-F99A9BF7C4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572-4385-BEE2-F99A9BF7C4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60.49</c:v>
                </c:pt>
                <c:pt idx="1">
                  <c:v>75.37</c:v>
                </c:pt>
                <c:pt idx="2">
                  <c:v>78.87</c:v>
                </c:pt>
                <c:pt idx="3">
                  <c:v>100</c:v>
                </c:pt>
                <c:pt idx="4">
                  <c:v>98.33</c:v>
                </c:pt>
              </c:numCache>
            </c:numRef>
          </c:val>
          <c:extLst>
            <c:ext xmlns:c16="http://schemas.microsoft.com/office/drawing/2014/chart" uri="{C3380CC4-5D6E-409C-BE32-E72D297353CC}">
              <c16:uniqueId val="{00000000-3021-444E-BB01-51F5239D58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021-444E-BB01-51F5239D58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272.08999999999997</c:v>
                </c:pt>
                <c:pt idx="1">
                  <c:v>227.54</c:v>
                </c:pt>
                <c:pt idx="2">
                  <c:v>218.17</c:v>
                </c:pt>
                <c:pt idx="3">
                  <c:v>171.94</c:v>
                </c:pt>
                <c:pt idx="4">
                  <c:v>162.07</c:v>
                </c:pt>
              </c:numCache>
            </c:numRef>
          </c:val>
          <c:extLst>
            <c:ext xmlns:c16="http://schemas.microsoft.com/office/drawing/2014/chart" uri="{C3380CC4-5D6E-409C-BE32-E72D297353CC}">
              <c16:uniqueId val="{00000000-CFC1-4706-90D4-19F00F549C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FC1-4706-90D4-19F00F549C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37720</v>
      </c>
      <c r="AM8" s="51"/>
      <c r="AN8" s="51"/>
      <c r="AO8" s="51"/>
      <c r="AP8" s="51"/>
      <c r="AQ8" s="51"/>
      <c r="AR8" s="51"/>
      <c r="AS8" s="51"/>
      <c r="AT8" s="46">
        <f>データ!T6</f>
        <v>553.17999999999995</v>
      </c>
      <c r="AU8" s="46"/>
      <c r="AV8" s="46"/>
      <c r="AW8" s="46"/>
      <c r="AX8" s="46"/>
      <c r="AY8" s="46"/>
      <c r="AZ8" s="46"/>
      <c r="BA8" s="46"/>
      <c r="BB8" s="46">
        <f>データ!U6</f>
        <v>68.19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13.77</v>
      </c>
      <c r="Q10" s="46"/>
      <c r="R10" s="46"/>
      <c r="S10" s="46"/>
      <c r="T10" s="46"/>
      <c r="U10" s="46"/>
      <c r="V10" s="46"/>
      <c r="W10" s="46">
        <f>データ!Q6</f>
        <v>92.58</v>
      </c>
      <c r="X10" s="46"/>
      <c r="Y10" s="46"/>
      <c r="Z10" s="46"/>
      <c r="AA10" s="46"/>
      <c r="AB10" s="46"/>
      <c r="AC10" s="46"/>
      <c r="AD10" s="51">
        <f>データ!R6</f>
        <v>2678</v>
      </c>
      <c r="AE10" s="51"/>
      <c r="AF10" s="51"/>
      <c r="AG10" s="51"/>
      <c r="AH10" s="51"/>
      <c r="AI10" s="51"/>
      <c r="AJ10" s="51"/>
      <c r="AK10" s="2"/>
      <c r="AL10" s="51">
        <f>データ!V6</f>
        <v>5162</v>
      </c>
      <c r="AM10" s="51"/>
      <c r="AN10" s="51"/>
      <c r="AO10" s="51"/>
      <c r="AP10" s="51"/>
      <c r="AQ10" s="51"/>
      <c r="AR10" s="51"/>
      <c r="AS10" s="51"/>
      <c r="AT10" s="46">
        <f>データ!W6</f>
        <v>1.79</v>
      </c>
      <c r="AU10" s="46"/>
      <c r="AV10" s="46"/>
      <c r="AW10" s="46"/>
      <c r="AX10" s="46"/>
      <c r="AY10" s="46"/>
      <c r="AZ10" s="46"/>
      <c r="BA10" s="46"/>
      <c r="BB10" s="46">
        <f>データ!X6</f>
        <v>2883.8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AiKpVPNAF3UV+rgB/mQaksCQGN6XDk0WMY8m8Wi6K02R2X6Z0veqiLwWWAHJ/sC67LAySrHWIky2QMdSL+DlFg==" saltValue="MzzpERUL0rgcrhJdB1VN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17</v>
      </c>
      <c r="F6" s="33">
        <f t="shared" si="3"/>
        <v>4</v>
      </c>
      <c r="G6" s="33">
        <f t="shared" si="3"/>
        <v>0</v>
      </c>
      <c r="H6" s="33" t="str">
        <f t="shared" si="3"/>
        <v>島根県　雲南市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13.77</v>
      </c>
      <c r="Q6" s="34">
        <f t="shared" si="3"/>
        <v>92.58</v>
      </c>
      <c r="R6" s="34">
        <f t="shared" si="3"/>
        <v>2678</v>
      </c>
      <c r="S6" s="34">
        <f t="shared" si="3"/>
        <v>37720</v>
      </c>
      <c r="T6" s="34">
        <f t="shared" si="3"/>
        <v>553.17999999999995</v>
      </c>
      <c r="U6" s="34">
        <f t="shared" si="3"/>
        <v>68.19</v>
      </c>
      <c r="V6" s="34">
        <f t="shared" si="3"/>
        <v>5162</v>
      </c>
      <c r="W6" s="34">
        <f t="shared" si="3"/>
        <v>1.79</v>
      </c>
      <c r="X6" s="34">
        <f t="shared" si="3"/>
        <v>2883.8</v>
      </c>
      <c r="Y6" s="35">
        <f>IF(Y7="",NA(),Y7)</f>
        <v>90.35</v>
      </c>
      <c r="Z6" s="35">
        <f t="shared" ref="Z6:AH6" si="4">IF(Z7="",NA(),Z7)</f>
        <v>90.06</v>
      </c>
      <c r="AA6" s="35">
        <f t="shared" si="4"/>
        <v>89.19</v>
      </c>
      <c r="AB6" s="35">
        <f t="shared" si="4"/>
        <v>89.1</v>
      </c>
      <c r="AC6" s="35">
        <f t="shared" si="4"/>
        <v>94.41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1295.6600000000001</v>
      </c>
      <c r="BG6" s="35">
        <f t="shared" ref="BG6:BO6" si="7">IF(BG7="",NA(),BG7)</f>
        <v>1075.6600000000001</v>
      </c>
      <c r="BH6" s="35">
        <f t="shared" si="7"/>
        <v>863.11</v>
      </c>
      <c r="BI6" s="35">
        <f t="shared" si="7"/>
        <v>841.34</v>
      </c>
      <c r="BJ6" s="35">
        <f t="shared" si="7"/>
        <v>278.47000000000003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60.49</v>
      </c>
      <c r="BR6" s="35">
        <f t="shared" ref="BR6:BZ6" si="8">IF(BR7="",NA(),BR7)</f>
        <v>75.37</v>
      </c>
      <c r="BS6" s="35">
        <f t="shared" si="8"/>
        <v>78.87</v>
      </c>
      <c r="BT6" s="35">
        <f t="shared" si="8"/>
        <v>100</v>
      </c>
      <c r="BU6" s="35">
        <f t="shared" si="8"/>
        <v>98.33</v>
      </c>
      <c r="BV6" s="35">
        <f t="shared" si="8"/>
        <v>66.22</v>
      </c>
      <c r="BW6" s="35">
        <f t="shared" si="8"/>
        <v>69.87</v>
      </c>
      <c r="BX6" s="35">
        <f t="shared" si="8"/>
        <v>74.3</v>
      </c>
      <c r="BY6" s="35">
        <f t="shared" si="8"/>
        <v>72.260000000000005</v>
      </c>
      <c r="BZ6" s="35">
        <f t="shared" si="8"/>
        <v>71.84</v>
      </c>
      <c r="CA6" s="34" t="str">
        <f>IF(CA7="","",IF(CA7="-","【-】","【"&amp;SUBSTITUTE(TEXT(CA7,"#,##0.00"),"-","△")&amp;"】"))</f>
        <v>【74.17】</v>
      </c>
      <c r="CB6" s="35">
        <f>IF(CB7="",NA(),CB7)</f>
        <v>272.08999999999997</v>
      </c>
      <c r="CC6" s="35">
        <f t="shared" ref="CC6:CK6" si="9">IF(CC7="",NA(),CC7)</f>
        <v>227.54</v>
      </c>
      <c r="CD6" s="35">
        <f t="shared" si="9"/>
        <v>218.17</v>
      </c>
      <c r="CE6" s="35">
        <f t="shared" si="9"/>
        <v>171.94</v>
      </c>
      <c r="CF6" s="35">
        <f t="shared" si="9"/>
        <v>162.07</v>
      </c>
      <c r="CG6" s="35">
        <f t="shared" si="9"/>
        <v>246.72</v>
      </c>
      <c r="CH6" s="35">
        <f t="shared" si="9"/>
        <v>234.96</v>
      </c>
      <c r="CI6" s="35">
        <f t="shared" si="9"/>
        <v>221.81</v>
      </c>
      <c r="CJ6" s="35">
        <f t="shared" si="9"/>
        <v>230.02</v>
      </c>
      <c r="CK6" s="35">
        <f t="shared" si="9"/>
        <v>228.47</v>
      </c>
      <c r="CL6" s="34" t="str">
        <f>IF(CL7="","",IF(CL7="-","【-】","【"&amp;SUBSTITUTE(TEXT(CL7,"#,##0.00"),"-","△")&amp;"】"))</f>
        <v>【218.56】</v>
      </c>
      <c r="CM6" s="35">
        <f>IF(CM7="",NA(),CM7)</f>
        <v>70.81</v>
      </c>
      <c r="CN6" s="35">
        <f t="shared" ref="CN6:CV6" si="10">IF(CN7="",NA(),CN7)</f>
        <v>80.58</v>
      </c>
      <c r="CO6" s="35">
        <f t="shared" si="10"/>
        <v>79.36</v>
      </c>
      <c r="CP6" s="35">
        <f t="shared" si="10"/>
        <v>83.49</v>
      </c>
      <c r="CQ6" s="35">
        <f t="shared" si="10"/>
        <v>77.03</v>
      </c>
      <c r="CR6" s="35">
        <f t="shared" si="10"/>
        <v>41.35</v>
      </c>
      <c r="CS6" s="35">
        <f t="shared" si="10"/>
        <v>42.9</v>
      </c>
      <c r="CT6" s="35">
        <f t="shared" si="10"/>
        <v>43.36</v>
      </c>
      <c r="CU6" s="35">
        <f t="shared" si="10"/>
        <v>42.56</v>
      </c>
      <c r="CV6" s="35">
        <f t="shared" si="10"/>
        <v>42.47</v>
      </c>
      <c r="CW6" s="34" t="str">
        <f>IF(CW7="","",IF(CW7="-","【-】","【"&amp;SUBSTITUTE(TEXT(CW7,"#,##0.00"),"-","△")&amp;"】"))</f>
        <v>【42.86】</v>
      </c>
      <c r="CX6" s="35">
        <f>IF(CX7="",NA(),CX7)</f>
        <v>79.989999999999995</v>
      </c>
      <c r="CY6" s="35">
        <f t="shared" ref="CY6:DG6" si="11">IF(CY7="",NA(),CY7)</f>
        <v>80.319999999999993</v>
      </c>
      <c r="CZ6" s="35">
        <f t="shared" si="11"/>
        <v>81.14</v>
      </c>
      <c r="DA6" s="35">
        <f t="shared" si="11"/>
        <v>81.650000000000006</v>
      </c>
      <c r="DB6" s="35">
        <f t="shared" si="11"/>
        <v>80.63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322091</v>
      </c>
      <c r="D7" s="37">
        <v>47</v>
      </c>
      <c r="E7" s="37">
        <v>17</v>
      </c>
      <c r="F7" s="37">
        <v>4</v>
      </c>
      <c r="G7" s="37">
        <v>0</v>
      </c>
      <c r="H7" s="37" t="s">
        <v>98</v>
      </c>
      <c r="I7" s="37" t="s">
        <v>99</v>
      </c>
      <c r="J7" s="37" t="s">
        <v>100</v>
      </c>
      <c r="K7" s="37" t="s">
        <v>101</v>
      </c>
      <c r="L7" s="37" t="s">
        <v>102</v>
      </c>
      <c r="M7" s="37" t="s">
        <v>103</v>
      </c>
      <c r="N7" s="38" t="s">
        <v>104</v>
      </c>
      <c r="O7" s="38" t="s">
        <v>105</v>
      </c>
      <c r="P7" s="38">
        <v>13.77</v>
      </c>
      <c r="Q7" s="38">
        <v>92.58</v>
      </c>
      <c r="R7" s="38">
        <v>2678</v>
      </c>
      <c r="S7" s="38">
        <v>37720</v>
      </c>
      <c r="T7" s="38">
        <v>553.17999999999995</v>
      </c>
      <c r="U7" s="38">
        <v>68.19</v>
      </c>
      <c r="V7" s="38">
        <v>5162</v>
      </c>
      <c r="W7" s="38">
        <v>1.79</v>
      </c>
      <c r="X7" s="38">
        <v>2883.8</v>
      </c>
      <c r="Y7" s="38">
        <v>90.35</v>
      </c>
      <c r="Z7" s="38">
        <v>90.06</v>
      </c>
      <c r="AA7" s="38">
        <v>89.19</v>
      </c>
      <c r="AB7" s="38">
        <v>89.1</v>
      </c>
      <c r="AC7" s="38">
        <v>94.41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1295.6600000000001</v>
      </c>
      <c r="BG7" s="38">
        <v>1075.6600000000001</v>
      </c>
      <c r="BH7" s="38">
        <v>863.11</v>
      </c>
      <c r="BI7" s="38">
        <v>841.34</v>
      </c>
      <c r="BJ7" s="38">
        <v>278.47000000000003</v>
      </c>
      <c r="BK7" s="38">
        <v>1434.89</v>
      </c>
      <c r="BL7" s="38">
        <v>1298.9100000000001</v>
      </c>
      <c r="BM7" s="38">
        <v>1243.71</v>
      </c>
      <c r="BN7" s="38">
        <v>1194.1500000000001</v>
      </c>
      <c r="BO7" s="38">
        <v>1206.79</v>
      </c>
      <c r="BP7" s="38">
        <v>1218.7</v>
      </c>
      <c r="BQ7" s="38">
        <v>60.49</v>
      </c>
      <c r="BR7" s="38">
        <v>75.37</v>
      </c>
      <c r="BS7" s="38">
        <v>78.87</v>
      </c>
      <c r="BT7" s="38">
        <v>100</v>
      </c>
      <c r="BU7" s="38">
        <v>98.33</v>
      </c>
      <c r="BV7" s="38">
        <v>66.22</v>
      </c>
      <c r="BW7" s="38">
        <v>69.87</v>
      </c>
      <c r="BX7" s="38">
        <v>74.3</v>
      </c>
      <c r="BY7" s="38">
        <v>72.260000000000005</v>
      </c>
      <c r="BZ7" s="38">
        <v>71.84</v>
      </c>
      <c r="CA7" s="38">
        <v>74.17</v>
      </c>
      <c r="CB7" s="38">
        <v>272.08999999999997</v>
      </c>
      <c r="CC7" s="38">
        <v>227.54</v>
      </c>
      <c r="CD7" s="38">
        <v>218.17</v>
      </c>
      <c r="CE7" s="38">
        <v>171.94</v>
      </c>
      <c r="CF7" s="38">
        <v>162.07</v>
      </c>
      <c r="CG7" s="38">
        <v>246.72</v>
      </c>
      <c r="CH7" s="38">
        <v>234.96</v>
      </c>
      <c r="CI7" s="38">
        <v>221.81</v>
      </c>
      <c r="CJ7" s="38">
        <v>230.02</v>
      </c>
      <c r="CK7" s="38">
        <v>228.47</v>
      </c>
      <c r="CL7" s="38">
        <v>218.56</v>
      </c>
      <c r="CM7" s="38">
        <v>70.81</v>
      </c>
      <c r="CN7" s="38">
        <v>80.58</v>
      </c>
      <c r="CO7" s="38">
        <v>79.36</v>
      </c>
      <c r="CP7" s="38">
        <v>83.49</v>
      </c>
      <c r="CQ7" s="38">
        <v>77.03</v>
      </c>
      <c r="CR7" s="38">
        <v>41.35</v>
      </c>
      <c r="CS7" s="38">
        <v>42.9</v>
      </c>
      <c r="CT7" s="38">
        <v>43.36</v>
      </c>
      <c r="CU7" s="38">
        <v>42.56</v>
      </c>
      <c r="CV7" s="38">
        <v>42.47</v>
      </c>
      <c r="CW7" s="38">
        <v>42.86</v>
      </c>
      <c r="CX7" s="38">
        <v>79.989999999999995</v>
      </c>
      <c r="CY7" s="38">
        <v>80.319999999999993</v>
      </c>
      <c r="CZ7" s="38">
        <v>81.14</v>
      </c>
      <c r="DA7" s="38">
        <v>81.650000000000006</v>
      </c>
      <c r="DB7" s="38">
        <v>80.63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2021-02-02T00:40:23Z</cp:lastPrinted>
  <dcterms:created xsi:type="dcterms:W3CDTF">2020-12-04T02:56:48Z</dcterms:created>
  <dcterms:modified xsi:type="dcterms:W3CDTF">2021-02-02T00:41:35Z</dcterms:modified>
  <cp:category/>
</cp:coreProperties>
</file>