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下水04\Desktop\"/>
    </mc:Choice>
  </mc:AlternateContent>
  <xr:revisionPtr revIDLastSave="0" documentId="13_ncr:1_{94F8CCB2-5C6D-4412-90E6-3432CAF062B5}" xr6:coauthVersionLast="45" xr6:coauthVersionMax="45" xr10:uidLastSave="{00000000-0000-0000-0000-000000000000}"/>
  <workbookProtection workbookAlgorithmName="SHA-512" workbookHashValue="cHQLlVxE26YsyxAL81cezCDGe/m9BPJYOomnrDbv47v9y7+UFDKNU8DI6tUYCf3RJC/7NAzX+24nN+3jnlPgEQ==" workbookSaltValue="M5B8jJtu2DVuBHPvI+YokQ=="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10" i="4"/>
  <c r="BB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<sst xmlns="http://schemas.openxmlformats.org/spreadsheetml/2006/main" count="241" uniqueCount="119">
  <si>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</si>
  <si>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</si>
  <si>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</si>
  <si>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</si>
  <si>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</si>
  <si>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</si>
  <si>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</si>
  <si>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</si>
  <si>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</si>
  <si>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</si>
  <si>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</si>
  <si>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</si>
  <si>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</si>
  <si>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</si>
  <si>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</si>
  <si>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</si>
  <si>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</si>
  <si>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</si>
  <si>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</si>
  <si>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</si>
  <si>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</si>
  <si>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</si>
  <si>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</si>
  <si>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</si>
  <si>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</si>
  <si>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</si>
  <si>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</si>
  <si>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</si>
  <si>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</si>
  <si>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</si>
  <si>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</si>
  <si>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</si>
  <si>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</si>
  <si>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</si>
  <si>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</si>
  <si>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</si>
  <si>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</si>
  <si>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</si>
  <si>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</si>
  <si>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</si>
  <si>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</si>
  <si>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</si>
  <si>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</si>
  <si>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</si>
  <si>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</si>
  <si>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</si>
  <si>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</si>
  <si>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</si>
  <si>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</si>
  <si>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</si>
  <si>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</si>
  <si>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</si>
  <si>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</si>
  <si>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</si>
  <si>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</si>
  <si>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</si>
  <si>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</si>
  <si>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</si>
  <si>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</si>
  <si>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</si>
  <si>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</si>
  <si>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</si>
  <si>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</si>
  <si>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</si>
  <si>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</si>
  <si>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</si>
  <si>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</si>
  <si>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</si>
  <si>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</si>
  <si>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</si>
  <si>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</si>
  <si>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</si>
  <si>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</si>
  <si>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</si>
  <si>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</si>
  <si>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</si>
  <si>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</si>
  <si>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</si>
  <si>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</si>
  <si>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</si>
  <si>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</si>
  <si>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</si>
  <si>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</si>
  <si>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</si>
  <si>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</si>
  <si>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</si>
  <si>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</si>
  <si>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</si>
  <si>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</si>
  <si>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</si>
  <si>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</si>
  <si>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</si>
  <si>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</si>
  <si>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</si>
  <si>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</si>
  <si>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</si>
  <si>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</si>
  <si>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</si>
  <si>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江津市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</si>
  <si>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</si>
  <si>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</si>
  <si>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</si>
  <si>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</si>
  <si>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</si>
  <si>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</si>
  <si>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</si>
  <si>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</si>
  <si>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</si>
  <si>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</si>
  <si>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</si>
  <si>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</si>
  <si>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</si>
  <si>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</si>
  <si>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</si>
  <si>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</si>
  <si>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</si>
  <si>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は営業収益のうち、使用料収入は料金改定により微増となったが、営業外収益において、昨年は一般会計繰入金による収支不足補填を少なくしたために100％以下となったが、今年度は収支不足補填を増額したため100％を超えた。④企業債残高対事業規模比率については、企業債の全額を一般会計から繰入しているため数値は0となっている。⑤経費回収率は64％で、使用料収入増で費用が横ばいとなったことで、数値は改善した。全国平均及び類似団体平均よりは高い値となっているが、依然として低い経費回収率であり、今後使用料の増は見込めないために費用の削減が必要となる。また、収支不足については一般会計繰入金及び基金の取り崩しにより賄っている。債務残高はＨ22をピークに減少しているが、その財源は全額を一般会計繰入金で賄っている。⑥汚水処理原価は、全国平均及び類似団体平均より低い値で推移している。しかし、年間の企業債元金償還額が増えている一方で有収水量がほぼ横ばいにあり、原価は上昇した。⑦施設利用率は処理区域内人口増による使用料増で微増となった。⑧接続している住戸のすべてが水洗便所を設置している。
　今後は、維持管理費の削減を図り、施設修繕等の財源確保のための料金改定を検討する必要がある。</t>
    <rPh sb="10" eb="12">
      <t>エイギョウ</t>
    </rPh>
    <rPh sb="12" eb="14">
      <t>シュウエキ</t>
    </rPh>
    <rPh sb="18" eb="21">
      <t>シヨウリョウ</t>
    </rPh>
    <rPh sb="21" eb="23">
      <t>シュウニュウ</t>
    </rPh>
    <rPh sb="24" eb="26">
      <t>リョウキン</t>
    </rPh>
    <rPh sb="26" eb="28">
      <t>カイテイ</t>
    </rPh>
    <rPh sb="31" eb="33">
      <t>ビゾウ</t>
    </rPh>
    <rPh sb="39" eb="41">
      <t>エイギョウ</t>
    </rPh>
    <rPh sb="41" eb="42">
      <t>ガイ</t>
    </rPh>
    <rPh sb="42" eb="44">
      <t>シュウエキ</t>
    </rPh>
    <rPh sb="49" eb="51">
      <t>サクネン</t>
    </rPh>
    <rPh sb="52" eb="54">
      <t>イッパン</t>
    </rPh>
    <rPh sb="54" eb="56">
      <t>カイケイ</t>
    </rPh>
    <rPh sb="56" eb="58">
      <t>クリイレ</t>
    </rPh>
    <rPh sb="58" eb="59">
      <t>キン</t>
    </rPh>
    <rPh sb="62" eb="64">
      <t>シュウシ</t>
    </rPh>
    <rPh sb="64" eb="66">
      <t>フソク</t>
    </rPh>
    <rPh sb="66" eb="68">
      <t>ホテン</t>
    </rPh>
    <rPh sb="69" eb="70">
      <t>スク</t>
    </rPh>
    <rPh sb="81" eb="83">
      <t>イカ</t>
    </rPh>
    <rPh sb="89" eb="92">
      <t>コンネンド</t>
    </rPh>
    <rPh sb="93" eb="95">
      <t>シュウシ</t>
    </rPh>
    <rPh sb="95" eb="97">
      <t>フソク</t>
    </rPh>
    <rPh sb="97" eb="99">
      <t>ホテン</t>
    </rPh>
    <rPh sb="100" eb="102">
      <t>ゾウガク</t>
    </rPh>
    <rPh sb="111" eb="112">
      <t>コ</t>
    </rPh>
    <rPh sb="134" eb="136">
      <t>キギョウ</t>
    </rPh>
    <rPh sb="136" eb="137">
      <t>サイ</t>
    </rPh>
    <rPh sb="138" eb="140">
      <t>ゼンガク</t>
    </rPh>
    <rPh sb="141" eb="143">
      <t>イッパン</t>
    </rPh>
    <rPh sb="143" eb="145">
      <t>カイケイ</t>
    </rPh>
    <rPh sb="147" eb="149">
      <t>クリイレ</t>
    </rPh>
    <rPh sb="155" eb="157">
      <t>スウチ</t>
    </rPh>
    <rPh sb="178" eb="181">
      <t>シヨウリョウ</t>
    </rPh>
    <rPh sb="181" eb="183">
      <t>シュウニュウ</t>
    </rPh>
    <rPh sb="183" eb="184">
      <t>ゾウ</t>
    </rPh>
    <rPh sb="185" eb="187">
      <t>ヒヨウ</t>
    </rPh>
    <rPh sb="233" eb="235">
      <t>イゼン</t>
    </rPh>
    <rPh sb="238" eb="239">
      <t>ヒク</t>
    </rPh>
    <rPh sb="240" eb="242">
      <t>ケイヒ</t>
    </rPh>
    <rPh sb="242" eb="244">
      <t>カイシュウ</t>
    </rPh>
    <rPh sb="244" eb="245">
      <t>リツ</t>
    </rPh>
    <rPh sb="249" eb="251">
      <t>コンゴ</t>
    </rPh>
    <rPh sb="251" eb="254">
      <t>シヨウリョウ</t>
    </rPh>
    <rPh sb="255" eb="256">
      <t>ゾウ</t>
    </rPh>
    <rPh sb="257" eb="259">
      <t>ミコ</t>
    </rPh>
    <rPh sb="265" eb="267">
      <t>ヒヨウ</t>
    </rPh>
    <rPh sb="280" eb="282">
      <t>シュウシ</t>
    </rPh>
    <rPh sb="282" eb="284">
      <t>フソク</t>
    </rPh>
    <rPh sb="289" eb="291">
      <t>イッパン</t>
    </rPh>
    <rPh sb="291" eb="293">
      <t>カイケイ</t>
    </rPh>
    <rPh sb="293" eb="295">
      <t>クリイレ</t>
    </rPh>
    <rPh sb="295" eb="296">
      <t>キン</t>
    </rPh>
    <rPh sb="296" eb="297">
      <t>オヨ</t>
    </rPh>
    <rPh sb="395" eb="397">
      <t>ネンカン</t>
    </rPh>
    <rPh sb="398" eb="400">
      <t>キギョウ</t>
    </rPh>
    <rPh sb="400" eb="401">
      <t>サイ</t>
    </rPh>
    <rPh sb="401" eb="403">
      <t>ガンキン</t>
    </rPh>
    <rPh sb="403" eb="405">
      <t>ショウカン</t>
    </rPh>
    <rPh sb="405" eb="406">
      <t>ガク</t>
    </rPh>
    <rPh sb="407" eb="408">
      <t>フ</t>
    </rPh>
    <rPh sb="412" eb="414">
      <t>イッポウ</t>
    </rPh>
    <rPh sb="415" eb="417">
      <t>ユウシュウ</t>
    </rPh>
    <rPh sb="417" eb="419">
      <t>スイリョウ</t>
    </rPh>
    <rPh sb="422" eb="423">
      <t>ヨコ</t>
    </rPh>
    <rPh sb="429" eb="431">
      <t>ゲンカ</t>
    </rPh>
    <rPh sb="432" eb="434">
      <t>ジョウショウ</t>
    </rPh>
    <rPh sb="438" eb="440">
      <t>シセツ</t>
    </rPh>
    <rPh sb="440" eb="442">
      <t>リヨウ</t>
    </rPh>
    <rPh sb="442" eb="443">
      <t>リツ</t>
    </rPh>
    <rPh sb="444" eb="446">
      <t>ショリ</t>
    </rPh>
    <rPh sb="446" eb="449">
      <t>クイキナイ</t>
    </rPh>
    <rPh sb="449" eb="451">
      <t>ジンコウ</t>
    </rPh>
    <rPh sb="451" eb="452">
      <t>ゾウ</t>
    </rPh>
    <rPh sb="455" eb="458">
      <t>シヨウリョウ</t>
    </rPh>
    <rPh sb="458" eb="459">
      <t>ゾウ</t>
    </rPh>
    <rPh sb="460" eb="462">
      <t>ビゾウ</t>
    </rPh>
    <rPh sb="468" eb="470">
      <t>セツゾク</t>
    </rPh>
    <rPh sb="474" eb="476">
      <t>ジュウコ</t>
    </rPh>
    <rPh sb="495" eb="497">
      <t>コンゴ</t>
    </rPh>
    <rPh sb="513" eb="515">
      <t>シュウゼン</t>
    </rPh>
    <rPh sb="515" eb="516">
      <t>トウ</t>
    </rPh>
    <rPh sb="517" eb="519">
      <t>ザイゲン</t>
    </rPh>
    <rPh sb="519" eb="521">
      <t>カクホ</t>
    </rPh>
    <rPh sb="525" eb="527">
      <t>リョウキン</t>
    </rPh>
    <rPh sb="527" eb="529">
      <t>カイテイ</t>
    </rPh>
    <rPh sb="530" eb="532">
      <t>ケントウ</t>
    </rPh>
    <phoneticPr fontId="4"/>
  </si>
  <si>
    <t>　本市は地方公営企業法非適用につき、会計上の固定資産の減価償却を行っていないため、有形固定資産減価償却率の数値は出ていないが、実質は減価償却を行っており、この数値は法適用後に年々上昇していくと推測される。また、当施設はH14に供用開始し、比較的管路が新しいために、老朽管の更新などはまだ行っていなので、管渠老朽化率の数値は出ていない。今後は、既存施設の長寿命化を図っていくとともに、施設更新の際は、将来需要の予測を踏まえて、施設・設備の性能の合理化などを検討していく必要がある。</t>
    <rPh sb="1" eb="2">
      <t>ホン</t>
    </rPh>
    <rPh sb="105" eb="108">
      <t>トウシセツ</t>
    </rPh>
    <rPh sb="119" eb="122">
      <t>ヒカクテキ</t>
    </rPh>
    <rPh sb="122" eb="124">
      <t>カンロ</t>
    </rPh>
    <rPh sb="125" eb="126">
      <t>アタラ</t>
    </rPh>
    <rPh sb="151" eb="153">
      <t>カンキョ</t>
    </rPh>
    <rPh sb="153" eb="156">
      <t>ロウキュウカ</t>
    </rPh>
    <rPh sb="156" eb="157">
      <t>リツ</t>
    </rPh>
    <rPh sb="158" eb="160">
      <t>スウチ</t>
    </rPh>
    <rPh sb="161" eb="162">
      <t>デ</t>
    </rPh>
    <phoneticPr fontId="4"/>
  </si>
  <si>
    <t>　小規模集合処理区は1処理区で、中規模の合併処理浄化槽90人槽1基で処理している。Ｈ14.2に供用開始して整備事業は完了している。残りの区画も今後接続予定であり、整備した区画のすべてが接続することになる。R1は料金改定により一定の使用料収入増となった。
　しかし、処理区域内の人口は減少の一途となり、料金改定による使用料収入増以外、急激な収入増は見込めない状況にある。収支の均衡を保つために一般会計からの繰入金に依存しており、その経営体質は地方公営企業法を適用後も変わらないと予想される。施設は18年を経過しており、施設の長寿命化対策及び更新への投資が必要となってくる。その費用を賄うため、中長期的な視点で、適正な料金設定について検討し、持続可能な施設となるよう、経常経費の削減など経営改善に向けた取り組みが必要である。今後は、経営に企業会計方式を早期に導入して、さらなる経営の効率化と改善を図っていく。
　</t>
    <rPh sb="1" eb="4">
      <t>ショウキボ</t>
    </rPh>
    <rPh sb="4" eb="6">
      <t>シュウゴウ</t>
    </rPh>
    <rPh sb="11" eb="13">
      <t>ショリ</t>
    </rPh>
    <rPh sb="13" eb="14">
      <t>ク</t>
    </rPh>
    <rPh sb="16" eb="19">
      <t>チュウキボ</t>
    </rPh>
    <rPh sb="20" eb="22">
      <t>ガッペイ</t>
    </rPh>
    <rPh sb="22" eb="24">
      <t>ショリ</t>
    </rPh>
    <rPh sb="24" eb="27">
      <t>ジョウカソウ</t>
    </rPh>
    <rPh sb="34" eb="36">
      <t>ショリ</t>
    </rPh>
    <rPh sb="65" eb="66">
      <t>ノコ</t>
    </rPh>
    <rPh sb="68" eb="70">
      <t>クカク</t>
    </rPh>
    <rPh sb="71" eb="73">
      <t>コンゴ</t>
    </rPh>
    <rPh sb="73" eb="75">
      <t>セツゾク</t>
    </rPh>
    <rPh sb="75" eb="77">
      <t>ヨテイ</t>
    </rPh>
    <rPh sb="81" eb="83">
      <t>セイビ</t>
    </rPh>
    <rPh sb="85" eb="87">
      <t>クカク</t>
    </rPh>
    <rPh sb="92" eb="94">
      <t>セツゾク</t>
    </rPh>
    <rPh sb="105" eb="107">
      <t>リョウキン</t>
    </rPh>
    <rPh sb="107" eb="109">
      <t>カイテイ</t>
    </rPh>
    <rPh sb="112" eb="114">
      <t>イッテイ</t>
    </rPh>
    <rPh sb="115" eb="118">
      <t>シヨウリョウ</t>
    </rPh>
    <rPh sb="118" eb="120">
      <t>シュウニュウ</t>
    </rPh>
    <rPh sb="120" eb="121">
      <t>ゾウ</t>
    </rPh>
    <rPh sb="132" eb="134">
      <t>ショリ</t>
    </rPh>
    <rPh sb="134" eb="136">
      <t>クイキ</t>
    </rPh>
    <rPh sb="136" eb="137">
      <t>ナイ</t>
    </rPh>
    <rPh sb="144" eb="146">
      <t>イット</t>
    </rPh>
    <rPh sb="157" eb="160">
      <t>シヨウリョウ</t>
    </rPh>
    <rPh sb="162" eb="163">
      <t>ゾウ</t>
    </rPh>
    <rPh sb="163" eb="165">
      <t>イガイ</t>
    </rPh>
    <rPh sb="169" eb="171">
      <t>シュウニュウ</t>
    </rPh>
    <rPh sb="171" eb="172">
      <t>ゾウ</t>
    </rPh>
    <rPh sb="184" eb="186">
      <t>シュウシ</t>
    </rPh>
    <rPh sb="187" eb="189">
      <t>キンコウ</t>
    </rPh>
    <rPh sb="190" eb="191">
      <t>タモ</t>
    </rPh>
    <rPh sb="195" eb="197">
      <t>イッパン</t>
    </rPh>
    <rPh sb="197" eb="199">
      <t>カイケイ</t>
    </rPh>
    <rPh sb="202" eb="204">
      <t>クリイレ</t>
    </rPh>
    <rPh sb="204" eb="205">
      <t>キン</t>
    </rPh>
    <rPh sb="206" eb="208">
      <t>イゾン</t>
    </rPh>
    <rPh sb="215" eb="217">
      <t>ケイエイ</t>
    </rPh>
    <rPh sb="217" eb="219">
      <t>タイシツ</t>
    </rPh>
    <rPh sb="220" eb="222">
      <t>チホウ</t>
    </rPh>
    <rPh sb="222" eb="224">
      <t>コウエイ</t>
    </rPh>
    <rPh sb="224" eb="226">
      <t>キギョウ</t>
    </rPh>
    <rPh sb="226" eb="227">
      <t>ホウ</t>
    </rPh>
    <rPh sb="228" eb="230">
      <t>テキヨウ</t>
    </rPh>
    <rPh sb="232" eb="233">
      <t>カ</t>
    </rPh>
    <rPh sb="238" eb="240">
      <t>ヨソウ</t>
    </rPh>
    <rPh sb="360" eb="362">
      <t>コンゴ</t>
    </rPh>
    <rPh sb="364" eb="366">
      <t>ケイエイ</t>
    </rPh>
    <rPh sb="367" eb="369">
      <t>キギョウ</t>
    </rPh>
    <rPh sb="369" eb="371">
      <t>カイケイ</t>
    </rPh>
    <rPh sb="371" eb="373">
      <t>ホウシキ</t>
    </rPh>
    <rPh sb="374" eb="376">
      <t>ソウキ</t>
    </rPh>
    <rPh sb="377" eb="379">
      <t>ドウニュウ</t>
    </rPh>
    <rPh sb="386" eb="388">
      <t>ケイエイ</t>
    </rPh>
    <rPh sb="389" eb="392">
      <t>コウリツカ</t>
    </rPh>
    <rPh sb="393" eb="395">
      <t>カイゼン</t>
    </rPh>
    <rPh sb="396" eb="39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</si>
</sst>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2-4A61-844E-7F0A3367B3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0.51</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E92-4A61-844E-7F0A3367B3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38.89</c:v>
                </c:pt>
                <c:pt idx="1">
                  <c:v>38.89</c:v>
                </c:pt>
                <c:pt idx="2">
                  <c:v>38.89</c:v>
                </c:pt>
                <c:pt idx="3">
                  <c:v>38.89</c:v>
                </c:pt>
                <c:pt idx="4">
                  <c:v>44.44</c:v>
                </c:pt>
              </c:numCache>
            </c:numRef>
          </c:val>
          <c:extLst>
            <c:ext xmlns:c16="http://schemas.microsoft.com/office/drawing/2014/chart" uri="{C3380CC4-5D6E-409C-BE32-E72D297353CC}">
              <c16:uniqueId val="{00000000-9C7A-401F-8569-E2A40630DC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36.44</c:v>
                </c:pt>
                <c:pt idx="2">
                  <c:v>34.29</c:v>
                </c:pt>
                <c:pt idx="3">
                  <c:v>35.340000000000003</c:v>
                </c:pt>
                <c:pt idx="4">
                  <c:v>34.68</c:v>
                </c:pt>
              </c:numCache>
            </c:numRef>
          </c:val>
          <c:smooth val="0"/>
          <c:extLst>
            <c:ext xmlns:c16="http://schemas.microsoft.com/office/drawing/2014/chart" uri="{C3380CC4-5D6E-409C-BE32-E72D297353CC}">
              <c16:uniqueId val="{00000001-9C7A-401F-8569-E2A40630DC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C2F-4054-885E-F6C1DA4F84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89.93</c:v>
                </c:pt>
                <c:pt idx="2">
                  <c:v>89.88</c:v>
                </c:pt>
                <c:pt idx="3">
                  <c:v>91.52</c:v>
                </c:pt>
                <c:pt idx="4">
                  <c:v>90.33</c:v>
                </c:pt>
              </c:numCache>
            </c:numRef>
          </c:val>
          <c:smooth val="0"/>
          <c:extLst>
            <c:ext xmlns:c16="http://schemas.microsoft.com/office/drawing/2014/chart" uri="{C3380CC4-5D6E-409C-BE32-E72D297353CC}">
              <c16:uniqueId val="{00000001-1C2F-4054-885E-F6C1DA4F84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107.62</c:v>
                </c:pt>
                <c:pt idx="1">
                  <c:v>100.21</c:v>
                </c:pt>
                <c:pt idx="2">
                  <c:v>104.06</c:v>
                </c:pt>
                <c:pt idx="3">
                  <c:v>89.49</c:v>
                </c:pt>
                <c:pt idx="4">
                  <c:v>104.46</c:v>
                </c:pt>
              </c:numCache>
            </c:numRef>
          </c:val>
          <c:extLst>
            <c:ext xmlns:c16="http://schemas.microsoft.com/office/drawing/2014/chart" uri="{C3380CC4-5D6E-409C-BE32-E72D297353CC}">
              <c16:uniqueId val="{00000000-B410-48FD-8CB1-1E93883545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0-48FD-8CB1-1E93883545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04-4F94-86F5-726669C169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4-4F94-86F5-726669C169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9A-4EEC-97C8-B2DB4CA3CB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9A-4EEC-97C8-B2DB4CA3CB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F6-4250-B6A9-6A9C2DF9A0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6-4250-B6A9-6A9C2DF9A0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35-47C8-B9A4-63B1169732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35-47C8-B9A4-63B1169732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9D-4BD9-AC20-14A7BAA663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1914.94</c:v>
                </c:pt>
                <c:pt idx="2">
                  <c:v>1759.36</c:v>
                </c:pt>
                <c:pt idx="3">
                  <c:v>1837.88</c:v>
                </c:pt>
                <c:pt idx="4">
                  <c:v>1748.51</c:v>
                </c:pt>
              </c:numCache>
            </c:numRef>
          </c:val>
          <c:smooth val="0"/>
          <c:extLst>
            <c:ext xmlns:c16="http://schemas.microsoft.com/office/drawing/2014/chart" uri="{C3380CC4-5D6E-409C-BE32-E72D297353CC}">
              <c16:uniqueId val="{00000001-D19D-4BD9-AC20-14A7BAA663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55.52</c:v>
                </c:pt>
                <c:pt idx="1">
                  <c:v>54.25</c:v>
                </c:pt>
                <c:pt idx="2">
                  <c:v>58.17</c:v>
                </c:pt>
                <c:pt idx="3">
                  <c:v>58.38</c:v>
                </c:pt>
                <c:pt idx="4">
                  <c:v>64.38</c:v>
                </c:pt>
              </c:numCache>
            </c:numRef>
          </c:val>
          <c:extLst>
            <c:ext xmlns:c16="http://schemas.microsoft.com/office/drawing/2014/chart" uri="{C3380CC4-5D6E-409C-BE32-E72D297353CC}">
              <c16:uniqueId val="{00000000-77B8-43D9-906C-AFE4D5A559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77B8-43D9-906C-AFE4D5A559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339.91</c:v>
                </c:pt>
                <c:pt idx="1">
                  <c:v>330.99</c:v>
                </c:pt>
                <c:pt idx="2">
                  <c:v>299.13</c:v>
                </c:pt>
                <c:pt idx="3">
                  <c:v>320.89</c:v>
                </c:pt>
                <c:pt idx="4">
                  <c:v>317.69</c:v>
                </c:pt>
              </c:numCache>
            </c:numRef>
          </c:val>
          <c:extLst>
            <c:ext xmlns:c16="http://schemas.microsoft.com/office/drawing/2014/chart" uri="{C3380CC4-5D6E-409C-BE32-E72D297353CC}">
              <c16:uniqueId val="{00000000-ABA2-4125-9D13-BB8726731D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553.77</c:v>
                </c:pt>
                <c:pt idx="2">
                  <c:v>508.64</c:v>
                </c:pt>
                <c:pt idx="3">
                  <c:v>525.22</c:v>
                </c:pt>
                <c:pt idx="4">
                  <c:v>520.91999999999996</c:v>
                </c:pt>
              </c:numCache>
            </c:numRef>
          </c:val>
          <c:smooth val="0"/>
          <c:extLst>
            <c:ext xmlns:c16="http://schemas.microsoft.com/office/drawing/2014/chart" uri="{C3380CC4-5D6E-409C-BE32-E72D297353CC}">
              <c16:uniqueId val="{00000001-ABA2-4125-9D13-BB8726731D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江津市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23442</v>
      </c>
      <c r="AM8" s="69"/>
      <c r="AN8" s="69"/>
      <c r="AO8" s="69"/>
      <c r="AP8" s="69"/>
      <c r="AQ8" s="69"/>
      <c r="AR8" s="69"/>
      <c r="AS8" s="69"/>
      <c r="AT8" s="68">
        <f>データ!T6</f>
        <v>268.24</v>
      </c>
      <c r="AU8" s="68"/>
      <c r="AV8" s="68"/>
      <c r="AW8" s="68"/>
      <c r="AX8" s="68"/>
      <c r="AY8" s="68"/>
      <c r="AZ8" s="68"/>
      <c r="BA8" s="68"/>
      <c r="BB8" s="68">
        <f>データ!U6</f>
        <v>87.39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0.15</v>
      </c>
      <c r="Q10" s="68"/>
      <c r="R10" s="68"/>
      <c r="S10" s="68"/>
      <c r="T10" s="68"/>
      <c r="U10" s="68"/>
      <c r="V10" s="68"/>
      <c r="W10" s="68">
        <f>データ!Q6</f>
        <v>100</v>
      </c>
      <c r="X10" s="68"/>
      <c r="Y10" s="68"/>
      <c r="Z10" s="68"/>
      <c r="AA10" s="68"/>
      <c r="AB10" s="68"/>
      <c r="AC10" s="68"/>
      <c r="AD10" s="69">
        <f>データ!R6</f>
        <v>3744</v>
      </c>
      <c r="AE10" s="69"/>
      <c r="AF10" s="69"/>
      <c r="AG10" s="69"/>
      <c r="AH10" s="69"/>
      <c r="AI10" s="69"/>
      <c r="AJ10" s="69"/>
      <c r="AK10" s="2"/>
      <c r="AL10" s="69">
        <f>データ!V6</f>
        <v>35</v>
      </c>
      <c r="AM10" s="69"/>
      <c r="AN10" s="69"/>
      <c r="AO10" s="69"/>
      <c r="AP10" s="69"/>
      <c r="AQ10" s="69"/>
      <c r="AR10" s="69"/>
      <c r="AS10" s="69"/>
      <c r="AT10" s="68">
        <f>データ!W6</f>
        <v>0.01</v>
      </c>
      <c r="AU10" s="68"/>
      <c r="AV10" s="68"/>
      <c r="AW10" s="68"/>
      <c r="AX10" s="68"/>
      <c r="AY10" s="68"/>
      <c r="AZ10" s="68"/>
      <c r="BA10" s="68"/>
      <c r="BB10" s="68">
        <f>データ!X6</f>
        <v>3500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44</v>
      </c>
      <c r="O86" s="26" t="str">
        <f>データ!EO6</f>
        <v>【0.00】</v>
      </c>
    </row>
  </sheetData>
  <sheetProtection algorithmName="SHA-512" hashValue="r4Wn+nqrfDVy04XKUChm/uHlfNUZ8pZoRtLtrlcBEYHD8DnGuEnt1luzW1k0yA0EpA31G/S/HKXOf3/23ZKw3A==" saltValue="aQ3gRUHlP+DkerUmVqsQ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322075</v>
      </c>
      <c r="D6" s="33">
        <f t="shared" si="3"/>
        <v>47</v>
      </c>
      <c r="E6" s="33">
        <f t="shared" si="3"/>
        <v>17</v>
      </c>
      <c r="F6" s="33">
        <f t="shared" si="3"/>
        <v>9</v>
      </c>
      <c r="G6" s="33">
        <f t="shared" si="3"/>
        <v>0</v>
      </c>
      <c r="H6" s="33" t="str">
        <f t="shared" si="3"/>
        <v>島根県　江津市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0.15</v>
      </c>
      <c r="Q6" s="34">
        <f t="shared" si="3"/>
        <v>100</v>
      </c>
      <c r="R6" s="34">
        <f t="shared" si="3"/>
        <v>3744</v>
      </c>
      <c r="S6" s="34">
        <f t="shared" si="3"/>
        <v>23442</v>
      </c>
      <c r="T6" s="34">
        <f t="shared" si="3"/>
        <v>268.24</v>
      </c>
      <c r="U6" s="34">
        <f t="shared" si="3"/>
        <v>87.39</v>
      </c>
      <c r="V6" s="34">
        <f t="shared" si="3"/>
        <v>35</v>
      </c>
      <c r="W6" s="34">
        <f t="shared" si="3"/>
        <v>0.01</v>
      </c>
      <c r="X6" s="34">
        <f t="shared" si="3"/>
        <v>3500</v>
      </c>
      <c r="Y6" s="35">
        <f>IF(Y7="",NA(),Y7)</f>
        <v>107.62</v>
      </c>
      <c r="Z6" s="35">
        <f t="shared" ref="Z6:AH6" si="4">IF(Z7="",NA(),Z7)</f>
        <v>100.21</v>
      </c>
      <c r="AA6" s="35">
        <f t="shared" si="4"/>
        <v>104.06</v>
      </c>
      <c r="AB6" s="35">
        <f t="shared" si="4"/>
        <v>89.49</v>
      </c>
      <c r="AC6" s="35">
        <f t="shared" si="4"/>
        <v>104.46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3188.44</v>
      </c>
      <c r="BL6" s="35">
        <f t="shared" si="7"/>
        <v>1914.94</v>
      </c>
      <c r="BM6" s="35">
        <f t="shared" si="7"/>
        <v>1759.36</v>
      </c>
      <c r="BN6" s="35">
        <f t="shared" si="7"/>
        <v>1837.88</v>
      </c>
      <c r="BO6" s="35">
        <f t="shared" si="7"/>
        <v>1748.51</v>
      </c>
      <c r="BP6" s="34" t="str">
        <f>IF(BP7="","",IF(BP7="-","【-】","【"&amp;SUBSTITUTE(TEXT(BP7,"#,##0.00"),"-","△")&amp;"】"))</f>
        <v>【1,682.85】</v>
      </c>
      <c r="BQ6" s="35">
        <f>IF(BQ7="",NA(),BQ7)</f>
        <v>55.52</v>
      </c>
      <c r="BR6" s="35">
        <f t="shared" ref="BR6:BZ6" si="8">IF(BR7="",NA(),BR7)</f>
        <v>54.25</v>
      </c>
      <c r="BS6" s="35">
        <f t="shared" si="8"/>
        <v>58.17</v>
      </c>
      <c r="BT6" s="35">
        <f t="shared" si="8"/>
        <v>58.38</v>
      </c>
      <c r="BU6" s="35">
        <f t="shared" si="8"/>
        <v>64.38</v>
      </c>
      <c r="BV6" s="35">
        <f t="shared" si="8"/>
        <v>26.47</v>
      </c>
      <c r="BW6" s="35">
        <f t="shared" si="8"/>
        <v>34.020000000000003</v>
      </c>
      <c r="BX6" s="35">
        <f t="shared" si="8"/>
        <v>37.200000000000003</v>
      </c>
      <c r="BY6" s="35">
        <f t="shared" si="8"/>
        <v>35.03</v>
      </c>
      <c r="BZ6" s="35">
        <f t="shared" si="8"/>
        <v>34.99</v>
      </c>
      <c r="CA6" s="34" t="str">
        <f>IF(CA7="","",IF(CA7="-","【-】","【"&amp;SUBSTITUTE(TEXT(CA7,"#,##0.00"),"-","△")&amp;"】"))</f>
        <v>【36.18】</v>
      </c>
      <c r="CB6" s="35">
        <f>IF(CB7="",NA(),CB7)</f>
        <v>339.91</v>
      </c>
      <c r="CC6" s="35">
        <f t="shared" ref="CC6:CK6" si="9">IF(CC7="",NA(),CC7)</f>
        <v>330.99</v>
      </c>
      <c r="CD6" s="35">
        <f t="shared" si="9"/>
        <v>299.13</v>
      </c>
      <c r="CE6" s="35">
        <f t="shared" si="9"/>
        <v>320.89</v>
      </c>
      <c r="CF6" s="35">
        <f t="shared" si="9"/>
        <v>317.69</v>
      </c>
      <c r="CG6" s="35">
        <f t="shared" si="9"/>
        <v>688.46</v>
      </c>
      <c r="CH6" s="35">
        <f t="shared" si="9"/>
        <v>553.77</v>
      </c>
      <c r="CI6" s="35">
        <f t="shared" si="9"/>
        <v>508.64</v>
      </c>
      <c r="CJ6" s="35">
        <f t="shared" si="9"/>
        <v>525.22</v>
      </c>
      <c r="CK6" s="35">
        <f t="shared" si="9"/>
        <v>520.91999999999996</v>
      </c>
      <c r="CL6" s="34" t="str">
        <f>IF(CL7="","",IF(CL7="-","【-】","【"&amp;SUBSTITUTE(TEXT(CL7,"#,##0.00"),"-","△")&amp;"】"))</f>
        <v>【510.14】</v>
      </c>
      <c r="CM6" s="35">
        <f>IF(CM7="",NA(),CM7)</f>
        <v>38.89</v>
      </c>
      <c r="CN6" s="35">
        <f t="shared" ref="CN6:CV6" si="10">IF(CN7="",NA(),CN7)</f>
        <v>38.89</v>
      </c>
      <c r="CO6" s="35">
        <f t="shared" si="10"/>
        <v>38.89</v>
      </c>
      <c r="CP6" s="35">
        <f t="shared" si="10"/>
        <v>38.89</v>
      </c>
      <c r="CQ6" s="35">
        <f t="shared" si="10"/>
        <v>44.44</v>
      </c>
      <c r="CR6" s="35">
        <f t="shared" si="10"/>
        <v>40.96</v>
      </c>
      <c r="CS6" s="35">
        <f t="shared" si="10"/>
        <v>36.44</v>
      </c>
      <c r="CT6" s="35">
        <f t="shared" si="10"/>
        <v>34.29</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90.64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f t="shared" si="14"/>
        <v>0.51</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322075</v>
      </c>
      <c r="D7" s="37">
        <v>47</v>
      </c>
      <c r="E7" s="37">
        <v>17</v>
      </c>
      <c r="F7" s="37">
        <v>9</v>
      </c>
      <c r="G7" s="37">
        <v>0</v>
      </c>
      <c r="H7" s="37" t="s">
        <v>98</v>
      </c>
      <c r="I7" s="37" t="s">
        <v>99</v>
      </c>
      <c r="J7" s="37" t="s">
        <v>100</v>
      </c>
      <c r="K7" s="37" t="s">
        <v>101</v>
      </c>
      <c r="L7" s="37" t="s">
        <v>102</v>
      </c>
      <c r="M7" s="37" t="s">
        <v>103</v>
      </c>
      <c r="N7" s="38" t="s">
        <v>104</v>
      </c>
      <c r="O7" s="38" t="s">
        <v>105</v>
      </c>
      <c r="P7" s="38">
        <v>0.15</v>
      </c>
      <c r="Q7" s="38">
        <v>100</v>
      </c>
      <c r="R7" s="38">
        <v>3744</v>
      </c>
      <c r="S7" s="38">
        <v>23442</v>
      </c>
      <c r="T7" s="38">
        <v>268.24</v>
      </c>
      <c r="U7" s="38">
        <v>87.39</v>
      </c>
      <c r="V7" s="38">
        <v>35</v>
      </c>
      <c r="W7" s="38">
        <v>0.01</v>
      </c>
      <c r="X7" s="38">
        <v>3500</v>
      </c>
      <c r="Y7" s="38">
        <v>107.62</v>
      </c>
      <c r="Z7" s="38">
        <v>100.21</v>
      </c>
      <c r="AA7" s="38">
        <v>104.06</v>
      </c>
      <c r="AB7" s="38">
        <v>89.49</v>
      </c>
      <c r="AC7" s="38">
        <v>104.46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3188.44</v>
      </c>
      <c r="BL7" s="38">
        <v>1914.94</v>
      </c>
      <c r="BM7" s="38">
        <v>1759.36</v>
      </c>
      <c r="BN7" s="38">
        <v>1837.88</v>
      </c>
      <c r="BO7" s="38">
        <v>1748.51</v>
      </c>
      <c r="BP7" s="38">
        <v>1682.85</v>
      </c>
      <c r="BQ7" s="38">
        <v>55.52</v>
      </c>
      <c r="BR7" s="38">
        <v>54.25</v>
      </c>
      <c r="BS7" s="38">
        <v>58.17</v>
      </c>
      <c r="BT7" s="38">
        <v>58.38</v>
      </c>
      <c r="BU7" s="38">
        <v>64.38</v>
      </c>
      <c r="BV7" s="38">
        <v>26.47</v>
      </c>
      <c r="BW7" s="38">
        <v>34.020000000000003</v>
      </c>
      <c r="BX7" s="38">
        <v>37.200000000000003</v>
      </c>
      <c r="BY7" s="38">
        <v>35.03</v>
      </c>
      <c r="BZ7" s="38">
        <v>34.99</v>
      </c>
      <c r="CA7" s="38">
        <v>36.18</v>
      </c>
      <c r="CB7" s="38">
        <v>339.91</v>
      </c>
      <c r="CC7" s="38">
        <v>330.99</v>
      </c>
      <c r="CD7" s="38">
        <v>299.13</v>
      </c>
      <c r="CE7" s="38">
        <v>320.89</v>
      </c>
      <c r="CF7" s="38">
        <v>317.69</v>
      </c>
      <c r="CG7" s="38">
        <v>688.46</v>
      </c>
      <c r="CH7" s="38">
        <v>553.77</v>
      </c>
      <c r="CI7" s="38">
        <v>508.64</v>
      </c>
      <c r="CJ7" s="38">
        <v>525.22</v>
      </c>
      <c r="CK7" s="38">
        <v>520.91999999999996</v>
      </c>
      <c r="CL7" s="38">
        <v>510.14</v>
      </c>
      <c r="CM7" s="38">
        <v>38.89</v>
      </c>
      <c r="CN7" s="38">
        <v>38.89</v>
      </c>
      <c r="CO7" s="38">
        <v>38.89</v>
      </c>
      <c r="CP7" s="38">
        <v>38.89</v>
      </c>
      <c r="CQ7" s="38">
        <v>44.44</v>
      </c>
      <c r="CR7" s="38">
        <v>40.96</v>
      </c>
      <c r="CS7" s="38">
        <v>36.44</v>
      </c>
      <c r="CT7" s="38">
        <v>34.29</v>
      </c>
      <c r="CU7" s="38">
        <v>35.340000000000003</v>
      </c>
      <c r="CV7" s="38">
        <v>34.68</v>
      </c>
      <c r="CW7" s="38">
        <v>35.17</v>
      </c>
      <c r="CX7" s="38">
        <v>100</v>
      </c>
      <c r="CY7" s="38">
        <v>100</v>
      </c>
      <c r="CZ7" s="38">
        <v>100</v>
      </c>
      <c r="DA7" s="38">
        <v>100</v>
      </c>
      <c r="DB7" s="38">
        <v>100</v>
      </c>
      <c r="DC7" s="38">
        <v>90.64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v>0.51</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下水04</cp:lastModifiedBy>
  <cp:lastPrinted>2021-01-18T02:16:14Z</cp:lastPrinted>
  <dcterms:created xsi:type="dcterms:W3CDTF">2020-12-04T03:14:37Z</dcterms:created>
  <dcterms:modified xsi:type="dcterms:W3CDTF">2021-01-18T04:18:36Z</dcterms:modified>
  <cp:category/>
</cp:coreProperties>
</file>