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10129経営比較分析表（R01決算）\提出分\"/>
    </mc:Choice>
  </mc:AlternateContent>
  <workbookProtection workbookAlgorithmName="SHA-512" workbookHashValue="V9RW3OAGKQcO3MMnM8tN11JlhNdXCMsEIVty6knhTXvbu52v19nhQpEQ44XNvmiUwsFXR97/TdvgVPeUJSX5yw==" workbookSaltValue="mTy4ust7Dww1vTQ+Niu4t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P8" i="4"/>
  <c r="I8" i="4"/>
</calcChain>
</file>

<file path=xl/sharedStrings.xml><?xml version="1.0" encoding="utf-8"?>
<sst xmlns="http://schemas.openxmlformats.org/spreadsheetml/2006/main" count="247" uniqueCount="121">
  <si>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</si>
  <si>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</si>
  <si>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</si>
  <si>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</si>
  <si>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</si>
  <si>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</si>
  <si>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</si>
  <si>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</si>
  <si>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</si>
  <si>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</si>
  <si>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</si>
  <si>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</si>
  <si>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</si>
  <si>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</si>
  <si>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</si>
  <si>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</si>
  <si>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</si>
  <si>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</si>
  <si>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</si>
  <si>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</si>
  <si>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</si>
  <si>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</si>
  <si>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</si>
  <si>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</si>
  <si>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</si>
  <si>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</si>
  <si>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</si>
  <si>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</si>
  <si>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</si>
  <si>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</si>
  <si>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</si>
  <si>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</si>
  <si>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</si>
  <si>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</si>
  <si>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</si>
  <si>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</si>
  <si>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</si>
  <si>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</si>
  <si>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</si>
  <si>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</si>
  <si>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</si>
  <si>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</si>
  <si>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</si>
  <si>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</si>
  <si>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</si>
  <si>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</si>
  <si>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</si>
  <si>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</si>
  <si>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</si>
  <si>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</si>
  <si>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</si>
  <si>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</si>
  <si>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</si>
  <si>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</si>
  <si>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</si>
  <si>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</si>
  <si>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</si>
  <si>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</si>
  <si>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</si>
  <si>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</si>
  <si>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</si>
  <si>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</si>
  <si>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</si>
  <si>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</si>
  <si>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</si>
  <si>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</si>
  <si>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</si>
  <si>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</si>
  <si>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</si>
  <si>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</si>
  <si>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</si>
  <si>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</si>
  <si>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</si>
  <si>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</si>
  <si>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</si>
  <si>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</si>
  <si>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</si>
  <si>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</si>
  <si>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</si>
  <si>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</si>
  <si>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</si>
  <si>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</si>
  <si>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</si>
  <si>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</si>
  <si>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</si>
  <si>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</si>
  <si>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</si>
  <si>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</si>
  <si>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</si>
  <si>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</si>
  <si>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</si>
  <si>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</si>
  <si>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</si>
  <si>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</si>
  <si>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</si>
  <si>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</si>
  <si>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</si>
  <si>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</si>
  <si>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</si>
  <si>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</si>
  <si>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</si>
  <si>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</si>
  <si>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</si>
  <si>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</si>
  <si>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</si>
  <si>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</si>
  <si>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</si>
  <si>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</si>
  <si>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</si>
  <si>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</si>
  <si>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</si>
  <si>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</si>
  <si>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</si>
  <si>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</si>
  <si>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</si>
  <si>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</si>
  <si>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</si>
  <si>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</si>
  <si>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・法定耐用年数が近付いている浄化槽もあり、今後は改修計画の検討をしていく必要がある。
・浄化槽ブロワの故障が年々増加しており、修繕費が増加傾向にあるため、対応策の検討が必要である。</t>
    <phoneticPr fontId="4"/>
  </si>
  <si>
    <t>・将来的に有収水量の大幅な増加が見込めないため、維持管理費の節減や料金体系の見直しにより、経営の健全化を図っていく必要がある。</t>
    <phoneticPr fontId="4"/>
  </si>
  <si>
    <t>・収益的収支比率が上昇傾向となっているが、これは一般会計からの繰入金の増加によるものであり、経費回収率の低さから見て分かるように、使用料収入で汚水処理費用が賄えていない状況にある。なお、経費回収率が全国平均を上回っているのは、既に整備が完了しているためである。
・予算に占める企業債償還の割合が大きく、自主財源のみでは経営が成り立たず、一般会計からの繰入金に頼らざるをえない状況にある。
・節水意識の向上ならびに人口の減少による影響から、使用料収入は減少傾向にある。
・事業完了しており、企業債残高は減少傾向にある。
・施設利用率が全国平均を下回っているのは、浄化槽区域において少子高齢化が急速に進展しているためである。（※補足　⑦施設利用率のH28平均値は異常値であるため、考慮する必要はない）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</si>
</sst>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2-4359-9181-0E82031FF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2-4359-9181-0E82031FF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44.53</c:v>
                </c:pt>
                <c:pt idx="1">
                  <c:v>43.75</c:v>
                </c:pt>
                <c:pt idx="2">
                  <c:v>43.75</c:v>
                </c:pt>
                <c:pt idx="3">
                  <c:v>42.97</c:v>
                </c:pt>
                <c:pt idx="4">
                  <c:v>40.630000000000003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3-4A2B-854B-801758D4D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54.14</c:v>
                </c:pt>
                <c:pt idx="1">
                  <c:v>132.99</c:v>
                </c:pt>
                <c:pt idx="2">
                  <c:v>51.71</c:v>
                </c:pt>
                <c:pt idx="3">
                  <c:v>50.56</c:v>
                </c:pt>
                <c:pt idx="4">
                  <c:v>47.35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3-4A2B-854B-801758D4D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93.68</c:v>
                </c:pt>
                <c:pt idx="1">
                  <c:v>94.89</c:v>
                </c:pt>
                <c:pt idx="2">
                  <c:v>96.3</c:v>
                </c:pt>
                <c:pt idx="3">
                  <c:v>96.56</c:v>
                </c:pt>
                <c:pt idx="4">
                  <c:v>97.12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1-4A51-AD90-0B06F8610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84.69</c:v>
                </c:pt>
                <c:pt idx="1">
                  <c:v>82.94</c:v>
                </c:pt>
                <c:pt idx="2">
                  <c:v>82.91</c:v>
                </c:pt>
                <c:pt idx="3">
                  <c:v>83.85</c:v>
                </c:pt>
                <c:pt idx="4">
                  <c:v>81.209999999999994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21-4A51-AD90-0B06F8610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68.31</c:v>
                </c:pt>
                <c:pt idx="1">
                  <c:v>84.69</c:v>
                </c:pt>
                <c:pt idx="2">
                  <c:v>85.05</c:v>
                </c:pt>
                <c:pt idx="3">
                  <c:v>83.97</c:v>
                </c:pt>
                <c:pt idx="4">
                  <c:v>84.11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5-481B-8CD7-91FE6AE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85-481B-8CD7-91FE6AE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A-4489-8FC3-EF158765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A-4489-8FC3-EF158765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E-48BF-9EC2-A05AA3DAF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0E-48BF-9EC2-A05AA3DAF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3-4646-8BF8-1C461EDB8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3-4646-8BF8-1C461EDB8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9-4A3D-9B9F-5D6B6811B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D9-4A3D-9B9F-5D6B6811B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938.5</c:v>
                </c:pt>
                <c:pt idx="1">
                  <c:v>943.12</c:v>
                </c:pt>
                <c:pt idx="2">
                  <c:v>748.78</c:v>
                </c:pt>
                <c:pt idx="3">
                  <c:v>656.86</c:v>
                </c:pt>
                <c:pt idx="4">
                  <c:v>508.5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D-4911-96A4-A454B02BD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663.76</c:v>
                </c:pt>
                <c:pt idx="1">
                  <c:v>566.35</c:v>
                </c:pt>
                <c:pt idx="2">
                  <c:v>888.8</c:v>
                </c:pt>
                <c:pt idx="3">
                  <c:v>855.65</c:v>
                </c:pt>
                <c:pt idx="4">
                  <c:v>862.99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DD-4911-96A4-A454B02BD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45.49</c:v>
                </c:pt>
                <c:pt idx="1">
                  <c:v>69.86</c:v>
                </c:pt>
                <c:pt idx="2">
                  <c:v>64.010000000000005</c:v>
                </c:pt>
                <c:pt idx="3">
                  <c:v>63.56</c:v>
                </c:pt>
                <c:pt idx="4">
                  <c:v>58.99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3-408E-8022-68F5A6AB6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53.76</c:v>
                </c:pt>
                <c:pt idx="1">
                  <c:v>52.27</c:v>
                </c:pt>
                <c:pt idx="2">
                  <c:v>52.55</c:v>
                </c:pt>
                <c:pt idx="3">
                  <c:v>52.23</c:v>
                </c:pt>
                <c:pt idx="4">
                  <c:v>50.06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3-408E-8022-68F5A6AB6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413.44</c:v>
                </c:pt>
                <c:pt idx="1">
                  <c:v>270.14</c:v>
                </c:pt>
                <c:pt idx="2">
                  <c:v>291.81</c:v>
                </c:pt>
                <c:pt idx="3">
                  <c:v>293.20999999999998</c:v>
                </c:pt>
                <c:pt idx="4">
                  <c:v>325.22000000000003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6-491C-907B-9AF302E08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275.25</c:v>
                </c:pt>
                <c:pt idx="1">
                  <c:v>291.01</c:v>
                </c:pt>
                <c:pt idx="2">
                  <c:v>292.45</c:v>
                </c:pt>
                <c:pt idx="3">
                  <c:v>294.05</c:v>
                </c:pt>
                <c:pt idx="4">
                  <c:v>309.22000000000003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C6-491C-907B-9AF302E08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O10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島根県　安来市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個別排水処理</v>
      </c>
      <c r="Q8" s="49"/>
      <c r="R8" s="49"/>
      <c r="S8" s="49"/>
      <c r="T8" s="49"/>
      <c r="U8" s="49"/>
      <c r="V8" s="49"/>
      <c r="W8" s="49" t="str">
        <f>データ!L6</f>
        <v>L2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38354</v>
      </c>
      <c r="AM8" s="51"/>
      <c r="AN8" s="51"/>
      <c r="AO8" s="51"/>
      <c r="AP8" s="51"/>
      <c r="AQ8" s="51"/>
      <c r="AR8" s="51"/>
      <c r="AS8" s="51"/>
      <c r="AT8" s="46">
        <f>データ!T6</f>
        <v>420.93</v>
      </c>
      <c r="AU8" s="46"/>
      <c r="AV8" s="46"/>
      <c r="AW8" s="46"/>
      <c r="AX8" s="46"/>
      <c r="AY8" s="46"/>
      <c r="AZ8" s="46"/>
      <c r="BA8" s="46"/>
      <c r="BB8" s="46">
        <f>データ!U6</f>
        <v>91.12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0.64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3503</v>
      </c>
      <c r="AE10" s="51"/>
      <c r="AF10" s="51"/>
      <c r="AG10" s="51"/>
      <c r="AH10" s="51"/>
      <c r="AI10" s="51"/>
      <c r="AJ10" s="51"/>
      <c r="AK10" s="2"/>
      <c r="AL10" s="51">
        <f>データ!V6</f>
        <v>243</v>
      </c>
      <c r="AM10" s="51"/>
      <c r="AN10" s="51"/>
      <c r="AO10" s="51"/>
      <c r="AP10" s="51"/>
      <c r="AQ10" s="51"/>
      <c r="AR10" s="51"/>
      <c r="AS10" s="51"/>
      <c r="AT10" s="46">
        <f>データ!W6</f>
        <v>0.03</v>
      </c>
      <c r="AU10" s="46"/>
      <c r="AV10" s="46"/>
      <c r="AW10" s="46"/>
      <c r="AX10" s="46"/>
      <c r="AY10" s="46"/>
      <c r="AZ10" s="46"/>
      <c r="BA10" s="46"/>
      <c r="BB10" s="46">
        <f>データ!X6</f>
        <v>8100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120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【862.82】</v>
      </c>
      <c r="I86" s="26" t="str">
        <f>データ!CA6</f>
        <v>【49.71】</v>
      </c>
      <c r="J86" s="26" t="str">
        <f>データ!CL6</f>
        <v>【317.18】</v>
      </c>
      <c r="K86" s="26" t="str">
        <f>データ!CW6</f>
        <v>【47.67】</v>
      </c>
      <c r="L86" s="26" t="str">
        <f>データ!DH6</f>
        <v>【79.30】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FyMsH6zdC3Ot1jDiL7FYqvy2gXEYZJLzuFbi9tejatPBdprTUCi0Lg9Z6AMSio224/hchthv1zq/SX1dAzpXBA==" saltValue="CwPFiL3VSL66EWhQVIK4S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322067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島根県　安来市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0.64</v>
      </c>
      <c r="Q6" s="34">
        <f t="shared" si="3"/>
        <v>100</v>
      </c>
      <c r="R6" s="34">
        <f t="shared" si="3"/>
        <v>3503</v>
      </c>
      <c r="S6" s="34">
        <f t="shared" si="3"/>
        <v>38354</v>
      </c>
      <c r="T6" s="34">
        <f t="shared" si="3"/>
        <v>420.93</v>
      </c>
      <c r="U6" s="34">
        <f t="shared" si="3"/>
        <v>91.12</v>
      </c>
      <c r="V6" s="34">
        <f t="shared" si="3"/>
        <v>243</v>
      </c>
      <c r="W6" s="34">
        <f t="shared" si="3"/>
        <v>0.03</v>
      </c>
      <c r="X6" s="34">
        <f t="shared" si="3"/>
        <v>8100</v>
      </c>
      <c r="Y6" s="35">
        <f>IF(Y7="",NA(),Y7)</f>
        <v>68.31</v>
      </c>
      <c r="Z6" s="35">
        <f t="shared" ref="Z6:AH6" si="4">IF(Z7="",NA(),Z7)</f>
        <v>84.69</v>
      </c>
      <c r="AA6" s="35">
        <f t="shared" si="4"/>
        <v>85.05</v>
      </c>
      <c r="AB6" s="35">
        <f t="shared" si="4"/>
        <v>83.97</v>
      </c>
      <c r="AC6" s="35">
        <f t="shared" si="4"/>
        <v>84.11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938.5</v>
      </c>
      <c r="BG6" s="35">
        <f t="shared" ref="BG6:BO6" si="7">IF(BG7="",NA(),BG7)</f>
        <v>943.12</v>
      </c>
      <c r="BH6" s="35">
        <f t="shared" si="7"/>
        <v>748.78</v>
      </c>
      <c r="BI6" s="35">
        <f t="shared" si="7"/>
        <v>656.86</v>
      </c>
      <c r="BJ6" s="35">
        <f t="shared" si="7"/>
        <v>508.5</v>
      </c>
      <c r="BK6" s="35">
        <f t="shared" si="7"/>
        <v>663.76</v>
      </c>
      <c r="BL6" s="35">
        <f t="shared" si="7"/>
        <v>566.35</v>
      </c>
      <c r="BM6" s="35">
        <f t="shared" si="7"/>
        <v>888.8</v>
      </c>
      <c r="BN6" s="35">
        <f t="shared" si="7"/>
        <v>855.65</v>
      </c>
      <c r="BO6" s="35">
        <f t="shared" si="7"/>
        <v>862.99</v>
      </c>
      <c r="BP6" s="34" t="str">
        <f>IF(BP7="","",IF(BP7="-","【-】","【"&amp;SUBSTITUTE(TEXT(BP7,"#,##0.00"),"-","△")&amp;"】"))</f>
        <v>【862.82】</v>
      </c>
      <c r="BQ6" s="35">
        <f>IF(BQ7="",NA(),BQ7)</f>
        <v>45.49</v>
      </c>
      <c r="BR6" s="35">
        <f t="shared" ref="BR6:BZ6" si="8">IF(BR7="",NA(),BR7)</f>
        <v>69.86</v>
      </c>
      <c r="BS6" s="35">
        <f t="shared" si="8"/>
        <v>64.010000000000005</v>
      </c>
      <c r="BT6" s="35">
        <f t="shared" si="8"/>
        <v>63.56</v>
      </c>
      <c r="BU6" s="35">
        <f t="shared" si="8"/>
        <v>58.99</v>
      </c>
      <c r="BV6" s="35">
        <f t="shared" si="8"/>
        <v>53.76</v>
      </c>
      <c r="BW6" s="35">
        <f t="shared" si="8"/>
        <v>52.27</v>
      </c>
      <c r="BX6" s="35">
        <f t="shared" si="8"/>
        <v>52.55</v>
      </c>
      <c r="BY6" s="35">
        <f t="shared" si="8"/>
        <v>52.23</v>
      </c>
      <c r="BZ6" s="35">
        <f t="shared" si="8"/>
        <v>50.06</v>
      </c>
      <c r="CA6" s="34" t="str">
        <f>IF(CA7="","",IF(CA7="-","【-】","【"&amp;SUBSTITUTE(TEXT(CA7,"#,##0.00"),"-","△")&amp;"】"))</f>
        <v>【49.71】</v>
      </c>
      <c r="CB6" s="35">
        <f>IF(CB7="",NA(),CB7)</f>
        <v>413.44</v>
      </c>
      <c r="CC6" s="35">
        <f t="shared" ref="CC6:CK6" si="9">IF(CC7="",NA(),CC7)</f>
        <v>270.14</v>
      </c>
      <c r="CD6" s="35">
        <f t="shared" si="9"/>
        <v>291.81</v>
      </c>
      <c r="CE6" s="35">
        <f t="shared" si="9"/>
        <v>293.20999999999998</v>
      </c>
      <c r="CF6" s="35">
        <f t="shared" si="9"/>
        <v>325.22000000000003</v>
      </c>
      <c r="CG6" s="35">
        <f t="shared" si="9"/>
        <v>275.25</v>
      </c>
      <c r="CH6" s="35">
        <f t="shared" si="9"/>
        <v>291.01</v>
      </c>
      <c r="CI6" s="35">
        <f t="shared" si="9"/>
        <v>292.45</v>
      </c>
      <c r="CJ6" s="35">
        <f t="shared" si="9"/>
        <v>294.05</v>
      </c>
      <c r="CK6" s="35">
        <f t="shared" si="9"/>
        <v>309.22000000000003</v>
      </c>
      <c r="CL6" s="34" t="str">
        <f>IF(CL7="","",IF(CL7="-","【-】","【"&amp;SUBSTITUTE(TEXT(CL7,"#,##0.00"),"-","△")&amp;"】"))</f>
        <v>【317.18】</v>
      </c>
      <c r="CM6" s="35">
        <f>IF(CM7="",NA(),CM7)</f>
        <v>44.53</v>
      </c>
      <c r="CN6" s="35">
        <f t="shared" ref="CN6:CV6" si="10">IF(CN7="",NA(),CN7)</f>
        <v>43.75</v>
      </c>
      <c r="CO6" s="35">
        <f t="shared" si="10"/>
        <v>43.75</v>
      </c>
      <c r="CP6" s="35">
        <f t="shared" si="10"/>
        <v>42.97</v>
      </c>
      <c r="CQ6" s="35">
        <f t="shared" si="10"/>
        <v>40.630000000000003</v>
      </c>
      <c r="CR6" s="35">
        <f t="shared" si="10"/>
        <v>54.14</v>
      </c>
      <c r="CS6" s="35">
        <f t="shared" si="10"/>
        <v>132.99</v>
      </c>
      <c r="CT6" s="35">
        <f t="shared" si="10"/>
        <v>51.71</v>
      </c>
      <c r="CU6" s="35">
        <f t="shared" si="10"/>
        <v>50.56</v>
      </c>
      <c r="CV6" s="35">
        <f t="shared" si="10"/>
        <v>47.35</v>
      </c>
      <c r="CW6" s="34" t="str">
        <f>IF(CW7="","",IF(CW7="-","【-】","【"&amp;SUBSTITUTE(TEXT(CW7,"#,##0.00"),"-","△")&amp;"】"))</f>
        <v>【47.67】</v>
      </c>
      <c r="CX6" s="35">
        <f>IF(CX7="",NA(),CX7)</f>
        <v>93.68</v>
      </c>
      <c r="CY6" s="35">
        <f t="shared" ref="CY6:DG6" si="11">IF(CY7="",NA(),CY7)</f>
        <v>94.89</v>
      </c>
      <c r="CZ6" s="35">
        <f t="shared" si="11"/>
        <v>96.3</v>
      </c>
      <c r="DA6" s="35">
        <f t="shared" si="11"/>
        <v>96.56</v>
      </c>
      <c r="DB6" s="35">
        <f t="shared" si="11"/>
        <v>97.12</v>
      </c>
      <c r="DC6" s="35">
        <f t="shared" si="11"/>
        <v>84.69</v>
      </c>
      <c r="DD6" s="35">
        <f t="shared" si="11"/>
        <v>82.94</v>
      </c>
      <c r="DE6" s="35">
        <f t="shared" si="11"/>
        <v>82.91</v>
      </c>
      <c r="DF6" s="35">
        <f t="shared" si="11"/>
        <v>83.85</v>
      </c>
      <c r="DG6" s="35">
        <f t="shared" si="11"/>
        <v>81.209999999999994</v>
      </c>
      <c r="DH6" s="34" t="str">
        <f>IF(DH7="","",IF(DH7="-","【-】","【"&amp;SUBSTITUTE(TEXT(DH7,"#,##0.00"),"-","△")&amp;"】"))</f>
        <v>【79.30】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2019</v>
      </c>
      <c r="C7" s="37">
        <v>322067</v>
      </c>
      <c r="D7" s="37">
        <v>47</v>
      </c>
      <c r="E7" s="37">
        <v>18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0.64</v>
      </c>
      <c r="Q7" s="38">
        <v>100</v>
      </c>
      <c r="R7" s="38">
        <v>3503</v>
      </c>
      <c r="S7" s="38">
        <v>38354</v>
      </c>
      <c r="T7" s="38">
        <v>420.93</v>
      </c>
      <c r="U7" s="38">
        <v>91.12</v>
      </c>
      <c r="V7" s="38">
        <v>243</v>
      </c>
      <c r="W7" s="38">
        <v>0.03</v>
      </c>
      <c r="X7" s="38">
        <v>8100</v>
      </c>
      <c r="Y7" s="38">
        <v>68.31</v>
      </c>
      <c r="Z7" s="38">
        <v>84.69</v>
      </c>
      <c r="AA7" s="38">
        <v>85.05</v>
      </c>
      <c r="AB7" s="38">
        <v>83.97</v>
      </c>
      <c r="AC7" s="38">
        <v>84.11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938.5</v>
      </c>
      <c r="BG7" s="38">
        <v>943.12</v>
      </c>
      <c r="BH7" s="38">
        <v>748.78</v>
      </c>
      <c r="BI7" s="38">
        <v>656.86</v>
      </c>
      <c r="BJ7" s="38">
        <v>508.5</v>
      </c>
      <c r="BK7" s="38">
        <v>663.76</v>
      </c>
      <c r="BL7" s="38">
        <v>566.35</v>
      </c>
      <c r="BM7" s="38">
        <v>888.8</v>
      </c>
      <c r="BN7" s="38">
        <v>855.65</v>
      </c>
      <c r="BO7" s="38">
        <v>862.99</v>
      </c>
      <c r="BP7" s="38">
        <v>862.82</v>
      </c>
      <c r="BQ7" s="38">
        <v>45.49</v>
      </c>
      <c r="BR7" s="38">
        <v>69.86</v>
      </c>
      <c r="BS7" s="38">
        <v>64.010000000000005</v>
      </c>
      <c r="BT7" s="38">
        <v>63.56</v>
      </c>
      <c r="BU7" s="38">
        <v>58.99</v>
      </c>
      <c r="BV7" s="38">
        <v>53.76</v>
      </c>
      <c r="BW7" s="38">
        <v>52.27</v>
      </c>
      <c r="BX7" s="38">
        <v>52.55</v>
      </c>
      <c r="BY7" s="38">
        <v>52.23</v>
      </c>
      <c r="BZ7" s="38">
        <v>50.06</v>
      </c>
      <c r="CA7" s="38">
        <v>49.71</v>
      </c>
      <c r="CB7" s="38">
        <v>413.44</v>
      </c>
      <c r="CC7" s="38">
        <v>270.14</v>
      </c>
      <c r="CD7" s="38">
        <v>291.81</v>
      </c>
      <c r="CE7" s="38">
        <v>293.20999999999998</v>
      </c>
      <c r="CF7" s="38">
        <v>325.22000000000003</v>
      </c>
      <c r="CG7" s="38">
        <v>275.25</v>
      </c>
      <c r="CH7" s="38">
        <v>291.01</v>
      </c>
      <c r="CI7" s="38">
        <v>292.45</v>
      </c>
      <c r="CJ7" s="38">
        <v>294.05</v>
      </c>
      <c r="CK7" s="38">
        <v>309.22000000000003</v>
      </c>
      <c r="CL7" s="38">
        <v>317.18</v>
      </c>
      <c r="CM7" s="38">
        <v>44.53</v>
      </c>
      <c r="CN7" s="38">
        <v>43.75</v>
      </c>
      <c r="CO7" s="38">
        <v>43.75</v>
      </c>
      <c r="CP7" s="38">
        <v>42.97</v>
      </c>
      <c r="CQ7" s="38">
        <v>40.630000000000003</v>
      </c>
      <c r="CR7" s="38">
        <v>54.14</v>
      </c>
      <c r="CS7" s="38">
        <v>132.99</v>
      </c>
      <c r="CT7" s="38">
        <v>51.71</v>
      </c>
      <c r="CU7" s="38">
        <v>50.56</v>
      </c>
      <c r="CV7" s="38">
        <v>47.35</v>
      </c>
      <c r="CW7" s="38">
        <v>47.67</v>
      </c>
      <c r="CX7" s="38">
        <v>93.68</v>
      </c>
      <c r="CY7" s="38">
        <v>94.89</v>
      </c>
      <c r="CZ7" s="38">
        <v>96.3</v>
      </c>
      <c r="DA7" s="38">
        <v>96.56</v>
      </c>
      <c r="DB7" s="38">
        <v>97.12</v>
      </c>
      <c r="DC7" s="38">
        <v>84.69</v>
      </c>
      <c r="DD7" s="38">
        <v>82.94</v>
      </c>
      <c r="DE7" s="38">
        <v>82.91</v>
      </c>
      <c r="DF7" s="38">
        <v>83.85</v>
      </c>
      <c r="DG7" s="38">
        <v>81.209999999999994</v>
      </c>
      <c r="DH7" s="38">
        <v>79.3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yasugi</cp:lastModifiedBy>
  <cp:lastPrinted>2021-01-22T07:05:06Z</cp:lastPrinted>
  <dcterms:created xsi:type="dcterms:W3CDTF">2020-12-04T03:21:22Z</dcterms:created>
  <dcterms:modified xsi:type="dcterms:W3CDTF">2021-01-22T07:59:33Z</dcterms:modified>
  <cp:category/>
</cp:coreProperties>
</file>