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上下水道部\下水道課\管理\公営企業関連\4.経営比較分析\210129経営比較分析表（R01決算）\02.打ち返し\"/>
    </mc:Choice>
  </mc:AlternateContent>
  <workbookProtection workbookAlgorithmName="SHA-512" workbookHashValue="nUmjVN7ykip7XxYzWHxk7X5GZqciz3ivaa/tDl2BpYlcWk0IQaghu/BcOQdLRhgiN+/ayfdk9Ph3L2/X+N337Q==" workbookSaltValue="vXnIl2LdmpSa02iGZsXxe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<sst xmlns="http://schemas.openxmlformats.org/spreadsheetml/2006/main" count="241" uniqueCount="118">
  <si>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</si>
  <si>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</si>
  <si>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</si>
  <si>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</si>
  <si>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</si>
  <si>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</si>
  <si>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</si>
  <si>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</si>
  <si>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</si>
  <si>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</si>
  <si>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</si>
  <si>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</si>
  <si>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</si>
  <si>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</si>
  <si>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</si>
  <si>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</si>
  <si>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</si>
  <si>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</si>
  <si>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</si>
  <si>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</si>
  <si>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</si>
  <si>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</si>
  <si>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</si>
  <si>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</si>
  <si>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</si>
  <si>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</si>
  <si>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</si>
  <si>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</si>
  <si>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</si>
  <si>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</si>
  <si>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</si>
  <si>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</si>
  <si>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</si>
  <si>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</si>
  <si>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</si>
  <si>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</si>
  <si>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</si>
  <si>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</si>
  <si>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</si>
  <si>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</si>
  <si>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</si>
  <si>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</si>
  <si>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</si>
  <si>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</si>
  <si>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</si>
  <si>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</si>
  <si>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</si>
  <si>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</si>
  <si>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</si>
  <si>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</si>
  <si>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</si>
  <si>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</si>
  <si>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</si>
  <si>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</si>
  <si>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</si>
  <si>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</si>
  <si>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</si>
  <si>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</si>
  <si>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</si>
  <si>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</si>
  <si>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</si>
  <si>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</si>
  <si>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</si>
  <si>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</si>
  <si>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</si>
  <si>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</si>
  <si>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</si>
  <si>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</si>
  <si>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</si>
  <si>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</si>
  <si>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</si>
  <si>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</si>
  <si>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</si>
  <si>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</si>
  <si>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</si>
  <si>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</si>
  <si>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</si>
  <si>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</si>
  <si>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</si>
  <si>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</si>
  <si>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</si>
  <si>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</si>
  <si>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</si>
  <si>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</si>
  <si>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</si>
  <si>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</si>
  <si>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</si>
  <si>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</si>
  <si>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</si>
  <si>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</si>
  <si>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</si>
  <si>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</si>
  <si>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</si>
  <si>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</si>
  <si>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</si>
  <si>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</si>
  <si>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安来市</t>
  </si>
  <si>
    <t>法非適用</t>
  </si>
  <si>
    <t>下水道事業</t>
  </si>
  <si>
    <t>公共下水道</t>
  </si>
  <si>
    <t>Cc1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</si>
  <si>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</si>
  <si>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</si>
  <si>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</si>
  <si>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</si>
  <si>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</si>
  <si>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</si>
  <si>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</si>
  <si>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</si>
  <si>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</si>
  <si>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</si>
  <si>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</si>
  <si>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</si>
  <si>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</si>
  <si>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</si>
  <si>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・現在のところ、管渠の破損等の状況に至っていない。
・管渠について、古いものでは布設から40年を経過しているが、まだ耐用年数を迎えておらず（管渠の標準耐用年数は50年）、また管渠調査にて損傷が確認されていないため、管渠更新は行っていない。ただし、今後は長寿命化へ向けての取組を行っていく必要がある。</t>
    <phoneticPr fontId="4"/>
  </si>
  <si>
    <t>・今後も未接続世帯への働きかけを積極的に行い、水洗化率向上を図り、使用料収入を増加させるとともに、維持管理費の節減を行い、経営の健全化を図っていく必要がある。
・令和2年4月1日から公営企業会計を適用したので、今後は経営・資産状況をより的確に把握できるようになる。そのため、より適切な経営戦略に向けた取組を行う必要がある。</t>
    <rPh sb="91" eb="93">
      <t>コウエイ</t>
    </rPh>
    <rPh sb="98" eb="100">
      <t>テキヨウ</t>
    </rPh>
    <phoneticPr fontId="4"/>
  </si>
  <si>
    <t>・収益的収支比率は上昇傾向にあるが、これは一般会計からの繰入金の増加によるものであり、経費回収率から見て分かるように、使用料収入で汚水処理費用が賄えていない状況にある。なお、経費回収率が全国平均を下回っているのは、地下水対策により建設改良費が嵩んだことによるものである。
・予算に占める企業債償還の割合が大きく、自主財源のみでは経営が成り立たず、一般会計からの繰入金に頼らざるをえない状況にある。このため、令和３年度に使用料改定を行う。
・企業債残高は減少傾向にある。
・水洗化率が向上している一方で、節水意識の向上、少子高齢化の進展及び人口減少等により、使用料収入が減少傾向にある。このため、汚水処理原価が概ね減少傾向にあるにも関わらず、経費回収率は有収水量のピークであったH29から減少傾向に転じた。</t>
    <rPh sb="215" eb="216">
      <t>オコナ</t>
    </rPh>
    <rPh sb="247" eb="249">
      <t>イッポウ</t>
    </rPh>
    <rPh sb="251" eb="255">
      <t>セッスイイシキ</t>
    </rPh>
    <rPh sb="256" eb="258">
      <t>コウジョウ</t>
    </rPh>
    <rPh sb="259" eb="264">
      <t>ショウシコウレイカ</t>
    </rPh>
    <rPh sb="265" eb="267">
      <t>シンテン</t>
    </rPh>
    <rPh sb="267" eb="268">
      <t>オヨ</t>
    </rPh>
    <rPh sb="269" eb="271">
      <t>ジンコウ</t>
    </rPh>
    <rPh sb="271" eb="273">
      <t>ゲンショウ</t>
    </rPh>
    <rPh sb="273" eb="274">
      <t>トウ</t>
    </rPh>
    <rPh sb="278" eb="281">
      <t>シヨウリョウ</t>
    </rPh>
    <rPh sb="281" eb="283">
      <t>シュウニュウ</t>
    </rPh>
    <rPh sb="284" eb="286">
      <t>ゲンショウ</t>
    </rPh>
    <rPh sb="286" eb="288">
      <t>ケイコウ</t>
    </rPh>
    <rPh sb="297" eb="301">
      <t>オスイショリ</t>
    </rPh>
    <rPh sb="301" eb="303">
      <t>ゲンカ</t>
    </rPh>
    <rPh sb="304" eb="305">
      <t>オオム</t>
    </rPh>
    <rPh sb="306" eb="308">
      <t>ゲンショウ</t>
    </rPh>
    <rPh sb="308" eb="310">
      <t>ケイコウ</t>
    </rPh>
    <rPh sb="315" eb="316">
      <t>カカ</t>
    </rPh>
    <rPh sb="326" eb="330">
      <t>ユウシュウスイリョウ</t>
    </rPh>
    <rPh sb="343" eb="347">
      <t>ゲンショウケイコウ</t>
    </rPh>
    <rPh sb="348" eb="349">
      <t>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</si>
</sst>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2-4240-9D26-562AF7B00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0.19</c:v>
                </c:pt>
                <c:pt idx="2">
                  <c:v>0.23</c:v>
                </c:pt>
                <c:pt idx="3">
                  <c:v>0.21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F2-4240-9D26-562AF7B00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9-4AFC-AFDA-1052C1929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59.4</c:v>
                </c:pt>
                <c:pt idx="1">
                  <c:v>59.35</c:v>
                </c:pt>
                <c:pt idx="2">
                  <c:v>58.4</c:v>
                </c:pt>
                <c:pt idx="3">
                  <c:v>58</c:v>
                </c:pt>
                <c:pt idx="4">
                  <c:v>57.42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59-4AFC-AFDA-1052C1929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81.680000000000007</c:v>
                </c:pt>
                <c:pt idx="1">
                  <c:v>81.790000000000006</c:v>
                </c:pt>
                <c:pt idx="2">
                  <c:v>83.11</c:v>
                </c:pt>
                <c:pt idx="3">
                  <c:v>83.41</c:v>
                </c:pt>
                <c:pt idx="4">
                  <c:v>84.97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6-4E6C-BFFA-98039115A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89.81</c:v>
                </c:pt>
                <c:pt idx="1">
                  <c:v>89.88</c:v>
                </c:pt>
                <c:pt idx="2">
                  <c:v>89.68</c:v>
                </c:pt>
                <c:pt idx="3">
                  <c:v>89.79</c:v>
                </c:pt>
                <c:pt idx="4">
                  <c:v>90.42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16-4E6C-BFFA-98039115A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59.29</c:v>
                </c:pt>
                <c:pt idx="1">
                  <c:v>59.88</c:v>
                </c:pt>
                <c:pt idx="2">
                  <c:v>60.88</c:v>
                </c:pt>
                <c:pt idx="3">
                  <c:v>62.43</c:v>
                </c:pt>
                <c:pt idx="4">
                  <c:v>63.43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C-4209-A357-920D1FF61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0C-4209-A357-920D1FF61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4-4DD6-A550-565D0782A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04-4DD6-A550-565D0782A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2-4D39-AE90-BD203EBD5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72-4D39-AE90-BD203EBD5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2-455D-A85F-A6AB1933D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42-455D-A85F-A6AB1933D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8-4437-9BCC-EA99F0245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8-4437-9BCC-EA99F0245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2134.1</c:v>
                </c:pt>
                <c:pt idx="1">
                  <c:v>1143.71</c:v>
                </c:pt>
                <c:pt idx="2">
                  <c:v>914.8</c:v>
                </c:pt>
                <c:pt idx="3">
                  <c:v>830.87</c:v>
                </c:pt>
                <c:pt idx="4">
                  <c:v>824.35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0-4CDC-9D0B-7A157C727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862.87</c:v>
                </c:pt>
                <c:pt idx="1">
                  <c:v>716.96</c:v>
                </c:pt>
                <c:pt idx="2">
                  <c:v>799.11</c:v>
                </c:pt>
                <c:pt idx="3">
                  <c:v>768.62</c:v>
                </c:pt>
                <c:pt idx="4">
                  <c:v>789.44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20-4CDC-9D0B-7A157C727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71.77</c:v>
                </c:pt>
                <c:pt idx="1">
                  <c:v>70.23</c:v>
                </c:pt>
                <c:pt idx="2">
                  <c:v>79.41</c:v>
                </c:pt>
                <c:pt idx="3">
                  <c:v>73.37</c:v>
                </c:pt>
                <c:pt idx="4">
                  <c:v>70.930000000000007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D-43F0-A8EB-35569203D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85.39</c:v>
                </c:pt>
                <c:pt idx="1">
                  <c:v>88.09</c:v>
                </c:pt>
                <c:pt idx="2">
                  <c:v>87.69</c:v>
                </c:pt>
                <c:pt idx="3">
                  <c:v>88.06</c:v>
                </c:pt>
                <c:pt idx="4">
                  <c:v>87.29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D-43F0-A8EB-35569203D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314.91000000000003</c:v>
                </c:pt>
                <c:pt idx="1">
                  <c:v>316.48</c:v>
                </c:pt>
                <c:pt idx="2">
                  <c:v>287.74</c:v>
                </c:pt>
                <c:pt idx="3">
                  <c:v>298.54000000000002</c:v>
                </c:pt>
                <c:pt idx="4">
                  <c:v>276.99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3-4A50-93BE-4B1366DBC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188.79</c:v>
                </c:pt>
                <c:pt idx="1">
                  <c:v>181.8</c:v>
                </c:pt>
                <c:pt idx="2">
                  <c:v>180.07</c:v>
                </c:pt>
                <c:pt idx="3">
                  <c:v>179.32</c:v>
                </c:pt>
                <c:pt idx="4">
                  <c:v>176.67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83-4A50-93BE-4B1366DBC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D7" zoomScale="85" zoomScaleNormal="85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島根県　安来市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Cc1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38354</v>
      </c>
      <c r="AM8" s="69"/>
      <c r="AN8" s="69"/>
      <c r="AO8" s="69"/>
      <c r="AP8" s="69"/>
      <c r="AQ8" s="69"/>
      <c r="AR8" s="69"/>
      <c r="AS8" s="69"/>
      <c r="AT8" s="68">
        <f>データ!T6</f>
        <v>420.93</v>
      </c>
      <c r="AU8" s="68"/>
      <c r="AV8" s="68"/>
      <c r="AW8" s="68"/>
      <c r="AX8" s="68"/>
      <c r="AY8" s="68"/>
      <c r="AZ8" s="68"/>
      <c r="BA8" s="68"/>
      <c r="BB8" s="68">
        <f>データ!U6</f>
        <v>91.12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45.94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3503</v>
      </c>
      <c r="AE10" s="69"/>
      <c r="AF10" s="69"/>
      <c r="AG10" s="69"/>
      <c r="AH10" s="69"/>
      <c r="AI10" s="69"/>
      <c r="AJ10" s="69"/>
      <c r="AK10" s="2"/>
      <c r="AL10" s="69">
        <f>データ!V6</f>
        <v>17527</v>
      </c>
      <c r="AM10" s="69"/>
      <c r="AN10" s="69"/>
      <c r="AO10" s="69"/>
      <c r="AP10" s="69"/>
      <c r="AQ10" s="69"/>
      <c r="AR10" s="69"/>
      <c r="AS10" s="69"/>
      <c r="AT10" s="68">
        <f>データ!W6</f>
        <v>4.99</v>
      </c>
      <c r="AU10" s="68"/>
      <c r="AV10" s="68"/>
      <c r="AW10" s="68"/>
      <c r="AX10" s="68"/>
      <c r="AY10" s="68"/>
      <c r="AZ10" s="68"/>
      <c r="BA10" s="68"/>
      <c r="BB10" s="68">
        <f>データ!X6</f>
        <v>3512.42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116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43</v>
      </c>
      <c r="N86" s="26" t="s">
        <v>43</v>
      </c>
      <c r="O86" s="26" t="str">
        <f>データ!EO6</f>
        <v>【0.22】</v>
      </c>
    </row>
  </sheetData>
  <sheetProtection algorithmName="SHA-512" hashValue="zpKH1RhrTBYoYEg3ECHV4zIwQ6cRA8WLe3Ks4EPK7ukhncDwwPvhD4Ru8ixnUM3z5JmUNv+gPc0gOy2kXEEL0Q==" saltValue="FlKQOKayzAwr6wZ8GNUYj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5" s="36" customFormat="1" x14ac:dyDescent="0.15">
      <c r="A6" s="28" t="s">
        <v>95</v>
      </c>
      <c r="B6" s="33">
        <f>B7</f>
        <v>2019</v>
      </c>
      <c r="C6" s="33">
        <f t="shared" ref="C6:X6" si="3">C7</f>
        <v>322067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島根県　安来市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45.94</v>
      </c>
      <c r="Q6" s="34">
        <f t="shared" si="3"/>
        <v>100</v>
      </c>
      <c r="R6" s="34">
        <f t="shared" si="3"/>
        <v>3503</v>
      </c>
      <c r="S6" s="34">
        <f t="shared" si="3"/>
        <v>38354</v>
      </c>
      <c r="T6" s="34">
        <f t="shared" si="3"/>
        <v>420.93</v>
      </c>
      <c r="U6" s="34">
        <f t="shared" si="3"/>
        <v>91.12</v>
      </c>
      <c r="V6" s="34">
        <f t="shared" si="3"/>
        <v>17527</v>
      </c>
      <c r="W6" s="34">
        <f t="shared" si="3"/>
        <v>4.99</v>
      </c>
      <c r="X6" s="34">
        <f t="shared" si="3"/>
        <v>3512.42</v>
      </c>
      <c r="Y6" s="35">
        <f>IF(Y7="",NA(),Y7)</f>
        <v>59.29</v>
      </c>
      <c r="Z6" s="35">
        <f t="shared" ref="Z6:AH6" si="4">IF(Z7="",NA(),Z7)</f>
        <v>59.88</v>
      </c>
      <c r="AA6" s="35">
        <f t="shared" si="4"/>
        <v>60.88</v>
      </c>
      <c r="AB6" s="35">
        <f t="shared" si="4"/>
        <v>62.43</v>
      </c>
      <c r="AC6" s="35">
        <f t="shared" si="4"/>
        <v>63.43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2134.1</v>
      </c>
      <c r="BG6" s="35">
        <f t="shared" ref="BG6:BO6" si="7">IF(BG7="",NA(),BG7)</f>
        <v>1143.71</v>
      </c>
      <c r="BH6" s="35">
        <f t="shared" si="7"/>
        <v>914.8</v>
      </c>
      <c r="BI6" s="35">
        <f t="shared" si="7"/>
        <v>830.87</v>
      </c>
      <c r="BJ6" s="35">
        <f t="shared" si="7"/>
        <v>824.35</v>
      </c>
      <c r="BK6" s="35">
        <f t="shared" si="7"/>
        <v>862.87</v>
      </c>
      <c r="BL6" s="35">
        <f t="shared" si="7"/>
        <v>716.96</v>
      </c>
      <c r="BM6" s="35">
        <f t="shared" si="7"/>
        <v>799.11</v>
      </c>
      <c r="BN6" s="35">
        <f t="shared" si="7"/>
        <v>768.62</v>
      </c>
      <c r="BO6" s="35">
        <f t="shared" si="7"/>
        <v>789.44</v>
      </c>
      <c r="BP6" s="34" t="str">
        <f>IF(BP7="","",IF(BP7="-","【-】","【"&amp;SUBSTITUTE(TEXT(BP7,"#,##0.00"),"-","△")&amp;"】"))</f>
        <v>【682.51】</v>
      </c>
      <c r="BQ6" s="35">
        <f>IF(BQ7="",NA(),BQ7)</f>
        <v>71.77</v>
      </c>
      <c r="BR6" s="35">
        <f t="shared" ref="BR6:BZ6" si="8">IF(BR7="",NA(),BR7)</f>
        <v>70.23</v>
      </c>
      <c r="BS6" s="35">
        <f t="shared" si="8"/>
        <v>79.41</v>
      </c>
      <c r="BT6" s="35">
        <f t="shared" si="8"/>
        <v>73.37</v>
      </c>
      <c r="BU6" s="35">
        <f t="shared" si="8"/>
        <v>70.930000000000007</v>
      </c>
      <c r="BV6" s="35">
        <f t="shared" si="8"/>
        <v>85.39</v>
      </c>
      <c r="BW6" s="35">
        <f t="shared" si="8"/>
        <v>88.09</v>
      </c>
      <c r="BX6" s="35">
        <f t="shared" si="8"/>
        <v>87.69</v>
      </c>
      <c r="BY6" s="35">
        <f t="shared" si="8"/>
        <v>88.06</v>
      </c>
      <c r="BZ6" s="35">
        <f t="shared" si="8"/>
        <v>87.29</v>
      </c>
      <c r="CA6" s="34" t="str">
        <f>IF(CA7="","",IF(CA7="-","【-】","【"&amp;SUBSTITUTE(TEXT(CA7,"#,##0.00"),"-","△")&amp;"】"))</f>
        <v>【100.34】</v>
      </c>
      <c r="CB6" s="35">
        <f>IF(CB7="",NA(),CB7)</f>
        <v>314.91000000000003</v>
      </c>
      <c r="CC6" s="35">
        <f t="shared" ref="CC6:CK6" si="9">IF(CC7="",NA(),CC7)</f>
        <v>316.48</v>
      </c>
      <c r="CD6" s="35">
        <f t="shared" si="9"/>
        <v>287.74</v>
      </c>
      <c r="CE6" s="35">
        <f t="shared" si="9"/>
        <v>298.54000000000002</v>
      </c>
      <c r="CF6" s="35">
        <f t="shared" si="9"/>
        <v>276.99</v>
      </c>
      <c r="CG6" s="35">
        <f t="shared" si="9"/>
        <v>188.79</v>
      </c>
      <c r="CH6" s="35">
        <f t="shared" si="9"/>
        <v>181.8</v>
      </c>
      <c r="CI6" s="35">
        <f t="shared" si="9"/>
        <v>180.07</v>
      </c>
      <c r="CJ6" s="35">
        <f t="shared" si="9"/>
        <v>179.32</v>
      </c>
      <c r="CK6" s="35">
        <f t="shared" si="9"/>
        <v>176.67</v>
      </c>
      <c r="CL6" s="34" t="str">
        <f>IF(CL7="","",IF(CL7="-","【-】","【"&amp;SUBSTITUTE(TEXT(CL7,"#,##0.00"),"-","△")&amp;"】"))</f>
        <v>【136.15】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59.4</v>
      </c>
      <c r="CS6" s="35">
        <f t="shared" si="10"/>
        <v>59.35</v>
      </c>
      <c r="CT6" s="35">
        <f t="shared" si="10"/>
        <v>58.4</v>
      </c>
      <c r="CU6" s="35">
        <f t="shared" si="10"/>
        <v>58</v>
      </c>
      <c r="CV6" s="35">
        <f t="shared" si="10"/>
        <v>57.42</v>
      </c>
      <c r="CW6" s="34" t="str">
        <f>IF(CW7="","",IF(CW7="-","【-】","【"&amp;SUBSTITUTE(TEXT(CW7,"#,##0.00"),"-","△")&amp;"】"))</f>
        <v>【59.64】</v>
      </c>
      <c r="CX6" s="35">
        <f>IF(CX7="",NA(),CX7)</f>
        <v>81.680000000000007</v>
      </c>
      <c r="CY6" s="35">
        <f t="shared" ref="CY6:DG6" si="11">IF(CY7="",NA(),CY7)</f>
        <v>81.790000000000006</v>
      </c>
      <c r="CZ6" s="35">
        <f t="shared" si="11"/>
        <v>83.11</v>
      </c>
      <c r="DA6" s="35">
        <f t="shared" si="11"/>
        <v>83.41</v>
      </c>
      <c r="DB6" s="35">
        <f t="shared" si="11"/>
        <v>84.97</v>
      </c>
      <c r="DC6" s="35">
        <f t="shared" si="11"/>
        <v>89.81</v>
      </c>
      <c r="DD6" s="35">
        <f t="shared" si="11"/>
        <v>89.88</v>
      </c>
      <c r="DE6" s="35">
        <f t="shared" si="11"/>
        <v>89.68</v>
      </c>
      <c r="DF6" s="35">
        <f t="shared" si="11"/>
        <v>89.79</v>
      </c>
      <c r="DG6" s="35">
        <f t="shared" si="11"/>
        <v>90.42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0.09</v>
      </c>
      <c r="EK6" s="35">
        <f t="shared" si="14"/>
        <v>0.19</v>
      </c>
      <c r="EL6" s="35">
        <f t="shared" si="14"/>
        <v>0.23</v>
      </c>
      <c r="EM6" s="35">
        <f t="shared" si="14"/>
        <v>0.21</v>
      </c>
      <c r="EN6" s="35">
        <f t="shared" si="14"/>
        <v>0.17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15">
      <c r="A7" s="28"/>
      <c r="B7" s="37">
        <v>2019</v>
      </c>
      <c r="C7" s="37">
        <v>322067</v>
      </c>
      <c r="D7" s="37">
        <v>47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 t="s">
        <v>103</v>
      </c>
      <c r="P7" s="38">
        <v>45.94</v>
      </c>
      <c r="Q7" s="38">
        <v>100</v>
      </c>
      <c r="R7" s="38">
        <v>3503</v>
      </c>
      <c r="S7" s="38">
        <v>38354</v>
      </c>
      <c r="T7" s="38">
        <v>420.93</v>
      </c>
      <c r="U7" s="38">
        <v>91.12</v>
      </c>
      <c r="V7" s="38">
        <v>17527</v>
      </c>
      <c r="W7" s="38">
        <v>4.99</v>
      </c>
      <c r="X7" s="38">
        <v>3512.42</v>
      </c>
      <c r="Y7" s="38">
        <v>59.29</v>
      </c>
      <c r="Z7" s="38">
        <v>59.88</v>
      </c>
      <c r="AA7" s="38">
        <v>60.88</v>
      </c>
      <c r="AB7" s="38">
        <v>62.43</v>
      </c>
      <c r="AC7" s="38">
        <v>63.43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2134.1</v>
      </c>
      <c r="BG7" s="38">
        <v>1143.71</v>
      </c>
      <c r="BH7" s="38">
        <v>914.8</v>
      </c>
      <c r="BI7" s="38">
        <v>830.87</v>
      </c>
      <c r="BJ7" s="38">
        <v>824.35</v>
      </c>
      <c r="BK7" s="38">
        <v>862.87</v>
      </c>
      <c r="BL7" s="38">
        <v>716.96</v>
      </c>
      <c r="BM7" s="38">
        <v>799.11</v>
      </c>
      <c r="BN7" s="38">
        <v>768.62</v>
      </c>
      <c r="BO7" s="38">
        <v>789.44</v>
      </c>
      <c r="BP7" s="38">
        <v>682.51</v>
      </c>
      <c r="BQ7" s="38">
        <v>71.77</v>
      </c>
      <c r="BR7" s="38">
        <v>70.23</v>
      </c>
      <c r="BS7" s="38">
        <v>79.41</v>
      </c>
      <c r="BT7" s="38">
        <v>73.37</v>
      </c>
      <c r="BU7" s="38">
        <v>70.930000000000007</v>
      </c>
      <c r="BV7" s="38">
        <v>85.39</v>
      </c>
      <c r="BW7" s="38">
        <v>88.09</v>
      </c>
      <c r="BX7" s="38">
        <v>87.69</v>
      </c>
      <c r="BY7" s="38">
        <v>88.06</v>
      </c>
      <c r="BZ7" s="38">
        <v>87.29</v>
      </c>
      <c r="CA7" s="38">
        <v>100.34</v>
      </c>
      <c r="CB7" s="38">
        <v>314.91000000000003</v>
      </c>
      <c r="CC7" s="38">
        <v>316.48</v>
      </c>
      <c r="CD7" s="38">
        <v>287.74</v>
      </c>
      <c r="CE7" s="38">
        <v>298.54000000000002</v>
      </c>
      <c r="CF7" s="38">
        <v>276.99</v>
      </c>
      <c r="CG7" s="38">
        <v>188.79</v>
      </c>
      <c r="CH7" s="38">
        <v>181.8</v>
      </c>
      <c r="CI7" s="38">
        <v>180.07</v>
      </c>
      <c r="CJ7" s="38">
        <v>179.32</v>
      </c>
      <c r="CK7" s="38">
        <v>176.67</v>
      </c>
      <c r="CL7" s="38">
        <v>136.15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>
        <v>59.4</v>
      </c>
      <c r="CS7" s="38">
        <v>59.35</v>
      </c>
      <c r="CT7" s="38">
        <v>58.4</v>
      </c>
      <c r="CU7" s="38">
        <v>58</v>
      </c>
      <c r="CV7" s="38">
        <v>57.42</v>
      </c>
      <c r="CW7" s="38">
        <v>59.64</v>
      </c>
      <c r="CX7" s="38">
        <v>81.680000000000007</v>
      </c>
      <c r="CY7" s="38">
        <v>81.790000000000006</v>
      </c>
      <c r="CZ7" s="38">
        <v>83.11</v>
      </c>
      <c r="DA7" s="38">
        <v>83.41</v>
      </c>
      <c r="DB7" s="38">
        <v>84.97</v>
      </c>
      <c r="DC7" s="38">
        <v>89.81</v>
      </c>
      <c r="DD7" s="38">
        <v>89.88</v>
      </c>
      <c r="DE7" s="38">
        <v>89.68</v>
      </c>
      <c r="DF7" s="38">
        <v>89.79</v>
      </c>
      <c r="DG7" s="38">
        <v>90.42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0.09</v>
      </c>
      <c r="EK7" s="38">
        <v>0.19</v>
      </c>
      <c r="EL7" s="38">
        <v>0.23</v>
      </c>
      <c r="EM7" s="38">
        <v>0.21</v>
      </c>
      <c r="EN7" s="38">
        <v>0.17</v>
      </c>
      <c r="EO7" s="38">
        <v>0.22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104</v>
      </c>
      <c r="C9" s="40" t="s">
        <v>105</v>
      </c>
      <c r="D9" s="40" t="s">
        <v>106</v>
      </c>
      <c r="E9" s="40" t="s">
        <v>107</v>
      </c>
      <c r="F9" s="40" t="s">
        <v>108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5" x14ac:dyDescent="0.15">
      <c r="B13" t="s">
        <v>111</v>
      </c>
      <c r="C13" t="s">
        <v>111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yasugi</cp:lastModifiedBy>
  <cp:lastPrinted>2021-01-22T06:14:03Z</cp:lastPrinted>
  <dcterms:created xsi:type="dcterms:W3CDTF">2020-12-04T02:48:29Z</dcterms:created>
  <dcterms:modified xsi:type="dcterms:W3CDTF">2021-02-09T01:30:08Z</dcterms:modified>
  <cp:category/>
</cp:coreProperties>
</file>