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電気\"/>
    </mc:Choice>
  </mc:AlternateContent>
  <workbookProtection workbookAlgorithmName="SHA-512" workbookHashValue="duxkDteFRMomYe8DKmkIs0qGkaeHvUYKYhxAHRT9Chj0jJP99psJqQV8KgDy3AO8o7Iw4k5gFbAsJz2yVcJRbw==" workbookSaltValue="xSRbSVQeQyqCY+bpQtmDyQ==" workbookSpinCount="100000" lockStructure="1"/>
  <bookViews>
    <workbookView xWindow="-120" yWindow="-120" windowWidth="20730" windowHeight="1131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AP6" i="5"/>
  <c r="AO6" i="5"/>
  <c r="L15" i="4" s="1"/>
  <c r="AN6" i="5"/>
  <c r="J15" i="4" s="1"/>
  <c r="AM6" i="5"/>
  <c r="AL6" i="5"/>
  <c r="AK6" i="5"/>
  <c r="N14" i="4" s="1"/>
  <c r="AJ6" i="5"/>
  <c r="L14" i="4" s="1"/>
  <c r="AI6" i="5"/>
  <c r="AH6" i="5"/>
  <c r="AG6" i="5"/>
  <c r="F14" i="4" s="1"/>
  <c r="AF6" i="5"/>
  <c r="N13" i="4" s="1"/>
  <c r="AE6" i="5"/>
  <c r="AD6" i="5"/>
  <c r="AC6" i="5"/>
  <c r="H13" i="4" s="1"/>
  <c r="AB6" i="5"/>
  <c r="F13" i="4" s="1"/>
  <c r="AA6" i="5"/>
  <c r="Z6" i="5"/>
  <c r="Y6" i="5"/>
  <c r="J12" i="4" s="1"/>
  <c r="X6" i="5"/>
  <c r="H12" i="4" s="1"/>
  <c r="W6" i="5"/>
  <c r="V6" i="5"/>
  <c r="U6" i="5"/>
  <c r="T6" i="5"/>
  <c r="N7" i="4" s="1"/>
  <c r="S6" i="5"/>
  <c r="R6" i="5"/>
  <c r="Q6" i="5"/>
  <c r="B7" i="4" s="1"/>
  <c r="P6" i="5"/>
  <c r="N5" i="4" s="1"/>
  <c r="O6" i="5"/>
  <c r="N6" i="5"/>
  <c r="M6" i="5"/>
  <c r="GN8" i="5" s="1"/>
  <c r="L6" i="5"/>
  <c r="N3" i="4" s="1"/>
  <c r="K6" i="5"/>
  <c r="J6" i="5"/>
  <c r="I6" i="5"/>
  <c r="B3" i="4" s="1"/>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N16" i="4"/>
  <c r="L16" i="4"/>
  <c r="F16" i="4"/>
  <c r="N15" i="4"/>
  <c r="H15" i="4"/>
  <c r="F15" i="4"/>
  <c r="J14" i="4"/>
  <c r="H14" i="4"/>
  <c r="L13" i="4"/>
  <c r="J13" i="4"/>
  <c r="N12" i="4"/>
  <c r="L12" i="4"/>
  <c r="F12" i="4"/>
  <c r="F9" i="4"/>
  <c r="J5" i="4"/>
  <c r="F5" i="4"/>
  <c r="J3" i="4"/>
  <c r="F3" i="4"/>
  <c r="FJ8" i="5" l="1"/>
  <c r="B5" i="4"/>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<sst xmlns="http://schemas.openxmlformats.org/spreadsheetml/2006/main" count="971" uniqueCount="273">
  <si>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</si>
  <si>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</si>
  <si>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</si>
  <si>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</si>
  <si>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</si>
  <si>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</si>
  <si>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</si>
  <si>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</si>
  <si>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電気事業（風力発電）により生じた利益は、出雲市における風力発電事業の円滑な運営を図るため、出雲市風力発電事業基金に積み立てることを基本としている。
・名称：出雲市風力発電事業基金　4千円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</si>
  <si>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</si>
  <si>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</si>
  <si>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</si>
  <si>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</si>
  <si>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</si>
  <si>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</si>
  <si>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</si>
  <si>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</si>
  <si>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</si>
  <si>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</si>
  <si>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</si>
  <si>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</si>
  <si>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</si>
  <si>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</si>
  <si>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</si>
  <si>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</si>
  <si>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</si>
  <si>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</si>
  <si>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</si>
  <si>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</si>
  <si>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</si>
  <si>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</si>
  <si>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</si>
  <si>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</si>
  <si>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</si>
  <si>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</si>
  <si>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</si>
  <si>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</si>
  <si>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</si>
  <si>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</si>
  <si>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</si>
  <si>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</si>
  <si>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</si>
  <si>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</si>
  <si>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</si>
  <si>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</si>
  <si>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</si>
  <si>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</si>
  <si>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</si>
  <si>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</si>
  <si>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</si>
  <si>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</si>
  <si>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</si>
  <si>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</si>
  <si>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</si>
  <si>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</si>
  <si>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</si>
  <si>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</si>
  <si>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</si>
  <si>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</si>
  <si>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</si>
  <si>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</si>
  <si>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</si>
  <si>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</si>
  <si>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</si>
  <si>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</si>
  <si>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</si>
  <si>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</si>
  <si>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</si>
  <si>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</si>
  <si>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</si>
  <si>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</si>
  <si>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</si>
  <si>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</si>
  <si>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</si>
  <si>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</si>
  <si>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</si>
  <si>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</si>
  <si>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</si>
  <si>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</si>
  <si>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</si>
  <si>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</si>
  <si>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</si>
  <si>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</si>
  <si>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</si>
  <si>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</si>
  <si>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</si>
  <si>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</si>
  <si>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</si>
  <si>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</si>
  <si>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</si>
  <si>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</si>
  <si>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</si>
  <si>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</si>
  <si>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</si>
  <si>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</si>
  <si>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</si>
  <si>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</si>
  <si>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</si>
  <si>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</si>
  <si>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</si>
  <si>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</si>
  <si>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</si>
  <si>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</si>
  <si>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</si>
  <si>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</si>
  <si>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</si>
  <si>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</si>
  <si>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</si>
  <si>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</si>
  <si>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</si>
  <si>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</si>
  <si>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</si>
  <si>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</si>
  <si>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</si>
  <si>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</si>
  <si>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</si>
  <si>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</si>
  <si>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</si>
  <si>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</si>
  <si>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</si>
  <si>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</si>
  <si>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322032</t>
  </si>
  <si>
    <t>47</t>
  </si>
  <si>
    <t>04</t>
  </si>
  <si>
    <t>0</t>
  </si>
  <si>
    <t>000</t>
  </si>
  <si>
    <t>島根県　出雲市</t>
  </si>
  <si>
    <t>法非適用</t>
  </si>
  <si>
    <t>電気事業</t>
  </si>
  <si>
    <t>非設置</t>
  </si>
  <si>
    <t>該当数値なし</t>
  </si>
  <si>
    <t>-</t>
  </si>
  <si>
    <t>令和５年５月３１日　キララトゥーリマキ風力発電所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</si>
  <si>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</si>
  <si>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</si>
  <si>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</si>
  <si>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</si>
  <si>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</si>
  <si>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</si>
  <si>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</si>
  <si>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</si>
  <si>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</si>
  <si>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</si>
  <si>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</si>
  <si>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</si>
  <si>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</si>
  <si>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</si>
  <si>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</si>
  <si>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</si>
  <si>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</si>
  <si>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</si>
  <si>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</si>
  <si>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</si>
  <si>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</si>
  <si>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</si>
  <si>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</si>
  <si>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</si>
  <si>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</si>
  <si>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</si>
  <si>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</si>
  <si>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</si>
  <si>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</si>
  <si>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</si>
  <si>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</si>
  <si>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</si>
  <si>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</si>
  <si>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</si>
  <si>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</si>
  <si>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</si>
  <si>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</si>
  <si>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</si>
  <si>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</si>
  <si>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</si>
  <si>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</si>
  <si>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</si>
  <si>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</si>
  <si>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</si>
  <si>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</si>
  <si>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</si>
  <si>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</si>
  <si>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</si>
  <si>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</si>
  <si>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</si>
  <si>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</si>
  <si>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</si>
  <si>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</si>
  <si>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</si>
  <si>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</si>
  <si>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</si>
  <si>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</si>
  <si>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</si>
  <si>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</si>
  <si>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</si>
  <si>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</si>
  <si>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</si>
  <si>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</si>
  <si>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</si>
  <si>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</si>
  <si>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</si>
  <si>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</si>
  <si>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</si>
  <si>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</si>
  <si>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</si>
  <si>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</si>
  <si>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</si>
  <si>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</si>
  <si>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</si>
  <si>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</si>
  <si>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</si>
  <si>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</si>
  <si>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</si>
  <si>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</si>
  <si>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</si>
  <si>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</si>
  <si>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</si>
  <si>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</si>
  <si>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</si>
  <si>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</si>
  <si>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</si>
  <si>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</si>
  <si>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</si>
  <si>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</si>
  <si>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</si>
  <si>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</si>
  <si>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</si>
  <si>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</si>
  <si>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</si>
  <si>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</si>
  <si>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</si>
  <si>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</si>
  <si>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</si>
  <si>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</si>
  <si>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</si>
  <si>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</si>
  <si>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</si>
  <si>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</si>
  <si>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</si>
  <si>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</si>
  <si>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</si>
  <si>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</si>
  <si>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</si>
  <si>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</si>
  <si>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</si>
  <si>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</si>
  <si>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</si>
  <si>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</si>
  <si>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</si>
  <si>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</si>
  <si>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</si>
  <si>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</si>
  <si>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</si>
  <si>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</si>
  <si>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</si>
  <si>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</si>
  <si>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</si>
  <si>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</si>
  <si>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</si>
  <si>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</si>
  <si>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</si>
  <si>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</si>
  <si>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</si>
  <si>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</si>
  <si>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</si>
  <si>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</si>
  <si>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</si>
  <si>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</si>
  <si>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</si>
  <si>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</si>
  <si>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</si>
  <si>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</si>
  <si>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【風力発電】
　2基ある風車のうち1基（2号機）は機器不具合により、ほぼ年間を通して運転停止。もう1基（1号機）についても機器不具合による短期間の運転停止が頻発したほか、大規模修繕を要する機器不具合による長期停止も発生した。その結果、風力発電の設備利用率は3.3％（平成30年度比▲2.6ポイント）に低下した。
　また、経年劣化等による修繕が増加傾向にあり、加えて令和元年度は先に述べた大規模修繕もあったことから、平成30年度に続き、支出が高どまった。
　以上の要因から、収益的収支比率ならびに営業収支比率が目安の100%を下回った。
　ＥＢＩＴＤＡについても同様で、今後は不具合発生の未然防止に努め、設備利用率の増加ならびに修繕費抑制を図ることで、収益性を改善することが求められる。</t>
    <rPh sb="1" eb="3">
      <t>フウリョク</t>
    </rPh>
    <rPh sb="3" eb="5">
      <t>ハツデン</t>
    </rPh>
    <rPh sb="36" eb="38">
      <t>ネンカン</t>
    </rPh>
    <rPh sb="39" eb="40">
      <t>トオ</t>
    </rPh>
    <rPh sb="69" eb="72">
      <t>タンキカン</t>
    </rPh>
    <rPh sb="85" eb="88">
      <t>ダイキボ</t>
    </rPh>
    <rPh sb="88" eb="90">
      <t>シュウゼン</t>
    </rPh>
    <rPh sb="91" eb="92">
      <t>ヨウ</t>
    </rPh>
    <rPh sb="94" eb="96">
      <t>キキ</t>
    </rPh>
    <rPh sb="96" eb="99">
      <t>フグアイ</t>
    </rPh>
    <rPh sb="102" eb="104">
      <t>チョウキ</t>
    </rPh>
    <rPh sb="104" eb="106">
      <t>テイシ</t>
    </rPh>
    <rPh sb="107" eb="109">
      <t>ハッセイ</t>
    </rPh>
    <rPh sb="114" eb="116">
      <t>ケッカ</t>
    </rPh>
    <rPh sb="179" eb="180">
      <t>クワ</t>
    </rPh>
    <rPh sb="182" eb="184">
      <t>レイワ</t>
    </rPh>
    <rPh sb="184" eb="185">
      <t>ガン</t>
    </rPh>
    <rPh sb="188" eb="189">
      <t>サキ</t>
    </rPh>
    <rPh sb="190" eb="191">
      <t>ノ</t>
    </rPh>
    <rPh sb="207" eb="209">
      <t>ヘイセイ</t>
    </rPh>
    <rPh sb="211" eb="213">
      <t>ネンド</t>
    </rPh>
    <rPh sb="214" eb="215">
      <t>ツヅ</t>
    </rPh>
    <rPh sb="220" eb="221">
      <t>タカ</t>
    </rPh>
    <rPh sb="254" eb="256">
      <t>メヤス</t>
    </rPh>
    <rPh sb="262" eb="264">
      <t>シタマワ</t>
    </rPh>
    <phoneticPr fontId="5"/>
  </si>
  <si>
    <t>【風力発電】
　設備利用率については、令和元年度においては直近5年間で最低値となっている。これは「1.経営の状況について」においても触れた機器不具合等に起因するものである。
　修繕費比率については、経年劣化が進んでおり、細部のみならず大型機器に不具合が発生してきている。今後の不具合発生状況によっては、多額の修繕費を要するリスクがある。
　企業債については、平成29年度に償還完了。
　ＦＩＴ収入割合については、100%で安定的な収入に寄与する反面、固定価格買取制度の調達期間終了後の収入減少リスクが高い。
　機器不具合の頻発により、設備利用率の低い状況が続いている。今後は不具合発生の未然防止に努め、設備利用率の増加ならびに修繕費抑制を図ることで、収益性を改善することが求められる。</t>
    <rPh sb="19" eb="21">
      <t>レイワ</t>
    </rPh>
    <rPh sb="21" eb="22">
      <t>ガン</t>
    </rPh>
    <phoneticPr fontId="5"/>
  </si>
  <si>
    <t>【風力発電】
　風力発電は設備修繕費の増加、長期間の稼働停止等に伴う売電収入の減少などにより経営状況は不安定な状態にある。
　風力発電事業に係る企業債は平成29年度に償還完了しており、設備稼働率の増加ならびに修繕費の削減を図ることで、収益の確保は可能であると考える。
　ＦＩＴ収入割合は100%で安定的な収入に寄与する反面、固定価格買取制度の調達期間終了後の収入減少リスクが高いため、今後の風力発電事業のあり方を検討していく必要がある。
　なお、風力発電（キララトゥーリマキ風力発電所）は公募による民間譲渡を行うことで事業を廃止する予定であり、経営戦略の策定は要しない事業としている。</t>
    <rPh sb="1" eb="3">
      <t>フウリョク</t>
    </rPh>
    <rPh sb="3" eb="5">
      <t>ハツデン</t>
    </rPh>
    <rPh sb="55" eb="57">
      <t>ジョウタイ</t>
    </rPh>
    <rPh sb="148" eb="151">
      <t>アンテイテキ</t>
    </rPh>
    <rPh sb="152" eb="154">
      <t>シュウニュウ</t>
    </rPh>
    <rPh sb="155" eb="157">
      <t>キヨ</t>
    </rPh>
    <rPh sb="159" eb="161">
      <t>ハンメン</t>
    </rPh>
    <rPh sb="192" eb="194">
      <t>コンゴ</t>
    </rPh>
    <rPh sb="195" eb="197">
      <t>フウリョク</t>
    </rPh>
    <rPh sb="197" eb="199">
      <t>ハツデン</t>
    </rPh>
    <rPh sb="199" eb="201">
      <t>ジギョウ</t>
    </rPh>
    <rPh sb="204" eb="205">
      <t>カタ</t>
    </rPh>
    <rPh sb="223" eb="225">
      <t>フウリョク</t>
    </rPh>
    <rPh sb="225" eb="227">
      <t>ハツデン</t>
    </rPh>
    <rPh sb="237" eb="242">
      <t>フウリョクハツデンショ</t>
    </rPh>
    <rPh sb="244" eb="246">
      <t>コウボ</t>
    </rPh>
    <rPh sb="249" eb="251">
      <t>ミンカン</t>
    </rPh>
    <rPh sb="251" eb="253">
      <t>ジョウト</t>
    </rPh>
    <rPh sb="254" eb="255">
      <t>オコナ</t>
    </rPh>
    <rPh sb="259" eb="261">
      <t>ジギョウ</t>
    </rPh>
    <rPh sb="262" eb="264">
      <t>ハイシ</t>
    </rPh>
    <rPh sb="266" eb="268">
      <t>ヨテイ</t>
    </rPh>
    <rPh sb="272" eb="274">
      <t>ケイエイ</t>
    </rPh>
    <rPh sb="274" eb="276">
      <t>センリャク</t>
    </rPh>
    <rPh sb="277" eb="279">
      <t>サクテイ</t>
    </rPh>
    <rPh sb="280" eb="281">
      <t>ヨウ</t>
    </rPh>
    <rPh sb="284" eb="286">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</si>
</sst>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93.2</c:v>
                </c:pt>
                <c:pt idx="1">
                  <c:v>74.900000000000006</c:v>
                </c:pt>
                <c:pt idx="2">
                  <c:v>115.9</c:v>
                </c:pt>
                <c:pt idx="3">
                  <c:v>85</c:v>
                </c:pt>
                <c:pt idx="4">
                  <c:v>67.900000000000006</c:v>
                </c:pt>
              </c:numCache>
            </c:numRef>
          </c:val>
          <c:extLst>
            <c:ext xmlns:c16="http://schemas.microsoft.com/office/drawing/2014/chart" uri="{C3380CC4-5D6E-409C-BE32-E72D297353CC}">
              <c16:uniqueId val="{00000000-363E-46E7-B7DB-991FF2A71582}"/>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363E-46E7-B7DB-991FF2A7158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63E-46E7-B7DB-991FF2A71582}"/>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79.599999999999994</c:v>
                </c:pt>
                <c:pt idx="1">
                  <c:v>79.8</c:v>
                </c:pt>
                <c:pt idx="2">
                  <c:v>83.6</c:v>
                </c:pt>
                <c:pt idx="3">
                  <c:v>75.599999999999994</c:v>
                </c:pt>
                <c:pt idx="4">
                  <c:v>100</c:v>
                </c:pt>
              </c:numCache>
            </c:numRef>
          </c:val>
          <c:extLst>
            <c:ext xmlns:c16="http://schemas.microsoft.com/office/drawing/2014/chart" uri="{C3380CC4-5D6E-409C-BE32-E72D297353CC}">
              <c16:uniqueId val="{00000000-95A9-4170-860A-ACA77DEF1436}"/>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95A9-4170-860A-ACA77DEF1436}"/>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81-4B48-B061-AC311F2FE730}"/>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81-4B48-B061-AC311F2FE730}"/>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DB8-4836-B0A7-E561487CEFE7}"/>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B8-4836-B0A7-E561487CEFE7}"/>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1-4ACE-9DFD-81EA8113E5B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1-4ACE-9DFD-81EA8113E5B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41-47C8-88E3-B2B52916E558}"/>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41-47C8-88E3-B2B52916E558}"/>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C-47D6-B964-A77133080D6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C-47D6-B964-A77133080D6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59.4</c:v>
                </c:pt>
                <c:pt idx="1">
                  <c:v>63.1</c:v>
                </c:pt>
                <c:pt idx="2">
                  <c:v>63.6</c:v>
                </c:pt>
                <c:pt idx="3">
                  <c:v>65.900000000000006</c:v>
                </c:pt>
                <c:pt idx="4">
                  <c:v>#N/A</c:v>
                </c:pt>
              </c:numCache>
            </c:numRef>
          </c:val>
          <c:extLst>
            <c:ext xmlns:c16="http://schemas.microsoft.com/office/drawing/2014/chart" uri="{C3380CC4-5D6E-409C-BE32-E72D297353CC}">
              <c16:uniqueId val="{00000000-3149-4621-BDA9-2410CB5BE5CF}"/>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46.6</c:v>
                </c:pt>
                <c:pt idx="1">
                  <c:v>53.5</c:v>
                </c:pt>
                <c:pt idx="2">
                  <c:v>67.599999999999994</c:v>
                </c:pt>
                <c:pt idx="3">
                  <c:v>67.8</c:v>
                </c:pt>
                <c:pt idx="4">
                  <c:v>71</c:v>
                </c:pt>
              </c:numCache>
            </c:numRef>
          </c:val>
          <c:smooth val="0"/>
          <c:extLst>
            <c:ext xmlns:c16="http://schemas.microsoft.com/office/drawing/2014/chart" uri="{C3380CC4-5D6E-409C-BE32-E72D297353CC}">
              <c16:uniqueId val="{00000001-3149-4621-BDA9-2410CB5BE5CF}"/>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3B2A-46D9-BD24-73015A6749E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8.8000000000000007</c:v>
                </c:pt>
                <c:pt idx="1">
                  <c:v>5.5</c:v>
                </c:pt>
                <c:pt idx="2">
                  <c:v>0</c:v>
                </c:pt>
                <c:pt idx="3">
                  <c:v>0.6</c:v>
                </c:pt>
                <c:pt idx="4">
                  <c:v>0.2</c:v>
                </c:pt>
              </c:numCache>
            </c:numRef>
          </c:val>
          <c:smooth val="0"/>
          <c:extLst>
            <c:ext xmlns:c16="http://schemas.microsoft.com/office/drawing/2014/chart" uri="{C3380CC4-5D6E-409C-BE32-E72D297353CC}">
              <c16:uniqueId val="{00000001-3B2A-46D9-BD24-73015A6749E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51.1</c:v>
                </c:pt>
                <c:pt idx="1">
                  <c:v>32.5</c:v>
                </c:pt>
                <c:pt idx="2">
                  <c:v>9.3000000000000007</c:v>
                </c:pt>
                <c:pt idx="3">
                  <c:v>0</c:v>
                </c:pt>
                <c:pt idx="4">
                  <c:v>#N/A</c:v>
                </c:pt>
              </c:numCache>
            </c:numRef>
          </c:val>
          <c:extLst>
            <c:ext xmlns:c16="http://schemas.microsoft.com/office/drawing/2014/chart" uri="{C3380CC4-5D6E-409C-BE32-E72D297353CC}">
              <c16:uniqueId val="{00000000-FD74-4846-8D91-90A6B6CBD2C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13.4</c:v>
                </c:pt>
                <c:pt idx="1">
                  <c:v>0.5</c:v>
                </c:pt>
                <c:pt idx="2">
                  <c:v>25.6</c:v>
                </c:pt>
                <c:pt idx="3">
                  <c:v>43.5</c:v>
                </c:pt>
                <c:pt idx="4">
                  <c:v>42.8</c:v>
                </c:pt>
              </c:numCache>
            </c:numRef>
          </c:val>
          <c:smooth val="0"/>
          <c:extLst>
            <c:ext xmlns:c16="http://schemas.microsoft.com/office/drawing/2014/chart" uri="{C3380CC4-5D6E-409C-BE32-E72D297353CC}">
              <c16:uniqueId val="{00000001-FD74-4846-8D91-90A6B6CBD2C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56-4CBF-91E6-E1487CA05561}"/>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56-4CBF-91E6-E1487CA05561}"/>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327.2</c:v>
                </c:pt>
                <c:pt idx="1">
                  <c:v>164.6</c:v>
                </c:pt>
                <c:pt idx="2">
                  <c:v>375.5</c:v>
                </c:pt>
                <c:pt idx="3">
                  <c:v>149.80000000000001</c:v>
                </c:pt>
                <c:pt idx="4">
                  <c:v>67.7</c:v>
                </c:pt>
              </c:numCache>
            </c:numRef>
          </c:val>
          <c:extLst>
            <c:ext xmlns:c16="http://schemas.microsoft.com/office/drawing/2014/chart" uri="{C3380CC4-5D6E-409C-BE32-E72D297353CC}">
              <c16:uniqueId val="{00000000-8A3B-49AA-B915-2A1D57B3718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8A3B-49AA-B915-2A1D57B3718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A3B-49AA-B915-2A1D57B3718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62.4</c:v>
                </c:pt>
                <c:pt idx="1">
                  <c:v>64.5</c:v>
                </c:pt>
                <c:pt idx="2">
                  <c:v>66.900000000000006</c:v>
                </c:pt>
                <c:pt idx="3">
                  <c:v>65.099999999999994</c:v>
                </c:pt>
                <c:pt idx="4">
                  <c:v>#N/A</c:v>
                </c:pt>
              </c:numCache>
            </c:numRef>
          </c:val>
          <c:extLst>
            <c:ext xmlns:c16="http://schemas.microsoft.com/office/drawing/2014/chart" uri="{C3380CC4-5D6E-409C-BE32-E72D297353CC}">
              <c16:uniqueId val="{00000000-248C-41B0-B2B9-7CFD0725783A}"/>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47.3</c:v>
                </c:pt>
                <c:pt idx="1">
                  <c:v>43.2</c:v>
                </c:pt>
                <c:pt idx="2">
                  <c:v>49.1</c:v>
                </c:pt>
                <c:pt idx="3">
                  <c:v>33.799999999999997</c:v>
                </c:pt>
                <c:pt idx="4">
                  <c:v>24</c:v>
                </c:pt>
              </c:numCache>
            </c:numRef>
          </c:val>
          <c:smooth val="0"/>
          <c:extLst>
            <c:ext xmlns:c16="http://schemas.microsoft.com/office/drawing/2014/chart" uri="{C3380CC4-5D6E-409C-BE32-E72D297353CC}">
              <c16:uniqueId val="{00000001-248C-41B0-B2B9-7CFD0725783A}"/>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8.5</c:v>
                </c:pt>
                <c:pt idx="1">
                  <c:v>7.3</c:v>
                </c:pt>
                <c:pt idx="2">
                  <c:v>12.6</c:v>
                </c:pt>
                <c:pt idx="3">
                  <c:v>5.9</c:v>
                </c:pt>
                <c:pt idx="4">
                  <c:v>3.3</c:v>
                </c:pt>
              </c:numCache>
            </c:numRef>
          </c:val>
          <c:extLst>
            <c:ext xmlns:c16="http://schemas.microsoft.com/office/drawing/2014/chart" uri="{C3380CC4-5D6E-409C-BE32-E72D297353CC}">
              <c16:uniqueId val="{00000000-92EF-48F7-BD79-3B215C9468D4}"/>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92EF-48F7-BD79-3B215C9468D4}"/>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37</c:v>
                </c:pt>
                <c:pt idx="1">
                  <c:v>80.7</c:v>
                </c:pt>
                <c:pt idx="2">
                  <c:v>49.1</c:v>
                </c:pt>
                <c:pt idx="3">
                  <c:v>75.900000000000006</c:v>
                </c:pt>
                <c:pt idx="4">
                  <c:v>60.2</c:v>
                </c:pt>
              </c:numCache>
            </c:numRef>
          </c:val>
          <c:extLst>
            <c:ext xmlns:c16="http://schemas.microsoft.com/office/drawing/2014/chart" uri="{C3380CC4-5D6E-409C-BE32-E72D297353CC}">
              <c16:uniqueId val="{00000000-C78C-4A4A-917A-6CFCFA1ABEF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C78C-4A4A-917A-6CFCFA1ABEF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129.69999999999999</c:v>
                </c:pt>
                <c:pt idx="1">
                  <c:v>75.599999999999994</c:v>
                </c:pt>
                <c:pt idx="2">
                  <c:v>0</c:v>
                </c:pt>
                <c:pt idx="3">
                  <c:v>0</c:v>
                </c:pt>
                <c:pt idx="4">
                  <c:v>0</c:v>
                </c:pt>
              </c:numCache>
            </c:numRef>
          </c:val>
          <c:extLst>
            <c:ext xmlns:c16="http://schemas.microsoft.com/office/drawing/2014/chart" uri="{C3380CC4-5D6E-409C-BE32-E72D297353CC}">
              <c16:uniqueId val="{00000000-7458-498E-9697-86FC41EB319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7458-498E-9697-86FC41EB319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9-416E-B5BB-A97446C1908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9-416E-B5BB-A97446C1908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FB-4828-A6EF-14C4DD28D7F0}"/>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B6FB-4828-A6EF-14C4DD28D7F0}"/>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00-4378-A7C7-7D797704F40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0-4378-A7C7-7D797704F40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E93-4316-AFC7-F24FA54F150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93-4316-AFC7-F24FA54F150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B-4E68-991F-3D29CB7014FA}"/>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B-4E68-991F-3D29CB7014FA}"/>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2D-4682-AD67-BAB121D7EDD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2D-4682-AD67-BAB121D7EDD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05-49C4-93CD-A86A873A3FBD}"/>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5-49C4-93CD-A86A873A3FB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405-49C4-93CD-A86A873A3FBD}"/>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A-4140-9EDD-7105AD34C77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A-4140-9EDD-7105AD34C77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17609.2</c:v>
                </c:pt>
                <c:pt idx="1">
                  <c:v>21355.8</c:v>
                </c:pt>
                <c:pt idx="2">
                  <c:v>14608</c:v>
                </c:pt>
                <c:pt idx="3">
                  <c:v>19230</c:v>
                </c:pt>
                <c:pt idx="4">
                  <c:v>31511.200000000001</c:v>
                </c:pt>
              </c:numCache>
            </c:numRef>
          </c:val>
          <c:extLst>
            <c:ext xmlns:c16="http://schemas.microsoft.com/office/drawing/2014/chart" uri="{C3380CC4-5D6E-409C-BE32-E72D297353CC}">
              <c16:uniqueId val="{00000000-954F-4CC3-8759-7314D30AAAEC}"/>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954F-4CC3-8759-7314D30AAAEC}"/>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20196</c:v>
                </c:pt>
                <c:pt idx="1">
                  <c:v>5895</c:v>
                </c:pt>
                <c:pt idx="2">
                  <c:v>35345</c:v>
                </c:pt>
                <c:pt idx="3">
                  <c:v>-7695</c:v>
                </c:pt>
                <c:pt idx="4">
                  <c:v>-4992</c:v>
                </c:pt>
              </c:numCache>
            </c:numRef>
          </c:val>
          <c:extLst>
            <c:ext xmlns:c16="http://schemas.microsoft.com/office/drawing/2014/chart" uri="{C3380CC4-5D6E-409C-BE32-E72D297353CC}">
              <c16:uniqueId val="{00000000-C632-4028-830E-A383ECB4954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C632-4028-830E-A383ECB4954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43.4</c:v>
                </c:pt>
                <c:pt idx="1">
                  <c:v>45.5</c:v>
                </c:pt>
                <c:pt idx="2">
                  <c:v>47.5</c:v>
                </c:pt>
                <c:pt idx="3">
                  <c:v>47</c:v>
                </c:pt>
                <c:pt idx="4">
                  <c:v>3.3</c:v>
                </c:pt>
              </c:numCache>
            </c:numRef>
          </c:val>
          <c:extLst>
            <c:ext xmlns:c16="http://schemas.microsoft.com/office/drawing/2014/chart" uri="{C3380CC4-5D6E-409C-BE32-E72D297353CC}">
              <c16:uniqueId val="{00000000-583E-4015-9CF5-27CB3AEA2C08}"/>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583E-4015-9CF5-27CB3AEA2C08}"/>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18.899999999999999</c:v>
                </c:pt>
                <c:pt idx="1">
                  <c:v>58.3</c:v>
                </c:pt>
                <c:pt idx="2">
                  <c:v>28.3</c:v>
                </c:pt>
                <c:pt idx="3">
                  <c:v>55.1</c:v>
                </c:pt>
                <c:pt idx="4">
                  <c:v>60.2</c:v>
                </c:pt>
              </c:numCache>
            </c:numRef>
          </c:val>
          <c:extLst>
            <c:ext xmlns:c16="http://schemas.microsoft.com/office/drawing/2014/chart" uri="{C3380CC4-5D6E-409C-BE32-E72D297353CC}">
              <c16:uniqueId val="{00000000-A763-4FE8-BBC8-DB8FFA01D5FB}"/>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A763-4FE8-BBC8-DB8FFA01D5FB}"/>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85.4</c:v>
                </c:pt>
                <c:pt idx="1">
                  <c:v>50.3</c:v>
                </c:pt>
                <c:pt idx="2">
                  <c:v>4.5999999999999996</c:v>
                </c:pt>
                <c:pt idx="3">
                  <c:v>0</c:v>
                </c:pt>
                <c:pt idx="4">
                  <c:v>0</c:v>
                </c:pt>
              </c:numCache>
            </c:numRef>
          </c:val>
          <c:extLst>
            <c:ext xmlns:c16="http://schemas.microsoft.com/office/drawing/2014/chart" uri="{C3380CC4-5D6E-409C-BE32-E72D297353CC}">
              <c16:uniqueId val="{00000000-0CDA-4ED1-8AB7-2B51A83FBBE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0CDA-4ED1-8AB7-2B51A83FBBE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4-4C28-8E41-17A5B11D97D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4-4C28-8E41-17A5B11D97D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32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32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32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32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32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33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33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33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33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33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33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33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337"/>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338"/>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339"/>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340"/>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34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342"/>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343"/>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344"/>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345"/>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346"/>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347"/>
                </a:ext>
              </a:extLst>
            </xdr:cNvPicPr>
          </xdr:nvPicPr>
          <xdr:blipFill>
            <a:blip xmlns:r="http://schemas.openxmlformats.org/officeDocument/2006/relationships" r:embed="rId49"/>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348"/>
                </a:ext>
              </a:extLst>
            </xdr:cNvPicPr>
          </xdr:nvPicPr>
          <xdr:blipFill>
            <a:blip xmlns:r="http://schemas.openxmlformats.org/officeDocument/2006/relationships" r:embed="rId50"/>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349"/>
                </a:ext>
              </a:extLst>
            </xdr:cNvPicPr>
          </xdr:nvPicPr>
          <xdr:blipFill>
            <a:blip xmlns:r="http://schemas.openxmlformats.org/officeDocument/2006/relationships" r:embed="rId5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35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351"/>
                </a:ext>
              </a:extLst>
            </xdr:cNvPicPr>
          </xdr:nvPicPr>
          <xdr:blipFill>
            <a:blip xmlns:r="http://schemas.openxmlformats.org/officeDocument/2006/relationships" r:embed="rId42"/>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352"/>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353"/>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354"/>
                </a:ext>
              </a:extLst>
            </xdr:cNvPicPr>
          </xdr:nvPicPr>
          <xdr:blipFill>
            <a:blip xmlns:r="http://schemas.openxmlformats.org/officeDocument/2006/relationships" r:embed="rId4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355"/>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356"/>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357"/>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358"/>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359"/>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360"/>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361"/>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362"/>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363"/>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364"/>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365"/>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366"/>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367"/>
                </a:ext>
              </a:extLst>
            </xdr:cNvPicPr>
          </xdr:nvPicPr>
          <xdr:blipFill>
            <a:blip xmlns:r="http://schemas.openxmlformats.org/officeDocument/2006/relationships" r:embed="rId53"/>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368"/>
                </a:ext>
              </a:extLst>
            </xdr:cNvPicPr>
          </xdr:nvPicPr>
          <xdr:blipFill>
            <a:blip xmlns:r="http://schemas.openxmlformats.org/officeDocument/2006/relationships" r:embed="rId53"/>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島根県　出雲市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f>データ!AB6</f>
        <v>19255</v>
      </c>
      <c r="G13" s="151"/>
      <c r="H13" s="150">
        <f>データ!AC6</f>
        <v>20388</v>
      </c>
      <c r="I13" s="151"/>
      <c r="J13" s="150">
        <f>データ!AD6</f>
        <v>20561</v>
      </c>
      <c r="K13" s="151"/>
      <c r="L13" s="150">
        <f>データ!AE6</f>
        <v>21302</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1274</v>
      </c>
      <c r="G14" s="151"/>
      <c r="H14" s="150">
        <f>データ!AH6</f>
        <v>1093</v>
      </c>
      <c r="I14" s="151"/>
      <c r="J14" s="150">
        <f>データ!AI6</f>
        <v>1870</v>
      </c>
      <c r="K14" s="151"/>
      <c r="L14" s="150">
        <f>データ!AJ6</f>
        <v>885</v>
      </c>
      <c r="M14" s="151"/>
      <c r="N14" s="152">
        <f>データ!AK6</f>
        <v>493</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20529</v>
      </c>
      <c r="G16" s="146"/>
      <c r="H16" s="146">
        <f>データ!AR6</f>
        <v>21481</v>
      </c>
      <c r="I16" s="146"/>
      <c r="J16" s="146">
        <f>データ!AS6</f>
        <v>22431</v>
      </c>
      <c r="K16" s="146"/>
      <c r="L16" s="146">
        <f>データ!AT6</f>
        <v>22187</v>
      </c>
      <c r="M16" s="146"/>
      <c r="N16" s="138">
        <f>データ!AU6</f>
        <v>493</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9630</v>
      </c>
      <c r="J19" s="136"/>
      <c r="K19" s="136"/>
      <c r="L19" s="136">
        <f>データ!AX6</f>
        <v>9630</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271</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272</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dygs8Lhrm28mnZ74DsS+CTHXjdjUu517byXVMHI6aJWFtu2kt/OIJHFXV/4EoAHeIIgtzfNC8AULeXce2b2TFg==" saltValue="+DXYY/67wJZj2I97Czjnj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81" x14ac:dyDescent="0.15">
      <c r="A6" s="49" t="s">
        <v>119</v>
      </c>
      <c r="B6" s="67" t="str">
        <f>B7</f>
        <v>2019</v>
      </c>
      <c r="C6" s="67" t="str">
        <f t="shared" ref="C6:AX6" si="6">C7</f>
        <v>322032</v>
      </c>
      <c r="D6" s="67" t="str">
        <f t="shared" si="6"/>
        <v>47</v>
      </c>
      <c r="E6" s="67" t="str">
        <f t="shared" si="6"/>
        <v>04</v>
      </c>
      <c r="F6" s="67" t="str">
        <f t="shared" si="6"/>
        <v>0</v>
      </c>
      <c r="G6" s="67" t="str">
        <f t="shared" si="6"/>
        <v>000</v>
      </c>
      <c r="H6" s="67" t="str">
        <f t="shared" si="6"/>
        <v>島根県　出雲市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v>
      </c>
      <c r="S6" s="71" t="str">
        <f t="shared" si="6"/>
        <v>令和５年５月３１日　キララトゥーリマキ風力発電所</v>
      </c>
      <c r="T6" s="67" t="str">
        <f t="shared" si="6"/>
        <v>無</v>
      </c>
      <c r="U6" s="71" t="str">
        <f t="shared" si="6"/>
        <v>中国電力株式会社</v>
      </c>
      <c r="V6" s="68" t="str">
        <f t="shared" si="6"/>
        <v>-</v>
      </c>
      <c r="W6" s="69" t="str">
        <f>W7</f>
        <v>-</v>
      </c>
      <c r="X6" s="69" t="str">
        <f t="shared" si="6"/>
        <v>-</v>
      </c>
      <c r="Y6" s="69" t="str">
        <f t="shared" si="6"/>
        <v>-</v>
      </c>
      <c r="Z6" s="69" t="str">
        <f t="shared" si="6"/>
        <v>-</v>
      </c>
      <c r="AA6" s="69" t="str">
        <f t="shared" si="6"/>
        <v>-</v>
      </c>
      <c r="AB6" s="69">
        <f t="shared" si="6"/>
        <v>19255</v>
      </c>
      <c r="AC6" s="69">
        <f t="shared" si="6"/>
        <v>20388</v>
      </c>
      <c r="AD6" s="69">
        <f t="shared" si="6"/>
        <v>20561</v>
      </c>
      <c r="AE6" s="69">
        <f t="shared" si="6"/>
        <v>21302</v>
      </c>
      <c r="AF6" s="69" t="str">
        <f t="shared" si="6"/>
        <v>-</v>
      </c>
      <c r="AG6" s="69">
        <f t="shared" si="6"/>
        <v>1274</v>
      </c>
      <c r="AH6" s="69">
        <f t="shared" si="6"/>
        <v>1093</v>
      </c>
      <c r="AI6" s="69">
        <f t="shared" si="6"/>
        <v>1870</v>
      </c>
      <c r="AJ6" s="69">
        <f t="shared" si="6"/>
        <v>885</v>
      </c>
      <c r="AK6" s="69">
        <f t="shared" si="6"/>
        <v>493</v>
      </c>
      <c r="AL6" s="69" t="str">
        <f t="shared" si="6"/>
        <v>-</v>
      </c>
      <c r="AM6" s="69" t="str">
        <f t="shared" si="6"/>
        <v>-</v>
      </c>
      <c r="AN6" s="69" t="str">
        <f t="shared" si="6"/>
        <v>-</v>
      </c>
      <c r="AO6" s="69" t="str">
        <f t="shared" si="6"/>
        <v>-</v>
      </c>
      <c r="AP6" s="69" t="str">
        <f t="shared" si="6"/>
        <v>-</v>
      </c>
      <c r="AQ6" s="69">
        <f t="shared" si="6"/>
        <v>20529</v>
      </c>
      <c r="AR6" s="69">
        <f t="shared" si="6"/>
        <v>21481</v>
      </c>
      <c r="AS6" s="69">
        <f t="shared" si="6"/>
        <v>22431</v>
      </c>
      <c r="AT6" s="69">
        <f t="shared" si="6"/>
        <v>22187</v>
      </c>
      <c r="AU6" s="69">
        <f t="shared" si="6"/>
        <v>493</v>
      </c>
      <c r="AV6" s="69" t="str">
        <f t="shared" si="6"/>
        <v>-</v>
      </c>
      <c r="AW6" s="69">
        <f t="shared" si="6"/>
        <v>9630</v>
      </c>
      <c r="AX6" s="69">
        <f t="shared" si="6"/>
        <v>9630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131</v>
      </c>
      <c r="S7" s="81" t="s">
        <v>132</v>
      </c>
      <c r="T7" s="82" t="s">
        <v>133</v>
      </c>
      <c r="U7" s="81" t="s">
        <v>134</v>
      </c>
      <c r="V7" s="78" t="s">
        <v>131</v>
      </c>
      <c r="W7" s="80" t="s">
        <v>131</v>
      </c>
      <c r="X7" s="80" t="s">
        <v>131</v>
      </c>
      <c r="Y7" s="80" t="s">
        <v>131</v>
      </c>
      <c r="Z7" s="80" t="s">
        <v>131</v>
      </c>
      <c r="AA7" s="80" t="s">
        <v>131</v>
      </c>
      <c r="AB7" s="80">
        <v>19255</v>
      </c>
      <c r="AC7" s="80">
        <v>20388</v>
      </c>
      <c r="AD7" s="80">
        <v>20561</v>
      </c>
      <c r="AE7" s="80">
        <v>21302</v>
      </c>
      <c r="AF7" s="80" t="s">
        <v>131</v>
      </c>
      <c r="AG7" s="80">
        <v>1274</v>
      </c>
      <c r="AH7" s="80">
        <v>1093</v>
      </c>
      <c r="AI7" s="80">
        <v>1870</v>
      </c>
      <c r="AJ7" s="80">
        <v>885</v>
      </c>
      <c r="AK7" s="80">
        <v>493</v>
      </c>
      <c r="AL7" s="80" t="s">
        <v>131</v>
      </c>
      <c r="AM7" s="80" t="s">
        <v>131</v>
      </c>
      <c r="AN7" s="80" t="s">
        <v>131</v>
      </c>
      <c r="AO7" s="80" t="s">
        <v>131</v>
      </c>
      <c r="AP7" s="80" t="s">
        <v>131</v>
      </c>
      <c r="AQ7" s="80">
        <v>20529</v>
      </c>
      <c r="AR7" s="80">
        <v>21481</v>
      </c>
      <c r="AS7" s="80">
        <v>22431</v>
      </c>
      <c r="AT7" s="80">
        <v>22187</v>
      </c>
      <c r="AU7" s="80">
        <v>493</v>
      </c>
      <c r="AV7" s="80" t="s">
        <v>131</v>
      </c>
      <c r="AW7" s="80">
        <v>9630</v>
      </c>
      <c r="AX7" s="80">
        <v>9630</v>
      </c>
      <c r="AY7" s="83">
        <v>93.2</v>
      </c>
      <c r="AZ7" s="83">
        <v>74.900000000000006</v>
      </c>
      <c r="BA7" s="83">
        <v>115.9</v>
      </c>
      <c r="BB7" s="83">
        <v>85</v>
      </c>
      <c r="BC7" s="83">
        <v>67.900000000000006</v>
      </c>
      <c r="BD7" s="83">
        <v>118.8</v>
      </c>
      <c r="BE7" s="83">
        <v>88.8</v>
      </c>
      <c r="BF7" s="83">
        <v>121.3</v>
      </c>
      <c r="BG7" s="83">
        <v>123.2</v>
      </c>
      <c r="BH7" s="83">
        <v>134.69999999999999</v>
      </c>
      <c r="BI7" s="83">
        <v>100</v>
      </c>
      <c r="BJ7" s="83">
        <v>327.2</v>
      </c>
      <c r="BK7" s="83">
        <v>164.6</v>
      </c>
      <c r="BL7" s="83">
        <v>375.5</v>
      </c>
      <c r="BM7" s="83">
        <v>149.80000000000001</v>
      </c>
      <c r="BN7" s="83">
        <v>67.7</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17609.2</v>
      </c>
      <c r="CG7" s="83">
        <v>21355.8</v>
      </c>
      <c r="CH7" s="83">
        <v>14608</v>
      </c>
      <c r="CI7" s="83">
        <v>19230</v>
      </c>
      <c r="CJ7" s="83">
        <v>31511.200000000001</v>
      </c>
      <c r="CK7" s="83">
        <v>18815.8</v>
      </c>
      <c r="CL7" s="83">
        <v>22847.9</v>
      </c>
      <c r="CM7" s="83">
        <v>19199</v>
      </c>
      <c r="CN7" s="83">
        <v>19830.400000000001</v>
      </c>
      <c r="CO7" s="83">
        <v>19066.3</v>
      </c>
      <c r="CP7" s="80">
        <v>20196</v>
      </c>
      <c r="CQ7" s="80">
        <v>5895</v>
      </c>
      <c r="CR7" s="80">
        <v>35345</v>
      </c>
      <c r="CS7" s="80">
        <v>-7695</v>
      </c>
      <c r="CT7" s="80">
        <v>-4992</v>
      </c>
      <c r="CU7" s="80">
        <v>37685</v>
      </c>
      <c r="CV7" s="80">
        <v>2390</v>
      </c>
      <c r="CW7" s="80">
        <v>32739</v>
      </c>
      <c r="CX7" s="80">
        <v>34140</v>
      </c>
      <c r="CY7" s="80">
        <v>33434</v>
      </c>
      <c r="CZ7" s="80">
        <v>1700</v>
      </c>
      <c r="DA7" s="83">
        <v>43.4</v>
      </c>
      <c r="DB7" s="83">
        <v>45.5</v>
      </c>
      <c r="DC7" s="83">
        <v>47.5</v>
      </c>
      <c r="DD7" s="83">
        <v>47</v>
      </c>
      <c r="DE7" s="83">
        <v>3.3</v>
      </c>
      <c r="DF7" s="83">
        <v>32.4</v>
      </c>
      <c r="DG7" s="83">
        <v>36.4</v>
      </c>
      <c r="DH7" s="83">
        <v>31.6</v>
      </c>
      <c r="DI7" s="83">
        <v>31.6</v>
      </c>
      <c r="DJ7" s="83">
        <v>30.1</v>
      </c>
      <c r="DK7" s="83">
        <v>18.899999999999999</v>
      </c>
      <c r="DL7" s="83">
        <v>58.3</v>
      </c>
      <c r="DM7" s="83">
        <v>28.3</v>
      </c>
      <c r="DN7" s="83">
        <v>55.1</v>
      </c>
      <c r="DO7" s="83">
        <v>60.2</v>
      </c>
      <c r="DP7" s="83">
        <v>10.1</v>
      </c>
      <c r="DQ7" s="83">
        <v>8.3000000000000007</v>
      </c>
      <c r="DR7" s="83">
        <v>7.1</v>
      </c>
      <c r="DS7" s="83">
        <v>7.3</v>
      </c>
      <c r="DT7" s="83">
        <v>5.4</v>
      </c>
      <c r="DU7" s="83">
        <v>85.4</v>
      </c>
      <c r="DV7" s="83">
        <v>50.3</v>
      </c>
      <c r="DW7" s="83">
        <v>4.5999999999999996</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79.599999999999994</v>
      </c>
      <c r="EP7" s="83">
        <v>79.8</v>
      </c>
      <c r="EQ7" s="83">
        <v>83.6</v>
      </c>
      <c r="ER7" s="83">
        <v>75.599999999999994</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v>59.4</v>
      </c>
      <c r="GZ7" s="83">
        <v>63.1</v>
      </c>
      <c r="HA7" s="83">
        <v>63.6</v>
      </c>
      <c r="HB7" s="83">
        <v>65.900000000000006</v>
      </c>
      <c r="HC7" s="83" t="s">
        <v>131</v>
      </c>
      <c r="HD7" s="83">
        <v>46.6</v>
      </c>
      <c r="HE7" s="83">
        <v>53.5</v>
      </c>
      <c r="HF7" s="83">
        <v>67.599999999999994</v>
      </c>
      <c r="HG7" s="83">
        <v>67.8</v>
      </c>
      <c r="HH7" s="83">
        <v>71</v>
      </c>
      <c r="HI7" s="83">
        <v>0</v>
      </c>
      <c r="HJ7" s="83">
        <v>0</v>
      </c>
      <c r="HK7" s="83">
        <v>0</v>
      </c>
      <c r="HL7" s="83">
        <v>0</v>
      </c>
      <c r="HM7" s="83" t="s">
        <v>131</v>
      </c>
      <c r="HN7" s="83">
        <v>8.8000000000000007</v>
      </c>
      <c r="HO7" s="83">
        <v>5.5</v>
      </c>
      <c r="HP7" s="83">
        <v>0</v>
      </c>
      <c r="HQ7" s="83">
        <v>0.6</v>
      </c>
      <c r="HR7" s="83">
        <v>0.2</v>
      </c>
      <c r="HS7" s="83">
        <v>51.1</v>
      </c>
      <c r="HT7" s="83">
        <v>32.5</v>
      </c>
      <c r="HU7" s="83">
        <v>9.3000000000000007</v>
      </c>
      <c r="HV7" s="83">
        <v>0</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v>62.4</v>
      </c>
      <c r="IN7" s="83">
        <v>64.5</v>
      </c>
      <c r="IO7" s="83">
        <v>66.900000000000006</v>
      </c>
      <c r="IP7" s="83">
        <v>65.099999999999994</v>
      </c>
      <c r="IQ7" s="83" t="s">
        <v>131</v>
      </c>
      <c r="IR7" s="83">
        <v>47.3</v>
      </c>
      <c r="IS7" s="83">
        <v>43.2</v>
      </c>
      <c r="IT7" s="83">
        <v>49.1</v>
      </c>
      <c r="IU7" s="83">
        <v>33.799999999999997</v>
      </c>
      <c r="IV7" s="83">
        <v>24</v>
      </c>
      <c r="IW7" s="80">
        <v>1700</v>
      </c>
      <c r="IX7" s="83">
        <v>8.5</v>
      </c>
      <c r="IY7" s="83">
        <v>7.3</v>
      </c>
      <c r="IZ7" s="83">
        <v>12.6</v>
      </c>
      <c r="JA7" s="83">
        <v>5.9</v>
      </c>
      <c r="JB7" s="83">
        <v>3.3</v>
      </c>
      <c r="JC7" s="83">
        <v>13.7</v>
      </c>
      <c r="JD7" s="83">
        <v>16.5</v>
      </c>
      <c r="JE7" s="83">
        <v>15</v>
      </c>
      <c r="JF7" s="83">
        <v>12.8</v>
      </c>
      <c r="JG7" s="83">
        <v>11.1</v>
      </c>
      <c r="JH7" s="83">
        <v>37</v>
      </c>
      <c r="JI7" s="83">
        <v>80.7</v>
      </c>
      <c r="JJ7" s="83">
        <v>49.1</v>
      </c>
      <c r="JK7" s="83">
        <v>75.900000000000006</v>
      </c>
      <c r="JL7" s="83">
        <v>60.2</v>
      </c>
      <c r="JM7" s="83">
        <v>40</v>
      </c>
      <c r="JN7" s="83">
        <v>39.700000000000003</v>
      </c>
      <c r="JO7" s="83">
        <v>37.5</v>
      </c>
      <c r="JP7" s="83">
        <v>37.299999999999997</v>
      </c>
      <c r="JQ7" s="83">
        <v>26</v>
      </c>
      <c r="JR7" s="83">
        <v>129.69999999999999</v>
      </c>
      <c r="JS7" s="83">
        <v>75.599999999999994</v>
      </c>
      <c r="JT7" s="83">
        <v>0</v>
      </c>
      <c r="JU7" s="83">
        <v>0</v>
      </c>
      <c r="JV7" s="83">
        <v>0</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96</v>
      </c>
      <c r="KR7" s="83">
        <v>97.5</v>
      </c>
      <c r="KS7" s="83">
        <v>96.6</v>
      </c>
      <c r="KT7" s="83">
        <v>84</v>
      </c>
      <c r="KU7" s="83">
        <v>95.9</v>
      </c>
      <c r="KV7" s="80" t="s">
        <v>131</v>
      </c>
      <c r="KW7" s="83" t="s">
        <v>131</v>
      </c>
      <c r="KX7" s="83" t="s">
        <v>131</v>
      </c>
      <c r="KY7" s="83" t="s">
        <v>131</v>
      </c>
      <c r="KZ7" s="83" t="s">
        <v>131</v>
      </c>
      <c r="LA7" s="83" t="s">
        <v>131</v>
      </c>
      <c r="LB7" s="83">
        <v>12</v>
      </c>
      <c r="LC7" s="83">
        <v>14.5</v>
      </c>
      <c r="LD7" s="83">
        <v>14.9</v>
      </c>
      <c r="LE7" s="83">
        <v>15.3</v>
      </c>
      <c r="LF7" s="83">
        <v>14.9</v>
      </c>
      <c r="LG7" s="83" t="s">
        <v>131</v>
      </c>
      <c r="LH7" s="83" t="s">
        <v>131</v>
      </c>
      <c r="LI7" s="83" t="s">
        <v>131</v>
      </c>
      <c r="LJ7" s="83" t="s">
        <v>131</v>
      </c>
      <c r="LK7" s="83" t="s">
        <v>131</v>
      </c>
      <c r="LL7" s="83">
        <v>0.3</v>
      </c>
      <c r="LM7" s="83">
        <v>0.3</v>
      </c>
      <c r="LN7" s="83">
        <v>0.3</v>
      </c>
      <c r="LO7" s="83">
        <v>0.7</v>
      </c>
      <c r="LP7" s="83">
        <v>0.4</v>
      </c>
      <c r="LQ7" s="83" t="s">
        <v>131</v>
      </c>
      <c r="LR7" s="83" t="s">
        <v>131</v>
      </c>
      <c r="LS7" s="83" t="s">
        <v>131</v>
      </c>
      <c r="LT7" s="83" t="s">
        <v>131</v>
      </c>
      <c r="LU7" s="83" t="s">
        <v>131</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98.1</v>
      </c>
      <c r="MQ7" s="83">
        <v>98.7</v>
      </c>
      <c r="MR7" s="83">
        <v>98.2</v>
      </c>
      <c r="MS7" s="83">
        <v>98.7</v>
      </c>
      <c r="MT7" s="83">
        <v>98.8</v>
      </c>
      <c r="MU7" s="83" t="s">
        <v>131</v>
      </c>
      <c r="MV7" s="83" t="s">
        <v>131</v>
      </c>
      <c r="MW7" s="83" t="s">
        <v>131</v>
      </c>
      <c r="MX7" s="83" t="s">
        <v>131</v>
      </c>
      <c r="MY7" s="83">
        <v>1</v>
      </c>
      <c r="MZ7" s="83">
        <v>1</v>
      </c>
      <c r="NA7" s="83">
        <v>1</v>
      </c>
      <c r="NB7" s="83">
        <v>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1</v>
      </c>
      <c r="GZ8" s="87" t="s">
        <v>135</v>
      </c>
      <c r="HA8" s="85"/>
      <c r="HB8" s="85"/>
      <c r="HC8" s="85"/>
      <c r="HD8" s="85"/>
      <c r="HE8" s="86"/>
      <c r="HF8" s="85"/>
      <c r="HG8" s="85"/>
      <c r="HH8" s="85" t="str">
        <f>HI4</f>
        <v>修繕費比率（％）</v>
      </c>
      <c r="HI8" s="85" t="b">
        <f>IF(SUM($N$7,$MY$7:$NB$7)=0,FALSE,TRUE)</f>
        <v>1</v>
      </c>
      <c r="HJ8" s="87" t="s">
        <v>135</v>
      </c>
      <c r="HK8" s="85"/>
      <c r="HL8" s="85"/>
      <c r="HM8" s="85"/>
      <c r="HN8" s="85"/>
      <c r="HO8" s="85"/>
      <c r="HP8" s="86"/>
      <c r="HQ8" s="85"/>
      <c r="HR8" s="85" t="str">
        <f>HS4</f>
        <v>企業債残高対料金収入比率（％）</v>
      </c>
      <c r="HS8" s="85" t="b">
        <f>IF(SUM($N$7,$MY$7:$NB$7)=0,FALSE,TRUE)</f>
        <v>1</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1</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（最大出力合計1,700kW）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（最大出力合計1,700kW）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93.2</v>
      </c>
      <c r="AZ11" s="95">
        <f>AZ7</f>
        <v>74.900000000000006</v>
      </c>
      <c r="BA11" s="95">
        <f>BA7</f>
        <v>115.9</v>
      </c>
      <c r="BB11" s="95">
        <f>BB7</f>
        <v>85</v>
      </c>
      <c r="BC11" s="95">
        <f>BC7</f>
        <v>67.900000000000006</v>
      </c>
      <c r="BD11" s="84"/>
      <c r="BE11" s="84"/>
      <c r="BF11" s="84"/>
      <c r="BG11" s="84"/>
      <c r="BH11" s="84"/>
      <c r="BI11" s="94" t="s">
        <v>144</v>
      </c>
      <c r="BJ11" s="95">
        <f>BJ7</f>
        <v>327.2</v>
      </c>
      <c r="BK11" s="95">
        <f>BK7</f>
        <v>164.6</v>
      </c>
      <c r="BL11" s="95">
        <f>BL7</f>
        <v>375.5</v>
      </c>
      <c r="BM11" s="95">
        <f>BM7</f>
        <v>149.80000000000001</v>
      </c>
      <c r="BN11" s="95">
        <f>BN7</f>
        <v>67.7</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17609.2</v>
      </c>
      <c r="CG11" s="95">
        <f>CG7</f>
        <v>21355.8</v>
      </c>
      <c r="CH11" s="95">
        <f>CH7</f>
        <v>14608</v>
      </c>
      <c r="CI11" s="95">
        <f>CI7</f>
        <v>19230</v>
      </c>
      <c r="CJ11" s="95">
        <f>CJ7</f>
        <v>31511.200000000001</v>
      </c>
      <c r="CK11" s="84"/>
      <c r="CL11" s="84"/>
      <c r="CM11" s="84"/>
      <c r="CN11" s="84"/>
      <c r="CO11" s="94" t="s">
        <v>144</v>
      </c>
      <c r="CP11" s="96">
        <f>CP7</f>
        <v>20196</v>
      </c>
      <c r="CQ11" s="96">
        <f>CQ7</f>
        <v>5895</v>
      </c>
      <c r="CR11" s="96">
        <f>CR7</f>
        <v>35345</v>
      </c>
      <c r="CS11" s="96">
        <f>CS7</f>
        <v>-7695</v>
      </c>
      <c r="CT11" s="96">
        <f>CT7</f>
        <v>-4992</v>
      </c>
      <c r="CU11" s="84"/>
      <c r="CV11" s="84"/>
      <c r="CW11" s="84"/>
      <c r="CX11" s="84"/>
      <c r="CY11" s="84"/>
      <c r="CZ11" s="94" t="s">
        <v>144</v>
      </c>
      <c r="DA11" s="95">
        <f>DA7</f>
        <v>43.4</v>
      </c>
      <c r="DB11" s="95">
        <f>DB7</f>
        <v>45.5</v>
      </c>
      <c r="DC11" s="95">
        <f>DC7</f>
        <v>47.5</v>
      </c>
      <c r="DD11" s="95">
        <f>DD7</f>
        <v>47</v>
      </c>
      <c r="DE11" s="95">
        <f>DE7</f>
        <v>3.3</v>
      </c>
      <c r="DF11" s="84"/>
      <c r="DG11" s="84"/>
      <c r="DH11" s="84"/>
      <c r="DI11" s="84"/>
      <c r="DJ11" s="94" t="s">
        <v>144</v>
      </c>
      <c r="DK11" s="95">
        <f>DK7</f>
        <v>18.899999999999999</v>
      </c>
      <c r="DL11" s="95">
        <f>DL7</f>
        <v>58.3</v>
      </c>
      <c r="DM11" s="95">
        <f>DM7</f>
        <v>28.3</v>
      </c>
      <c r="DN11" s="95">
        <f>DN7</f>
        <v>55.1</v>
      </c>
      <c r="DO11" s="95">
        <f>DO7</f>
        <v>60.2</v>
      </c>
      <c r="DP11" s="84"/>
      <c r="DQ11" s="84"/>
      <c r="DR11" s="84"/>
      <c r="DS11" s="84"/>
      <c r="DT11" s="94" t="s">
        <v>144</v>
      </c>
      <c r="DU11" s="95">
        <f>DU7</f>
        <v>85.4</v>
      </c>
      <c r="DV11" s="95">
        <f>DV7</f>
        <v>50.3</v>
      </c>
      <c r="DW11" s="95">
        <f>DW7</f>
        <v>4.5999999999999996</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79.599999999999994</v>
      </c>
      <c r="EP11" s="95">
        <f>EP7</f>
        <v>79.8</v>
      </c>
      <c r="EQ11" s="95">
        <f>EQ7</f>
        <v>83.6</v>
      </c>
      <c r="ER11" s="95">
        <f>ER7</f>
        <v>75.599999999999994</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f>GY7</f>
        <v>59.4</v>
      </c>
      <c r="GZ11" s="95">
        <f>GZ7</f>
        <v>63.1</v>
      </c>
      <c r="HA11" s="95">
        <f>HA7</f>
        <v>63.6</v>
      </c>
      <c r="HB11" s="95">
        <f>HB7</f>
        <v>65.900000000000006</v>
      </c>
      <c r="HC11" s="95" t="str">
        <f>HC7</f>
        <v>-</v>
      </c>
      <c r="HD11" s="84"/>
      <c r="HE11" s="84"/>
      <c r="HF11" s="84"/>
      <c r="HG11" s="84"/>
      <c r="HH11" s="94" t="s">
        <v>144</v>
      </c>
      <c r="HI11" s="95">
        <f>HI7</f>
        <v>0</v>
      </c>
      <c r="HJ11" s="95">
        <f>HJ7</f>
        <v>0</v>
      </c>
      <c r="HK11" s="95">
        <f>HK7</f>
        <v>0</v>
      </c>
      <c r="HL11" s="95">
        <f>HL7</f>
        <v>0</v>
      </c>
      <c r="HM11" s="95" t="str">
        <f>HM7</f>
        <v>-</v>
      </c>
      <c r="HN11" s="84"/>
      <c r="HO11" s="84"/>
      <c r="HP11" s="84"/>
      <c r="HQ11" s="84"/>
      <c r="HR11" s="94" t="s">
        <v>144</v>
      </c>
      <c r="HS11" s="95">
        <f>HS7</f>
        <v>51.1</v>
      </c>
      <c r="HT11" s="95">
        <f>HT7</f>
        <v>32.5</v>
      </c>
      <c r="HU11" s="95">
        <f>HU7</f>
        <v>9.3000000000000007</v>
      </c>
      <c r="HV11" s="95">
        <f>HV7</f>
        <v>0</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f>IM7</f>
        <v>62.4</v>
      </c>
      <c r="IN11" s="95">
        <f>IN7</f>
        <v>64.5</v>
      </c>
      <c r="IO11" s="95">
        <f>IO7</f>
        <v>66.900000000000006</v>
      </c>
      <c r="IP11" s="95">
        <f>IP7</f>
        <v>65.099999999999994</v>
      </c>
      <c r="IQ11" s="95" t="str">
        <f>IQ7</f>
        <v>-</v>
      </c>
      <c r="IR11" s="84"/>
      <c r="IS11" s="84"/>
      <c r="IT11" s="84"/>
      <c r="IU11" s="84"/>
      <c r="IV11" s="84"/>
      <c r="IW11" s="94" t="s">
        <v>144</v>
      </c>
      <c r="IX11" s="95">
        <f>IX7</f>
        <v>8.5</v>
      </c>
      <c r="IY11" s="95">
        <f>IY7</f>
        <v>7.3</v>
      </c>
      <c r="IZ11" s="95">
        <f>IZ7</f>
        <v>12.6</v>
      </c>
      <c r="JA11" s="95">
        <f>JA7</f>
        <v>5.9</v>
      </c>
      <c r="JB11" s="95">
        <f>JB7</f>
        <v>3.3</v>
      </c>
      <c r="JC11" s="84"/>
      <c r="JD11" s="84"/>
      <c r="JE11" s="84"/>
      <c r="JF11" s="84"/>
      <c r="JG11" s="94" t="s">
        <v>144</v>
      </c>
      <c r="JH11" s="95">
        <f>JH7</f>
        <v>37</v>
      </c>
      <c r="JI11" s="95">
        <f>JI7</f>
        <v>80.7</v>
      </c>
      <c r="JJ11" s="95">
        <f>JJ7</f>
        <v>49.1</v>
      </c>
      <c r="JK11" s="95">
        <f>JK7</f>
        <v>75.900000000000006</v>
      </c>
      <c r="JL11" s="95">
        <f>JL7</f>
        <v>60.2</v>
      </c>
      <c r="JM11" s="84"/>
      <c r="JN11" s="84"/>
      <c r="JO11" s="84"/>
      <c r="JP11" s="84"/>
      <c r="JQ11" s="94" t="s">
        <v>144</v>
      </c>
      <c r="JR11" s="95">
        <f>JR7</f>
        <v>129.69999999999999</v>
      </c>
      <c r="JS11" s="95">
        <f>JS7</f>
        <v>75.599999999999994</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100</v>
      </c>
      <c r="KP11" s="95">
        <f>KP7</f>
        <v>100</v>
      </c>
      <c r="KQ11" s="84"/>
      <c r="KR11" s="84"/>
      <c r="KS11" s="84"/>
      <c r="KT11" s="84"/>
      <c r="KU11" s="84"/>
      <c r="KV11" s="94" t="s">
        <v>144</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118.8</v>
      </c>
      <c r="AZ12" s="95">
        <f>BE7</f>
        <v>88.8</v>
      </c>
      <c r="BA12" s="95">
        <f>BF7</f>
        <v>121.3</v>
      </c>
      <c r="BB12" s="95">
        <f>BG7</f>
        <v>123.2</v>
      </c>
      <c r="BC12" s="95">
        <f>BH7</f>
        <v>134.69999999999999</v>
      </c>
      <c r="BD12" s="84"/>
      <c r="BE12" s="84"/>
      <c r="BF12" s="84"/>
      <c r="BG12" s="84"/>
      <c r="BH12" s="84"/>
      <c r="BI12" s="94" t="s">
        <v>147</v>
      </c>
      <c r="BJ12" s="95">
        <f>BO7</f>
        <v>255.4</v>
      </c>
      <c r="BK12" s="95">
        <f>BP7</f>
        <v>269.8</v>
      </c>
      <c r="BL12" s="95">
        <f>BQ7</f>
        <v>247.9</v>
      </c>
      <c r="BM12" s="95">
        <f>BR7</f>
        <v>240.1</v>
      </c>
      <c r="BN12" s="95">
        <f>BS7</f>
        <v>255.5</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148</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147</v>
      </c>
      <c r="DA12" s="95">
        <f>DF7</f>
        <v>32.4</v>
      </c>
      <c r="DB12" s="95">
        <f>DG7</f>
        <v>36.4</v>
      </c>
      <c r="DC12" s="95">
        <f>DH7</f>
        <v>31.6</v>
      </c>
      <c r="DD12" s="95">
        <f>DI7</f>
        <v>31.6</v>
      </c>
      <c r="DE12" s="95">
        <f>DJ7</f>
        <v>30.1</v>
      </c>
      <c r="DF12" s="84"/>
      <c r="DG12" s="84"/>
      <c r="DH12" s="84"/>
      <c r="DI12" s="84"/>
      <c r="DJ12" s="94" t="s">
        <v>148</v>
      </c>
      <c r="DK12" s="95">
        <f>DP7</f>
        <v>10.1</v>
      </c>
      <c r="DL12" s="95">
        <f>DQ7</f>
        <v>8.3000000000000007</v>
      </c>
      <c r="DM12" s="95">
        <f>DR7</f>
        <v>7.1</v>
      </c>
      <c r="DN12" s="95">
        <f>DS7</f>
        <v>7.3</v>
      </c>
      <c r="DO12" s="95">
        <f>DT7</f>
        <v>5.4</v>
      </c>
      <c r="DP12" s="84"/>
      <c r="DQ12" s="84"/>
      <c r="DR12" s="84"/>
      <c r="DS12" s="84"/>
      <c r="DT12" s="94" t="s">
        <v>147</v>
      </c>
      <c r="DU12" s="95">
        <f>DZ7</f>
        <v>106.3</v>
      </c>
      <c r="DV12" s="95">
        <f>EA7</f>
        <v>110.5</v>
      </c>
      <c r="DW12" s="95">
        <f>EB7</f>
        <v>156.5</v>
      </c>
      <c r="DX12" s="95">
        <f>EC7</f>
        <v>157.6</v>
      </c>
      <c r="DY12" s="95">
        <f>ED7</f>
        <v>173.7</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71</v>
      </c>
      <c r="EP12" s="95">
        <f>EU7</f>
        <v>74.2</v>
      </c>
      <c r="EQ12" s="95">
        <f>EV7</f>
        <v>86.8</v>
      </c>
      <c r="ER12" s="95">
        <f>EW7</f>
        <v>82.8</v>
      </c>
      <c r="ES12" s="95">
        <f>EX7</f>
        <v>82.6</v>
      </c>
      <c r="ET12" s="84"/>
      <c r="EU12" s="84"/>
      <c r="EV12" s="84"/>
      <c r="EW12" s="84"/>
      <c r="EX12" s="84"/>
      <c r="EY12" s="94" t="s">
        <v>148</v>
      </c>
      <c r="EZ12" s="95" t="str">
        <f>IF($EZ$8,FE7,"-")</f>
        <v>-</v>
      </c>
      <c r="FA12" s="95" t="str">
        <f>IF($EZ$8,FF7,"-")</f>
        <v>-</v>
      </c>
      <c r="FB12" s="95" t="str">
        <f>IF($EZ$8,FG7,"-")</f>
        <v>-</v>
      </c>
      <c r="FC12" s="95" t="str">
        <f>IF($EZ$8,FH7,"-")</f>
        <v>-</v>
      </c>
      <c r="FD12" s="95" t="str">
        <f>IF($EZ$8,FI7,"-")</f>
        <v>-</v>
      </c>
      <c r="FE12" s="84"/>
      <c r="FF12" s="84"/>
      <c r="FG12" s="84"/>
      <c r="FH12" s="84"/>
      <c r="FI12" s="94" t="s">
        <v>148</v>
      </c>
      <c r="FJ12" s="95" t="str">
        <f>IF($FJ$8,FO7,"-")</f>
        <v>-</v>
      </c>
      <c r="FK12" s="95" t="str">
        <f>IF($FJ$8,FP7,"-")</f>
        <v>-</v>
      </c>
      <c r="FL12" s="95" t="str">
        <f>IF($FJ$8,FQ7,"-")</f>
        <v>-</v>
      </c>
      <c r="FM12" s="95" t="str">
        <f>IF($FJ$8,FR7,"-")</f>
        <v>-</v>
      </c>
      <c r="FN12" s="95" t="str">
        <f>IF($FJ$8,FS7,"-")</f>
        <v>-</v>
      </c>
      <c r="FO12" s="84"/>
      <c r="FP12" s="84"/>
      <c r="FQ12" s="84"/>
      <c r="FR12" s="84"/>
      <c r="FS12" s="94" t="s">
        <v>148</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148</v>
      </c>
      <c r="GN12" s="95" t="str">
        <f>IF($GN$8,GS7,"-")</f>
        <v>-</v>
      </c>
      <c r="GO12" s="95" t="str">
        <f>IF($GN$8,GT7,"-")</f>
        <v>-</v>
      </c>
      <c r="GP12" s="95" t="str">
        <f>IF($GN$8,GU7,"-")</f>
        <v>-</v>
      </c>
      <c r="GQ12" s="95" t="str">
        <f>IF($GN$8,GV7,"-")</f>
        <v>-</v>
      </c>
      <c r="GR12" s="95" t="str">
        <f>IF($GN$8,GW7,"-")</f>
        <v>-</v>
      </c>
      <c r="GS12" s="84"/>
      <c r="GT12" s="84"/>
      <c r="GU12" s="84"/>
      <c r="GV12" s="84"/>
      <c r="GW12" s="84"/>
      <c r="GX12" s="94" t="s">
        <v>148</v>
      </c>
      <c r="GY12" s="95">
        <f>IF($GY$8,HD7,"-")</f>
        <v>46.6</v>
      </c>
      <c r="GZ12" s="95">
        <f>IF($GY$8,HE7,"-")</f>
        <v>53.5</v>
      </c>
      <c r="HA12" s="95">
        <f>IF($GY$8,HF7,"-")</f>
        <v>67.599999999999994</v>
      </c>
      <c r="HB12" s="95">
        <f>IF($GY$8,HG7,"-")</f>
        <v>67.8</v>
      </c>
      <c r="HC12" s="95">
        <f>IF($GY$8,HH7,"-")</f>
        <v>71</v>
      </c>
      <c r="HD12" s="84"/>
      <c r="HE12" s="84"/>
      <c r="HF12" s="84"/>
      <c r="HG12" s="84"/>
      <c r="HH12" s="94" t="s">
        <v>148</v>
      </c>
      <c r="HI12" s="95">
        <f>IF($HI$8,HN7,"-")</f>
        <v>8.8000000000000007</v>
      </c>
      <c r="HJ12" s="95">
        <f>IF($HI$8,HO7,"-")</f>
        <v>5.5</v>
      </c>
      <c r="HK12" s="95">
        <f>IF($HI$8,HP7,"-")</f>
        <v>0</v>
      </c>
      <c r="HL12" s="95">
        <f>IF($HI$8,HQ7,"-")</f>
        <v>0.6</v>
      </c>
      <c r="HM12" s="95">
        <f>IF($HI$8,HR7,"-")</f>
        <v>0.2</v>
      </c>
      <c r="HN12" s="84"/>
      <c r="HO12" s="84"/>
      <c r="HP12" s="84"/>
      <c r="HQ12" s="84"/>
      <c r="HR12" s="94" t="s">
        <v>148</v>
      </c>
      <c r="HS12" s="95">
        <f>IF($HS$8,HX7,"-")</f>
        <v>13.4</v>
      </c>
      <c r="HT12" s="95">
        <f>IF($HS$8,HY7,"-")</f>
        <v>0.5</v>
      </c>
      <c r="HU12" s="95">
        <f>IF($HS$8,HZ7,"-")</f>
        <v>25.6</v>
      </c>
      <c r="HV12" s="95">
        <f>IF($HS$8,IA7,"-")</f>
        <v>43.5</v>
      </c>
      <c r="HW12" s="95">
        <f>IF($HS$8,IB7,"-")</f>
        <v>42.8</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147</v>
      </c>
      <c r="IM12" s="95">
        <f>IF($IM$8,IR7,"-")</f>
        <v>47.3</v>
      </c>
      <c r="IN12" s="95">
        <f>IF($IM$8,IS7,"-")</f>
        <v>43.2</v>
      </c>
      <c r="IO12" s="95">
        <f>IF($IM$8,IT7,"-")</f>
        <v>49.1</v>
      </c>
      <c r="IP12" s="95">
        <f>IF($IM$8,IU7,"-")</f>
        <v>33.799999999999997</v>
      </c>
      <c r="IQ12" s="95">
        <f>IF($IM$8,IV7,"-")</f>
        <v>24</v>
      </c>
      <c r="IR12" s="84"/>
      <c r="IS12" s="84"/>
      <c r="IT12" s="84"/>
      <c r="IU12" s="84"/>
      <c r="IV12" s="84"/>
      <c r="IW12" s="94" t="s">
        <v>148</v>
      </c>
      <c r="IX12" s="95">
        <f>IF($IX$8,JC7,"-")</f>
        <v>13.7</v>
      </c>
      <c r="IY12" s="95">
        <f>IF($IX$8,JD7,"-")</f>
        <v>16.5</v>
      </c>
      <c r="IZ12" s="95">
        <f>IF($IX$8,JE7,"-")</f>
        <v>15</v>
      </c>
      <c r="JA12" s="95">
        <f>IF($IX$8,JF7,"-")</f>
        <v>12.8</v>
      </c>
      <c r="JB12" s="95">
        <f>IF($IX$8,JG7,"-")</f>
        <v>11.1</v>
      </c>
      <c r="JC12" s="84"/>
      <c r="JD12" s="84"/>
      <c r="JE12" s="84"/>
      <c r="JF12" s="84"/>
      <c r="JG12" s="94" t="s">
        <v>147</v>
      </c>
      <c r="JH12" s="95">
        <f>IF($JH$8,JM7,"-")</f>
        <v>40</v>
      </c>
      <c r="JI12" s="95">
        <f>IF($JH$8,JN7,"-")</f>
        <v>39.700000000000003</v>
      </c>
      <c r="JJ12" s="95">
        <f>IF($JH$8,JO7,"-")</f>
        <v>37.5</v>
      </c>
      <c r="JK12" s="95">
        <f>IF($JH$8,JP7,"-")</f>
        <v>37.299999999999997</v>
      </c>
      <c r="JL12" s="95">
        <f>IF($JH$8,JQ7,"-")</f>
        <v>26</v>
      </c>
      <c r="JM12" s="84"/>
      <c r="JN12" s="84"/>
      <c r="JO12" s="84"/>
      <c r="JP12" s="84"/>
      <c r="JQ12" s="94" t="s">
        <v>148</v>
      </c>
      <c r="JR12" s="95">
        <f>IF($JR$8,JW7,"-")</f>
        <v>102.9</v>
      </c>
      <c r="JS12" s="95">
        <f>IF($JR$8,JX7,"-")</f>
        <v>51.8</v>
      </c>
      <c r="JT12" s="95">
        <f>IF($JR$8,JY7,"-")</f>
        <v>34.200000000000003</v>
      </c>
      <c r="JU12" s="95">
        <f>IF($JR$8,JZ7,"-")</f>
        <v>85.9</v>
      </c>
      <c r="JV12" s="95">
        <f>IF($JR$8,KA7,"-")</f>
        <v>409.1</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f>IF($KL$8,KQ7,"-")</f>
        <v>96</v>
      </c>
      <c r="KM12" s="95">
        <f>IF($KL$8,KR7,"-")</f>
        <v>97.5</v>
      </c>
      <c r="KN12" s="95">
        <f>IF($KL$8,KS7,"-")</f>
        <v>96.6</v>
      </c>
      <c r="KO12" s="95">
        <f>IF($KL$8,KT7,"-")</f>
        <v>84</v>
      </c>
      <c r="KP12" s="95">
        <f>IF($KL$8,KU7,"-")</f>
        <v>95.9</v>
      </c>
      <c r="KQ12" s="84"/>
      <c r="KR12" s="84"/>
      <c r="KS12" s="84"/>
      <c r="KT12" s="84"/>
      <c r="KU12" s="84"/>
      <c r="KV12" s="94" t="s">
        <v>148</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148</v>
      </c>
      <c r="LQ12" s="95" t="str">
        <f>IF($LQ$8,LV7,"-")</f>
        <v>-</v>
      </c>
      <c r="LR12" s="95" t="str">
        <f>IF($LQ$8,LW7,"-")</f>
        <v>-</v>
      </c>
      <c r="LS12" s="95" t="str">
        <f>IF($LQ$8,LX7,"-")</f>
        <v>-</v>
      </c>
      <c r="LT12" s="95" t="str">
        <f>IF($LQ$8,LY7,"-")</f>
        <v>-</v>
      </c>
      <c r="LU12" s="95" t="str">
        <f>IF($LQ$8,LZ7,"-")</f>
        <v>-</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93.2</v>
      </c>
      <c r="AZ17" s="106">
        <f t="shared" ref="AZ17:BC17" si="9">IF(AZ7="-",NA(),AZ7)</f>
        <v>74.900000000000006</v>
      </c>
      <c r="BA17" s="106">
        <f t="shared" si="9"/>
        <v>115.9</v>
      </c>
      <c r="BB17" s="106">
        <f t="shared" si="9"/>
        <v>85</v>
      </c>
      <c r="BC17" s="106">
        <f t="shared" si="9"/>
        <v>67.900000000000006</v>
      </c>
      <c r="BD17" s="100"/>
      <c r="BE17" s="100"/>
      <c r="BF17" s="100"/>
      <c r="BG17" s="100"/>
      <c r="BH17" s="100"/>
      <c r="BI17" s="105" t="s">
        <v>163</v>
      </c>
      <c r="BJ17" s="106">
        <f>IF(BJ7="-",NA(),BJ7)</f>
        <v>327.2</v>
      </c>
      <c r="BK17" s="106">
        <f t="shared" ref="BK17:BN17" si="10">IF(BK7="-",NA(),BK7)</f>
        <v>164.6</v>
      </c>
      <c r="BL17" s="106">
        <f t="shared" si="10"/>
        <v>375.5</v>
      </c>
      <c r="BM17" s="106">
        <f t="shared" si="10"/>
        <v>149.80000000000001</v>
      </c>
      <c r="BN17" s="106">
        <f t="shared" si="10"/>
        <v>67.7</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17609.2</v>
      </c>
      <c r="CG17" s="106">
        <f t="shared" ref="CG17:CJ17" si="12">IF(CG7="-",NA(),CG7)</f>
        <v>21355.8</v>
      </c>
      <c r="CH17" s="106">
        <f t="shared" si="12"/>
        <v>14608</v>
      </c>
      <c r="CI17" s="106">
        <f t="shared" si="12"/>
        <v>19230</v>
      </c>
      <c r="CJ17" s="106">
        <f t="shared" si="12"/>
        <v>31511.200000000001</v>
      </c>
      <c r="CK17" s="100"/>
      <c r="CL17" s="100"/>
      <c r="CM17" s="100"/>
      <c r="CN17" s="100"/>
      <c r="CO17" s="105" t="s">
        <v>162</v>
      </c>
      <c r="CP17" s="107">
        <f>IF(CP7="-",NA(),CP7)</f>
        <v>20196</v>
      </c>
      <c r="CQ17" s="107">
        <f t="shared" ref="CQ17:CT17" si="13">IF(CQ7="-",NA(),CQ7)</f>
        <v>5895</v>
      </c>
      <c r="CR17" s="107">
        <f t="shared" si="13"/>
        <v>35345</v>
      </c>
      <c r="CS17" s="107">
        <f t="shared" si="13"/>
        <v>-7695</v>
      </c>
      <c r="CT17" s="107">
        <f t="shared" si="13"/>
        <v>-4992</v>
      </c>
      <c r="CU17" s="100"/>
      <c r="CV17" s="100"/>
      <c r="CW17" s="100"/>
      <c r="CX17" s="100"/>
      <c r="CY17" s="100"/>
      <c r="CZ17" s="105" t="s">
        <v>164</v>
      </c>
      <c r="DA17" s="106">
        <f>IF(DA7="-",NA(),DA7)</f>
        <v>43.4</v>
      </c>
      <c r="DB17" s="106">
        <f t="shared" ref="DB17:DE17" si="14">IF(DB7="-",NA(),DB7)</f>
        <v>45.5</v>
      </c>
      <c r="DC17" s="106">
        <f t="shared" si="14"/>
        <v>47.5</v>
      </c>
      <c r="DD17" s="106">
        <f t="shared" si="14"/>
        <v>47</v>
      </c>
      <c r="DE17" s="106">
        <f t="shared" si="14"/>
        <v>3.3</v>
      </c>
      <c r="DF17" s="100"/>
      <c r="DG17" s="100"/>
      <c r="DH17" s="100"/>
      <c r="DI17" s="100"/>
      <c r="DJ17" s="105" t="s">
        <v>162</v>
      </c>
      <c r="DK17" s="106">
        <f>IF(DK7="-",NA(),DK7)</f>
        <v>18.899999999999999</v>
      </c>
      <c r="DL17" s="106">
        <f t="shared" ref="DL17:DO17" si="15">IF(DL7="-",NA(),DL7)</f>
        <v>58.3</v>
      </c>
      <c r="DM17" s="106">
        <f t="shared" si="15"/>
        <v>28.3</v>
      </c>
      <c r="DN17" s="106">
        <f t="shared" si="15"/>
        <v>55.1</v>
      </c>
      <c r="DO17" s="106">
        <f t="shared" si="15"/>
        <v>60.2</v>
      </c>
      <c r="DP17" s="100"/>
      <c r="DQ17" s="100"/>
      <c r="DR17" s="100"/>
      <c r="DS17" s="100"/>
      <c r="DT17" s="105" t="s">
        <v>162</v>
      </c>
      <c r="DU17" s="106">
        <f>IF(DU7="-",NA(),DU7)</f>
        <v>85.4</v>
      </c>
      <c r="DV17" s="106">
        <f t="shared" ref="DV17:DY17" si="16">IF(DV7="-",NA(),DV7)</f>
        <v>50.3</v>
      </c>
      <c r="DW17" s="106">
        <f t="shared" si="16"/>
        <v>4.5999999999999996</v>
      </c>
      <c r="DX17" s="106">
        <f t="shared" si="16"/>
        <v>0</v>
      </c>
      <c r="DY17" s="106">
        <f t="shared" si="16"/>
        <v>0</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79.599999999999994</v>
      </c>
      <c r="EP17" s="106">
        <f t="shared" ref="EP17:ES17" si="18">IF(EP7="-",NA(),EP7)</f>
        <v>79.8</v>
      </c>
      <c r="EQ17" s="106">
        <f t="shared" si="18"/>
        <v>83.6</v>
      </c>
      <c r="ER17" s="106">
        <f t="shared" si="18"/>
        <v>75.599999999999994</v>
      </c>
      <c r="ES17" s="106">
        <f t="shared" si="18"/>
        <v>100</v>
      </c>
      <c r="ET17" s="100"/>
      <c r="EU17" s="100"/>
      <c r="EV17" s="100"/>
      <c r="EW17" s="100"/>
      <c r="EX17" s="100"/>
      <c r="EY17" s="105" t="s">
        <v>163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f>IF(GY7="-",NA(),GY7)</f>
        <v>59.4</v>
      </c>
      <c r="GZ17" s="106">
        <f t="shared" ref="GZ17:HC17" si="24">IF(GZ7="-",NA(),GZ7)</f>
        <v>63.1</v>
      </c>
      <c r="HA17" s="106">
        <f t="shared" si="24"/>
        <v>63.6</v>
      </c>
      <c r="HB17" s="106">
        <f t="shared" si="24"/>
        <v>65.900000000000006</v>
      </c>
      <c r="HC17" s="106" t="e">
        <f t="shared" si="24"/>
        <v>#N/A</v>
      </c>
      <c r="HD17" s="100"/>
      <c r="HE17" s="100"/>
      <c r="HF17" s="100"/>
      <c r="HG17" s="100"/>
      <c r="HH17" s="105" t="s">
        <v>163</v>
      </c>
      <c r="HI17" s="106">
        <f>IF(HI7="-",NA(),HI7)</f>
        <v>0</v>
      </c>
      <c r="HJ17" s="106">
        <f t="shared" ref="HJ17:HM17" si="25">IF(HJ7="-",NA(),HJ7)</f>
        <v>0</v>
      </c>
      <c r="HK17" s="106">
        <f t="shared" si="25"/>
        <v>0</v>
      </c>
      <c r="HL17" s="106">
        <f t="shared" si="25"/>
        <v>0</v>
      </c>
      <c r="HM17" s="106" t="e">
        <f t="shared" si="25"/>
        <v>#N/A</v>
      </c>
      <c r="HN17" s="100"/>
      <c r="HO17" s="100"/>
      <c r="HP17" s="100"/>
      <c r="HQ17" s="100"/>
      <c r="HR17" s="105" t="s">
        <v>164</v>
      </c>
      <c r="HS17" s="106">
        <f>IF(HS7="-",NA(),HS7)</f>
        <v>51.1</v>
      </c>
      <c r="HT17" s="106">
        <f t="shared" ref="HT17:HW17" si="26">IF(HT7="-",NA(),HT7)</f>
        <v>32.5</v>
      </c>
      <c r="HU17" s="106">
        <f t="shared" si="26"/>
        <v>9.3000000000000007</v>
      </c>
      <c r="HV17" s="106">
        <f t="shared" si="26"/>
        <v>0</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f>IF(IM7="-",NA(),IM7)</f>
        <v>62.4</v>
      </c>
      <c r="IN17" s="106">
        <f t="shared" ref="IN17:IQ17" si="28">IF(IN7="-",NA(),IN7)</f>
        <v>64.5</v>
      </c>
      <c r="IO17" s="106">
        <f t="shared" si="28"/>
        <v>66.900000000000006</v>
      </c>
      <c r="IP17" s="106">
        <f t="shared" si="28"/>
        <v>65.099999999999994</v>
      </c>
      <c r="IQ17" s="106" t="e">
        <f t="shared" si="28"/>
        <v>#N/A</v>
      </c>
      <c r="IR17" s="100"/>
      <c r="IS17" s="100"/>
      <c r="IT17" s="100"/>
      <c r="IU17" s="100"/>
      <c r="IV17" s="100"/>
      <c r="IW17" s="105" t="s">
        <v>164</v>
      </c>
      <c r="IX17" s="106">
        <f>IF(IX7="-",NA(),IX7)</f>
        <v>8.5</v>
      </c>
      <c r="IY17" s="106">
        <f t="shared" ref="IY17:JB17" si="29">IF(IY7="-",NA(),IY7)</f>
        <v>7.3</v>
      </c>
      <c r="IZ17" s="106">
        <f t="shared" si="29"/>
        <v>12.6</v>
      </c>
      <c r="JA17" s="106">
        <f t="shared" si="29"/>
        <v>5.9</v>
      </c>
      <c r="JB17" s="106">
        <f t="shared" si="29"/>
        <v>3.3</v>
      </c>
      <c r="JC17" s="100"/>
      <c r="JD17" s="100"/>
      <c r="JE17" s="100"/>
      <c r="JF17" s="100"/>
      <c r="JG17" s="105" t="s">
        <v>163</v>
      </c>
      <c r="JH17" s="106">
        <f>IF(JH7="-",NA(),JH7)</f>
        <v>37</v>
      </c>
      <c r="JI17" s="106">
        <f t="shared" ref="JI17:JL17" si="30">IF(JI7="-",NA(),JI7)</f>
        <v>80.7</v>
      </c>
      <c r="JJ17" s="106">
        <f t="shared" si="30"/>
        <v>49.1</v>
      </c>
      <c r="JK17" s="106">
        <f t="shared" si="30"/>
        <v>75.900000000000006</v>
      </c>
      <c r="JL17" s="106">
        <f t="shared" si="30"/>
        <v>60.2</v>
      </c>
      <c r="JM17" s="100"/>
      <c r="JN17" s="100"/>
      <c r="JO17" s="100"/>
      <c r="JP17" s="100"/>
      <c r="JQ17" s="105" t="s">
        <v>163</v>
      </c>
      <c r="JR17" s="106">
        <f>IF(JR7="-",NA(),JR7)</f>
        <v>129.69999999999999</v>
      </c>
      <c r="JS17" s="106">
        <f t="shared" ref="JS17:JV17" si="31">IF(JS7="-",NA(),JS7)</f>
        <v>75.599999999999994</v>
      </c>
      <c r="JT17" s="106">
        <f t="shared" si="31"/>
        <v>0</v>
      </c>
      <c r="JU17" s="106">
        <f t="shared" si="31"/>
        <v>0</v>
      </c>
      <c r="JV17" s="106">
        <f t="shared" si="31"/>
        <v>0</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167</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167</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166</v>
      </c>
      <c r="DA18" s="106">
        <f>IF(DF7="-",NA(),DF7)</f>
        <v>32.4</v>
      </c>
      <c r="DB18" s="106">
        <f t="shared" ref="DB18:DE18" si="44">IF(DG7="-",NA(),DG7)</f>
        <v>36.4</v>
      </c>
      <c r="DC18" s="106">
        <f t="shared" si="44"/>
        <v>31.6</v>
      </c>
      <c r="DD18" s="106">
        <f t="shared" si="44"/>
        <v>31.6</v>
      </c>
      <c r="DE18" s="106">
        <f t="shared" si="44"/>
        <v>30.1</v>
      </c>
      <c r="DF18" s="100"/>
      <c r="DG18" s="100"/>
      <c r="DH18" s="100"/>
      <c r="DI18" s="100"/>
      <c r="DJ18" s="105" t="s">
        <v>166</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168</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f>IF(OR(NOT($GY$8),HD7="-"),NA(),HD7)</f>
        <v>46.6</v>
      </c>
      <c r="GZ18" s="106">
        <f>IF(OR(NOT($GY$8),HE7="-"),NA(),HE7)</f>
        <v>53.5</v>
      </c>
      <c r="HA18" s="106">
        <f>IF(OR(NOT($GY$8),HF7="-"),NA(),HF7)</f>
        <v>67.599999999999994</v>
      </c>
      <c r="HB18" s="106">
        <f>IF(OR(NOT($GY$8),HG7="-"),NA(),HG7)</f>
        <v>67.8</v>
      </c>
      <c r="HC18" s="106">
        <f>IF(OR(NOT($GY$8),HH7="-"),NA(),HH7)</f>
        <v>71</v>
      </c>
      <c r="HD18" s="100"/>
      <c r="HE18" s="100"/>
      <c r="HF18" s="100"/>
      <c r="HG18" s="100"/>
      <c r="HH18" s="105" t="s">
        <v>166</v>
      </c>
      <c r="HI18" s="106">
        <f>IF(OR(NOT($HI$8),HN7="-"),NA(),HN7)</f>
        <v>8.8000000000000007</v>
      </c>
      <c r="HJ18" s="106">
        <f>IF(OR(NOT($HI$8),HO7="-"),NA(),HO7)</f>
        <v>5.5</v>
      </c>
      <c r="HK18" s="106">
        <f>IF(OR(NOT($HI$8),HP7="-"),NA(),HP7)</f>
        <v>0</v>
      </c>
      <c r="HL18" s="106">
        <f>IF(OR(NOT($HI$8),HQ7="-"),NA(),HQ7)</f>
        <v>0.6</v>
      </c>
      <c r="HM18" s="106">
        <f>IF(OR(NOT($HI$8),HR7="-"),NA(),HR7)</f>
        <v>0.2</v>
      </c>
      <c r="HN18" s="100"/>
      <c r="HO18" s="100"/>
      <c r="HP18" s="100"/>
      <c r="HQ18" s="100"/>
      <c r="HR18" s="105" t="s">
        <v>167</v>
      </c>
      <c r="HS18" s="106">
        <f>IF(OR(NOT($HS$8),HX7="-"),NA(),HX7)</f>
        <v>13.4</v>
      </c>
      <c r="HT18" s="106">
        <f>IF(OR(NOT($HS$8),HY7="-"),NA(),HY7)</f>
        <v>0.5</v>
      </c>
      <c r="HU18" s="106">
        <f>IF(OR(NOT($HS$8),HZ7="-"),NA(),HZ7)</f>
        <v>25.6</v>
      </c>
      <c r="HV18" s="106">
        <f>IF(OR(NOT($HS$8),IA7="-"),NA(),IA7)</f>
        <v>43.5</v>
      </c>
      <c r="HW18" s="106">
        <f>IF(OR(NOT($HS$8),IB7="-"),NA(),IB7)</f>
        <v>42.8</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f>IF(OR(NOT($IM$8),IR7="-"),NA(),IR7)</f>
        <v>47.3</v>
      </c>
      <c r="IN18" s="106">
        <f>IF(OR(NOT($IM$8),IS7="-"),NA(),IS7)</f>
        <v>43.2</v>
      </c>
      <c r="IO18" s="106">
        <f>IF(OR(NOT($IM$8),IT7="-"),NA(),IT7)</f>
        <v>49.1</v>
      </c>
      <c r="IP18" s="106">
        <f>IF(OR(NOT($IM$8),IU7="-"),NA(),IU7)</f>
        <v>33.799999999999997</v>
      </c>
      <c r="IQ18" s="106">
        <f>IF(OR(NOT($IM$8),IV7="-"),NA(),IV7)</f>
        <v>24</v>
      </c>
      <c r="IR18" s="100"/>
      <c r="IS18" s="100"/>
      <c r="IT18" s="100"/>
      <c r="IU18" s="100"/>
      <c r="IV18" s="100"/>
      <c r="IW18" s="105" t="s">
        <v>166</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166</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167</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170</v>
      </c>
      <c r="C20" s="196"/>
      <c r="D20" s="100"/>
    </row>
    <row r="21" spans="1:374" x14ac:dyDescent="0.15">
      <c r="A21" s="97">
        <f t="shared" si="7"/>
        <v>7</v>
      </c>
      <c r="B21" s="196" t="s">
        <v>171</v>
      </c>
      <c r="C21" s="196"/>
      <c r="D21" s="100"/>
    </row>
    <row r="22" spans="1:374" x14ac:dyDescent="0.15">
      <c r="A22" s="97">
        <f t="shared" si="7"/>
        <v>8</v>
      </c>
      <c r="B22" s="196" t="s">
        <v>172</v>
      </c>
      <c r="C22" s="196"/>
      <c r="D22" s="100"/>
      <c r="E22" s="197" t="s">
        <v>173</v>
      </c>
      <c r="F22" s="198"/>
      <c r="G22" s="198"/>
      <c r="H22" s="198"/>
      <c r="I22" s="199"/>
    </row>
    <row r="23" spans="1:374" x14ac:dyDescent="0.15">
      <c r="A23" s="97">
        <f t="shared" si="7"/>
        <v>9</v>
      </c>
      <c r="B23" s="196" t="s">
        <v>174</v>
      </c>
      <c r="C23" s="196"/>
      <c r="D23" s="100"/>
      <c r="E23" s="200"/>
      <c r="F23" s="201"/>
      <c r="G23" s="201"/>
      <c r="H23" s="201"/>
      <c r="I23" s="202"/>
    </row>
    <row r="24" spans="1:374" x14ac:dyDescent="0.15">
      <c r="A24" s="97">
        <f t="shared" si="7"/>
        <v>10</v>
      </c>
      <c r="B24" s="196" t="s">
        <v>175</v>
      </c>
      <c r="C24" s="196"/>
      <c r="D24" s="100"/>
      <c r="E24" s="200"/>
      <c r="F24" s="201"/>
      <c r="G24" s="201"/>
      <c r="H24" s="201"/>
      <c r="I24" s="202"/>
    </row>
    <row r="25" spans="1:374" x14ac:dyDescent="0.15">
      <c r="A25" s="97">
        <f t="shared" si="7"/>
        <v>11</v>
      </c>
      <c r="B25" s="196" t="s">
        <v>176</v>
      </c>
      <c r="C25" s="196"/>
      <c r="D25" s="100"/>
      <c r="E25" s="200"/>
      <c r="F25" s="201"/>
      <c r="G25" s="201"/>
      <c r="H25" s="201"/>
      <c r="I25" s="202"/>
    </row>
    <row r="26" spans="1:374" x14ac:dyDescent="0.15">
      <c r="A26" s="97">
        <f t="shared" si="7"/>
        <v>12</v>
      </c>
      <c r="B26" s="196" t="s">
        <v>177</v>
      </c>
      <c r="C26" s="196"/>
      <c r="D26" s="100"/>
      <c r="E26" s="200"/>
      <c r="F26" s="201"/>
      <c r="G26" s="201"/>
      <c r="H26" s="201"/>
      <c r="I26" s="202"/>
    </row>
    <row r="27" spans="1:374" x14ac:dyDescent="0.15">
      <c r="A27" s="97">
        <f t="shared" si="7"/>
        <v>13</v>
      </c>
      <c r="B27" s="196" t="s">
        <v>178</v>
      </c>
      <c r="C27" s="196"/>
      <c r="D27" s="100"/>
      <c r="E27" s="200"/>
      <c r="F27" s="201"/>
      <c r="G27" s="201"/>
      <c r="H27" s="201"/>
      <c r="I27" s="202"/>
    </row>
    <row r="28" spans="1:374" x14ac:dyDescent="0.15">
      <c r="A28" s="97">
        <f t="shared" si="7"/>
        <v>14</v>
      </c>
      <c r="B28" s="196" t="s">
        <v>179</v>
      </c>
      <c r="C28" s="196"/>
      <c r="D28" s="100"/>
      <c r="E28" s="200"/>
      <c r="F28" s="201"/>
      <c r="G28" s="201"/>
      <c r="H28" s="201"/>
      <c r="I28" s="202"/>
    </row>
    <row r="29" spans="1:374" x14ac:dyDescent="0.15">
      <c r="A29" s="97">
        <f t="shared" si="7"/>
        <v>15</v>
      </c>
      <c r="B29" s="196" t="s">
        <v>180</v>
      </c>
      <c r="C29" s="196"/>
      <c r="D29" s="100"/>
      <c r="E29" s="200"/>
      <c r="F29" s="201"/>
      <c r="G29" s="201"/>
      <c r="H29" s="201"/>
      <c r="I29" s="202"/>
    </row>
    <row r="30" spans="1:374" x14ac:dyDescent="0.15">
      <c r="A30" s="97">
        <f t="shared" si="7"/>
        <v>16</v>
      </c>
      <c r="B30" s="196" t="s">
        <v>181</v>
      </c>
      <c r="C30" s="196"/>
      <c r="D30" s="100"/>
      <c r="E30" s="200"/>
      <c r="F30" s="201"/>
      <c r="G30" s="201"/>
      <c r="H30" s="201"/>
      <c r="I30" s="202"/>
    </row>
    <row r="31" spans="1:374" x14ac:dyDescent="0.15">
      <c r="A31" s="97">
        <f t="shared" si="7"/>
        <v>17</v>
      </c>
      <c r="B31" s="196" t="s">
        <v>182</v>
      </c>
      <c r="C31" s="196"/>
      <c r="D31" s="100"/>
      <c r="E31" s="200"/>
      <c r="F31" s="201"/>
      <c r="G31" s="201"/>
      <c r="H31" s="201"/>
      <c r="I31" s="202"/>
    </row>
    <row r="32" spans="1:374" x14ac:dyDescent="0.15">
      <c r="A32" s="97">
        <f t="shared" si="7"/>
        <v>18</v>
      </c>
      <c r="B32" s="196" t="s">
        <v>183</v>
      </c>
      <c r="C32" s="196"/>
      <c r="D32" s="100"/>
      <c r="E32" s="200"/>
      <c r="F32" s="201"/>
      <c r="G32" s="201"/>
      <c r="H32" s="201"/>
      <c r="I32" s="202"/>
    </row>
    <row r="33" spans="1:16" x14ac:dyDescent="0.15">
      <c r="A33" s="97">
        <f t="shared" si="7"/>
        <v>19</v>
      </c>
      <c r="B33" s="196" t="s">
        <v>184</v>
      </c>
      <c r="C33" s="196"/>
      <c r="D33" s="100"/>
      <c r="E33" s="200"/>
      <c r="F33" s="201"/>
      <c r="G33" s="201"/>
      <c r="H33" s="201"/>
      <c r="I33" s="202"/>
    </row>
    <row r="34" spans="1:16" x14ac:dyDescent="0.15">
      <c r="A34" s="97">
        <f t="shared" si="7"/>
        <v>20</v>
      </c>
      <c r="B34" s="196" t="s">
        <v>185</v>
      </c>
      <c r="C34" s="196"/>
      <c r="D34" s="100"/>
      <c r="E34" s="200"/>
      <c r="F34" s="201"/>
      <c r="G34" s="201"/>
      <c r="H34" s="201"/>
      <c r="I34" s="202"/>
    </row>
    <row r="35" spans="1:16" ht="25.5" customHeight="1" x14ac:dyDescent="0.15">
      <c r="E35" s="203"/>
      <c r="F35" s="204"/>
      <c r="G35" s="204"/>
      <c r="H35" s="204"/>
      <c r="I35" s="205"/>
    </row>
    <row r="36" spans="1:16" x14ac:dyDescent="0.15">
      <c r="A36" t="s">
        <v>186</v>
      </c>
      <c r="B36" t="s">
        <v>187</v>
      </c>
    </row>
    <row r="37" spans="1:16" x14ac:dyDescent="0.15">
      <c r="A37" t="s">
        <v>188</v>
      </c>
      <c r="B37" t="s">
        <v>189</v>
      </c>
      <c r="L37" s="197" t="s">
        <v>173</v>
      </c>
      <c r="M37" s="198"/>
      <c r="N37" s="198"/>
      <c r="O37" s="198"/>
      <c r="P37" s="199"/>
    </row>
    <row r="38" spans="1:16" x14ac:dyDescent="0.15">
      <c r="A38" t="s">
        <v>190</v>
      </c>
      <c r="B38" t="s">
        <v>191</v>
      </c>
      <c r="L38" s="200"/>
      <c r="M38" s="201"/>
      <c r="N38" s="201"/>
      <c r="O38" s="201"/>
      <c r="P38" s="202"/>
    </row>
    <row r="39" spans="1:16" x14ac:dyDescent="0.15">
      <c r="A39" t="s">
        <v>192</v>
      </c>
      <c r="B39" t="s">
        <v>193</v>
      </c>
      <c r="L39" s="200"/>
      <c r="M39" s="201"/>
      <c r="N39" s="201"/>
      <c r="O39" s="201"/>
      <c r="P39" s="202"/>
    </row>
    <row r="40" spans="1:16" x14ac:dyDescent="0.15">
      <c r="A40" t="s">
        <v>194</v>
      </c>
      <c r="B40" t="s">
        <v>195</v>
      </c>
      <c r="L40" s="200"/>
      <c r="M40" s="201"/>
      <c r="N40" s="201"/>
      <c r="O40" s="201"/>
      <c r="P40" s="202"/>
    </row>
    <row r="41" spans="1:16" x14ac:dyDescent="0.15">
      <c r="A41" t="s">
        <v>196</v>
      </c>
      <c r="B41" t="s">
        <v>197</v>
      </c>
      <c r="L41" s="200"/>
      <c r="M41" s="201"/>
      <c r="N41" s="201"/>
      <c r="O41" s="201"/>
      <c r="P41" s="202"/>
    </row>
    <row r="42" spans="1:16" x14ac:dyDescent="0.15">
      <c r="A42" t="s">
        <v>198</v>
      </c>
      <c r="B42" t="s">
        <v>199</v>
      </c>
      <c r="L42" s="200"/>
      <c r="M42" s="201"/>
      <c r="N42" s="201"/>
      <c r="O42" s="201"/>
      <c r="P42" s="202"/>
    </row>
    <row r="43" spans="1:16" x14ac:dyDescent="0.15">
      <c r="A43" t="s">
        <v>200</v>
      </c>
      <c r="B43" t="s">
        <v>201</v>
      </c>
      <c r="L43" s="200"/>
      <c r="M43" s="201"/>
      <c r="N43" s="201"/>
      <c r="O43" s="201"/>
      <c r="P43" s="202"/>
    </row>
    <row r="44" spans="1:16" x14ac:dyDescent="0.15">
      <c r="A44" t="s">
        <v>202</v>
      </c>
      <c r="B44" t="s">
        <v>203</v>
      </c>
      <c r="L44" s="200"/>
      <c r="M44" s="201"/>
      <c r="N44" s="201"/>
      <c r="O44" s="201"/>
      <c r="P44" s="202"/>
    </row>
    <row r="45" spans="1:16" x14ac:dyDescent="0.15">
      <c r="A45" t="s">
        <v>204</v>
      </c>
      <c r="B45" t="s">
        <v>205</v>
      </c>
      <c r="L45" s="200"/>
      <c r="M45" s="201"/>
      <c r="N45" s="201"/>
      <c r="O45" s="201"/>
      <c r="P45" s="202"/>
    </row>
    <row r="46" spans="1:16" x14ac:dyDescent="0.15">
      <c r="A46" t="s">
        <v>206</v>
      </c>
      <c r="B46" t="s">
        <v>207</v>
      </c>
      <c r="L46" s="200"/>
      <c r="M46" s="201"/>
      <c r="N46" s="201"/>
      <c r="O46" s="201"/>
      <c r="P46" s="202"/>
    </row>
    <row r="47" spans="1:16" x14ac:dyDescent="0.15">
      <c r="A47" t="s">
        <v>208</v>
      </c>
      <c r="B47" t="s">
        <v>209</v>
      </c>
      <c r="L47" s="200"/>
      <c r="M47" s="201"/>
      <c r="N47" s="201"/>
      <c r="O47" s="201"/>
      <c r="P47" s="202"/>
    </row>
    <row r="48" spans="1:16" x14ac:dyDescent="0.15">
      <c r="A48" t="s">
        <v>210</v>
      </c>
      <c r="B48" t="s">
        <v>211</v>
      </c>
      <c r="L48" s="200"/>
      <c r="M48" s="201"/>
      <c r="N48" s="201"/>
      <c r="O48" s="201"/>
      <c r="P48" s="202"/>
    </row>
    <row r="49" spans="1:16" x14ac:dyDescent="0.15">
      <c r="A49" t="s">
        <v>212</v>
      </c>
      <c r="B49" t="s">
        <v>213</v>
      </c>
      <c r="L49" s="200"/>
      <c r="M49" s="201"/>
      <c r="N49" s="201"/>
      <c r="O49" s="201"/>
      <c r="P49" s="202"/>
    </row>
    <row r="50" spans="1:16" ht="26.25" customHeight="1" x14ac:dyDescent="0.15">
      <c r="A50" t="s">
        <v>214</v>
      </c>
      <c r="B50" t="s">
        <v>215</v>
      </c>
      <c r="L50" s="203"/>
      <c r="M50" s="204"/>
      <c r="N50" s="204"/>
      <c r="O50" s="204"/>
      <c r="P50" s="205"/>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2021-02-18T06:57:56Z</cp:lastPrinted>
  <dcterms:created xsi:type="dcterms:W3CDTF">2020-12-15T03:37:36Z</dcterms:created>
  <dcterms:modified xsi:type="dcterms:W3CDTF">2021-02-18T06:58:01Z</dcterms:modified>
  <cp:category/>
</cp:coreProperties>
</file>