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flsv\庁内共有\1_課（室）共有【整理前】\040_財政部\00_財政課\R2\公営企業\0114_（2_4締切）公営企業に係る「経営比較分析表」分析等について\各課提出\"/>
    </mc:Choice>
  </mc:AlternateContent>
  <xr:revisionPtr revIDLastSave="0" documentId="13_ncr:1_{A61A197B-98CA-4CE4-9A3F-FE91C300B1C7}" xr6:coauthVersionLast="43" xr6:coauthVersionMax="43" xr10:uidLastSave="{00000000-0000-0000-0000-000000000000}"/>
  <workbookProtection workbookAlgorithmName="SHA-512" workbookHashValue="QKEIiG/0U1zIjjUx2dYZawnE+CWYvAgg6lL1wWMb62idWX4xuRtLWNSPM6ItLwHzWJl2ZNYdn/4EdxDlqqPHsA==" workbookSaltValue="mrTo/DuPECTT6Y2alhO65w==" workbookSpinCount="100000" lockStructure="1"/>
  <bookViews>
    <workbookView minimized="1" xWindow="3495" yWindow="2490" windowWidth="15375" windowHeight="99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<sst xmlns="http://schemas.openxmlformats.org/spreadsheetml/2006/main" count="319" uniqueCount="116">
  <si>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</si>
  <si>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</si>
  <si>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</si>
  <si>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</si>
  <si>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</si>
  <si>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</si>
  <si>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</si>
  <si>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</si>
  <si>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</si>
  <si>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</si>
  <si>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</si>
  <si>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</si>
  <si>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</si>
  <si>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</si>
  <si>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</si>
  <si>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</si>
  <si>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</si>
  <si>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</si>
  <si>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</si>
  <si>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</si>
  <si>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</si>
  <si>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</si>
  <si>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</si>
  <si>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</si>
  <si>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</si>
  <si>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</si>
  <si>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</si>
  <si>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</si>
  <si>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</si>
  <si>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</si>
  <si>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</si>
  <si>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</si>
  <si>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</si>
  <si>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</si>
  <si>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</si>
  <si>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</si>
  <si>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</si>
  <si>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</si>
  <si>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</si>
  <si>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</si>
  <si>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</si>
  <si>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</si>
  <si>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</si>
  <si>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</si>
  <si>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</si>
  <si>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</si>
  <si>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</si>
  <si>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</si>
  <si>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</si>
  <si>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</si>
  <si>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</si>
  <si>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</si>
  <si>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</si>
  <si>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</si>
  <si>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</si>
  <si>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</si>
  <si>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</si>
  <si>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</si>
  <si>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</si>
  <si>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</si>
  <si>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</si>
  <si>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</si>
  <si>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</si>
  <si>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</si>
  <si>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</si>
  <si>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</si>
  <si>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</si>
  <si>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</si>
  <si>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</si>
  <si>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</si>
  <si>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</si>
  <si>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</si>
  <si>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</si>
  <si>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</si>
  <si>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</si>
  <si>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</si>
  <si>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</si>
  <si>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</si>
  <si>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</si>
  <si>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</si>
  <si>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</si>
  <si>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</si>
  <si>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</si>
  <si>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</si>
  <si>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</si>
  <si>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</si>
  <si>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</si>
  <si>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</si>
  <si>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</si>
  <si>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</si>
  <si>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</si>
  <si>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</si>
  <si>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</si>
  <si>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</si>
  <si>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</si>
  <si>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</si>
  <si>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</si>
  <si>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</si>
  <si>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下水道事業</t>
  </si>
  <si>
    <t>漁業集落排水</t>
  </si>
  <si>
    <t>H1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</si>
  <si>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</si>
  <si>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</si>
  <si>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</si>
  <si>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</si>
  <si>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</si>
  <si>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</si>
  <si>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</si>
  <si>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</si>
  <si>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</si>
  <si>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</si>
  <si>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</si>
  <si>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</si>
  <si>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　一般会計繰入金等の収入を含めても単年度の収支は赤字であり、類似団体を下回っている。
②累積欠損金比率　累積欠損金については、類似団体を上回っているが、他事業を含めた会計全体では欠損金は生じていない。　
③流動比率　流動資産と比較して、企業債償還金等の流動負債が多く、類似団体を下回っている。
④企業債残高対事業規模比率　企業債残高は年々減少しているが、類似団体を上回っている。
⑤経費回収率　整備が完了し、下水道使用料で、汚水処理に係る費用を賄えていないが、類似団体を上回っている。
⑥汚水処理原価　維持管理費等の汚水処理に係る費用と比較して、有収水量は減少しているが、類似団体を下回っている。
⑦施設利用率　処理能力に対して、処理水量が少ないため、類似団体を下回っている。
⑧水洗化率　整備が完了しているため、類似団体を上回っている。
</t>
    <rPh sb="8" eb="10">
      <t>イッパン</t>
    </rPh>
    <rPh sb="10" eb="12">
      <t>カイケイ</t>
    </rPh>
    <rPh sb="12" eb="14">
      <t>クリイレ</t>
    </rPh>
    <rPh sb="14" eb="15">
      <t>キン</t>
    </rPh>
    <rPh sb="15" eb="16">
      <t>トウ</t>
    </rPh>
    <rPh sb="17" eb="19">
      <t>シュウニュウ</t>
    </rPh>
    <rPh sb="20" eb="21">
      <t>フク</t>
    </rPh>
    <rPh sb="31" eb="33">
      <t>アカジ</t>
    </rPh>
    <rPh sb="42" eb="43">
      <t>シタ</t>
    </rPh>
    <rPh sb="242" eb="243">
      <t>ウワ</t>
    </rPh>
    <rPh sb="285" eb="287">
      <t>ゲンショウ</t>
    </rPh>
    <rPh sb="298" eb="299">
      <t>シタ</t>
    </rPh>
    <rPh sb="338" eb="339">
      <t>シタ</t>
    </rPh>
    <rPh sb="369" eb="371">
      <t>ウワマワ</t>
    </rPh>
    <phoneticPr fontId="4"/>
  </si>
  <si>
    <t>①有形固定資産減価償却率　管渠については、耐用年数には至ってないが、供用開始後30年以上を経過している処理区も存在しているため、資産の老朽化が進んでおり、類似団体を上回っている。
②管渠老朽化率　管渠については、まだ耐用年数を経過していないため、表示されない。
③管渠改善率　不良箇所の更新は行っていないため、表示されない。</t>
    <phoneticPr fontId="4"/>
  </si>
  <si>
    <t>　漁業集落排水事業は、供用開始後30年以上を経過している処理区が存在している。管渠の耐用年数には至っていないものの、ポンプ等の機器類の老朽化は進み、今後、維持管理費や下水道施設の更新のための支出は増加する状況にある。
　経営状況については、公営企業会計となって初めての決算であり、前年度との比較ができないが、類似団体に比べ、経費回収率及び汚水処理原価は上位となっているが、経常収支比率及び企業債残高対事業規模比率は下位となっている。
　老朽化の状況については、管渠は耐用年数にいたっていないため、数値には出てきていないが、類似団体に比べ、有形固定資産減価償却率が高くなっていることから、老朽化は進んでいる。
　このような厳しい経営状況の中、機能診断及び機能保全計画を基に、財政状況を見ながら適正な管理運営を行っていくこととしている。</t>
    <rPh sb="1" eb="3">
      <t>ギョギョウ</t>
    </rPh>
    <rPh sb="167" eb="168">
      <t>オヨ</t>
    </rPh>
    <rPh sb="207" eb="209">
      <t>カイ</t>
    </rPh>
    <rPh sb="326" eb="328">
      <t>キノウ</t>
    </rPh>
    <rPh sb="328" eb="330">
      <t>ホゼン</t>
    </rPh>
    <rPh sb="330" eb="332">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</si>
</sst>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18B-49A6-894D-88DAEED41D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18B-49A6-894D-88DAEED41D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35.85</c:v>
                </c:pt>
              </c:numCache>
            </c:numRef>
          </c:val>
          <c:extLst>
            <c:ext xmlns:c16="http://schemas.microsoft.com/office/drawing/2014/chart" uri="{C3380CC4-5D6E-409C-BE32-E72D297353CC}">
              <c16:uniqueId val="{00000000-8BCA-4964-9A69-911AD8F5AD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39.130000000000003</c:v>
                </c:pt>
              </c:numCache>
            </c:numRef>
          </c:val>
          <c:smooth val="0"/>
          <c:extLst>
            <c:ext xmlns:c16="http://schemas.microsoft.com/office/drawing/2014/chart" uri="{C3380CC4-5D6E-409C-BE32-E72D297353CC}">
              <c16:uniqueId val="{00000001-8BCA-4964-9A69-911AD8F5AD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90.62</c:v>
                </c:pt>
              </c:numCache>
            </c:numRef>
          </c:val>
          <c:extLst>
            <c:ext xmlns:c16="http://schemas.microsoft.com/office/drawing/2014/chart" uri="{C3380CC4-5D6E-409C-BE32-E72D297353CC}">
              <c16:uniqueId val="{00000000-0B61-4854-8A84-8EE557026B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86.33</c:v>
                </c:pt>
              </c:numCache>
            </c:numRef>
          </c:val>
          <c:smooth val="0"/>
          <c:extLst>
            <c:ext xmlns:c16="http://schemas.microsoft.com/office/drawing/2014/chart" uri="{C3380CC4-5D6E-409C-BE32-E72D297353CC}">
              <c16:uniqueId val="{00000001-0B61-4854-8A84-8EE557026B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94.5</c:v>
                </c:pt>
              </c:numCache>
            </c:numRef>
          </c:val>
          <c:extLst>
            <c:ext xmlns:c16="http://schemas.microsoft.com/office/drawing/2014/chart" uri="{C3380CC4-5D6E-409C-BE32-E72D297353CC}">
              <c16:uniqueId val="{00000000-57D1-4231-8427-6554CA11BE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100.27</c:v>
                </c:pt>
              </c:numCache>
            </c:numRef>
          </c:val>
          <c:smooth val="0"/>
          <c:extLst>
            <c:ext xmlns:c16="http://schemas.microsoft.com/office/drawing/2014/chart" uri="{C3380CC4-5D6E-409C-BE32-E72D297353CC}">
              <c16:uniqueId val="{00000001-57D1-4231-8427-6554CA11BE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46.86</c:v>
                </c:pt>
              </c:numCache>
            </c:numRef>
          </c:val>
          <c:extLst>
            <c:ext xmlns:c16="http://schemas.microsoft.com/office/drawing/2014/chart" uri="{C3380CC4-5D6E-409C-BE32-E72D297353CC}">
              <c16:uniqueId val="{00000000-EF8E-4153-A030-CD34B92B48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32.14</c:v>
                </c:pt>
              </c:numCache>
            </c:numRef>
          </c:val>
          <c:smooth val="0"/>
          <c:extLst>
            <c:ext xmlns:c16="http://schemas.microsoft.com/office/drawing/2014/chart" uri="{C3380CC4-5D6E-409C-BE32-E72D297353CC}">
              <c16:uniqueId val="{00000001-EF8E-4153-A030-CD34B92B48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299-4B8F-A680-92F39D702A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299-4B8F-A680-92F39D702A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27.4</c:v>
                </c:pt>
              </c:numCache>
            </c:numRef>
          </c:val>
          <c:extLst>
            <c:ext xmlns:c16="http://schemas.microsoft.com/office/drawing/2014/chart" uri="{C3380CC4-5D6E-409C-BE32-E72D297353CC}">
              <c16:uniqueId val="{00000000-42AB-4129-A07D-91DFBD759AD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6.23</c:v>
                </c:pt>
              </c:numCache>
            </c:numRef>
          </c:val>
          <c:smooth val="0"/>
          <c:extLst>
            <c:ext xmlns:c16="http://schemas.microsoft.com/office/drawing/2014/chart" uri="{C3380CC4-5D6E-409C-BE32-E72D297353CC}">
              <c16:uniqueId val="{00000001-42AB-4129-A07D-91DFBD759AD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1.6</c:v>
                </c:pt>
              </c:numCache>
            </c:numRef>
          </c:val>
          <c:extLst>
            <c:ext xmlns:c16="http://schemas.microsoft.com/office/drawing/2014/chart" uri="{C3380CC4-5D6E-409C-BE32-E72D297353CC}">
              <c16:uniqueId val="{00000000-8EB5-4E54-B74D-C292152A54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33.43</c:v>
                </c:pt>
              </c:numCache>
            </c:numRef>
          </c:val>
          <c:smooth val="0"/>
          <c:extLst>
            <c:ext xmlns:c16="http://schemas.microsoft.com/office/drawing/2014/chart" uri="{C3380CC4-5D6E-409C-BE32-E72D297353CC}">
              <c16:uniqueId val="{00000001-8EB5-4E54-B74D-C292152A54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954.36</c:v>
                </c:pt>
              </c:numCache>
            </c:numRef>
          </c:val>
          <c:extLst>
            <c:ext xmlns:c16="http://schemas.microsoft.com/office/drawing/2014/chart" uri="{C3380CC4-5D6E-409C-BE32-E72D297353CC}">
              <c16:uniqueId val="{00000000-3248-4476-B783-4C638FD69B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641.42999999999995</c:v>
                </c:pt>
              </c:numCache>
            </c:numRef>
          </c:val>
          <c:smooth val="0"/>
          <c:extLst>
            <c:ext xmlns:c16="http://schemas.microsoft.com/office/drawing/2014/chart" uri="{C3380CC4-5D6E-409C-BE32-E72D297353CC}">
              <c16:uniqueId val="{00000001-3248-4476-B783-4C638FD69B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73.989999999999995</c:v>
                </c:pt>
              </c:numCache>
            </c:numRef>
          </c:val>
          <c:extLst>
            <c:ext xmlns:c16="http://schemas.microsoft.com/office/drawing/2014/chart" uri="{C3380CC4-5D6E-409C-BE32-E72D297353CC}">
              <c16:uniqueId val="{00000000-53EE-481E-A67F-2FCD9AF275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56.93</c:v>
                </c:pt>
              </c:numCache>
            </c:numRef>
          </c:val>
          <c:smooth val="0"/>
          <c:extLst>
            <c:ext xmlns:c16="http://schemas.microsoft.com/office/drawing/2014/chart" uri="{C3380CC4-5D6E-409C-BE32-E72D297353CC}">
              <c16:uniqueId val="{00000001-53EE-481E-A67F-2FCD9AF275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232.02</c:v>
                </c:pt>
              </c:numCache>
            </c:numRef>
          </c:val>
          <c:extLst>
            <c:ext xmlns:c16="http://schemas.microsoft.com/office/drawing/2014/chart" uri="{C3380CC4-5D6E-409C-BE32-E72D297353CC}">
              <c16:uniqueId val="{00000000-6CB2-4786-99FB-E04E231A225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300.17</c:v>
                </c:pt>
              </c:numCache>
            </c:numRef>
          </c:val>
          <c:smooth val="0"/>
          <c:extLst>
            <c:ext xmlns:c16="http://schemas.microsoft.com/office/drawing/2014/chart" uri="{C3380CC4-5D6E-409C-BE32-E72D297353CC}">
              <c16:uniqueId val="{00000001-6CB2-4786-99FB-E04E231A225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島根県　出雲市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漁業集落排水</v>
      </c>
      <c r="Q8" s="73"/>
      <c r="R8" s="73"/>
      <c r="S8" s="73"/>
      <c r="T8" s="73"/>
      <c r="U8" s="73"/>
      <c r="V8" s="73"/>
      <c r="W8" s="73" t="str">
        <f>データ!L6</f>
        <v>H1</v>
      </c>
      <c r="X8" s="73"/>
      <c r="Y8" s="73"/>
      <c r="Z8" s="73"/>
      <c r="AA8" s="73"/>
      <c r="AB8" s="73"/>
      <c r="AC8" s="73"/>
      <c r="AD8" s="74" t="str">
        <f>データ!$M$6</f>
        <v>自治体職員</v>
      </c>
      <c r="AE8" s="74"/>
      <c r="AF8" s="74"/>
      <c r="AG8" s="74"/>
      <c r="AH8" s="74"/>
      <c r="AI8" s="74"/>
      <c r="AJ8" s="74"/>
      <c r="AK8" s="3"/>
      <c r="AL8" s="70">
        <f>データ!S6</f>
        <v>174995</v>
      </c>
      <c r="AM8" s="70"/>
      <c r="AN8" s="70"/>
      <c r="AO8" s="70"/>
      <c r="AP8" s="70"/>
      <c r="AQ8" s="70"/>
      <c r="AR8" s="70"/>
      <c r="AS8" s="70"/>
      <c r="AT8" s="69">
        <f>データ!T6</f>
        <v>624.36</v>
      </c>
      <c r="AU8" s="69"/>
      <c r="AV8" s="69"/>
      <c r="AW8" s="69"/>
      <c r="AX8" s="69"/>
      <c r="AY8" s="69"/>
      <c r="AZ8" s="69"/>
      <c r="BA8" s="69"/>
      <c r="BB8" s="69">
        <f>データ!U6</f>
        <v>280.27999999999997</v>
      </c>
      <c r="BC8" s="69"/>
      <c r="BD8" s="69"/>
      <c r="BE8" s="69"/>
      <c r="BF8" s="69"/>
      <c r="BG8" s="69"/>
      <c r="BH8" s="69"/>
      <c r="BI8" s="69"/>
      <c r="BJ8" s="3"/>
      <c r="BK8" s="3"/>
      <c r="BL8" s="71" t="s">
        <v>10</v>
      </c>
      <c r="BM8" s="72"/>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15">
      <c r="A10" s="2"/>
      <c r="B10" s="69" t="str">
        <f>データ!N6</f>
        <v>-</v>
      </c>
      <c r="C10" s="69"/>
      <c r="D10" s="69"/>
      <c r="E10" s="69"/>
      <c r="F10" s="69"/>
      <c r="G10" s="69"/>
      <c r="H10" s="69"/>
      <c r="I10" s="69">
        <f>データ!O6</f>
        <v>47.83</v>
      </c>
      <c r="J10" s="69"/>
      <c r="K10" s="69"/>
      <c r="L10" s="69"/>
      <c r="M10" s="69"/>
      <c r="N10" s="69"/>
      <c r="O10" s="69"/>
      <c r="P10" s="69">
        <f>データ!P6</f>
        <v>1.71</v>
      </c>
      <c r="Q10" s="69"/>
      <c r="R10" s="69"/>
      <c r="S10" s="69"/>
      <c r="T10" s="69"/>
      <c r="U10" s="69"/>
      <c r="V10" s="69"/>
      <c r="W10" s="69">
        <f>データ!Q6</f>
        <v>100</v>
      </c>
      <c r="X10" s="69"/>
      <c r="Y10" s="69"/>
      <c r="Z10" s="69"/>
      <c r="AA10" s="69"/>
      <c r="AB10" s="69"/>
      <c r="AC10" s="69"/>
      <c r="AD10" s="70">
        <f>データ!R6</f>
        <v>3352</v>
      </c>
      <c r="AE10" s="70"/>
      <c r="AF10" s="70"/>
      <c r="AG10" s="70"/>
      <c r="AH10" s="70"/>
      <c r="AI10" s="70"/>
      <c r="AJ10" s="70"/>
      <c r="AK10" s="2"/>
      <c r="AL10" s="70">
        <f>データ!V6</f>
        <v>2985</v>
      </c>
      <c r="AM10" s="70"/>
      <c r="AN10" s="70"/>
      <c r="AO10" s="70"/>
      <c r="AP10" s="70"/>
      <c r="AQ10" s="70"/>
      <c r="AR10" s="70"/>
      <c r="AS10" s="70"/>
      <c r="AT10" s="69">
        <f>データ!W6</f>
        <v>0.87</v>
      </c>
      <c r="AU10" s="69"/>
      <c r="AV10" s="69"/>
      <c r="AW10" s="69"/>
      <c r="AX10" s="69"/>
      <c r="AY10" s="69"/>
      <c r="AZ10" s="69"/>
      <c r="BA10" s="69"/>
      <c r="BB10" s="69">
        <f>データ!X6</f>
        <v>3431.03</v>
      </c>
      <c r="BC10" s="69"/>
      <c r="BD10" s="69"/>
      <c r="BE10" s="69"/>
      <c r="BF10" s="69"/>
      <c r="BG10" s="69"/>
      <c r="BH10" s="69"/>
      <c r="BI10" s="69"/>
      <c r="BJ10" s="2"/>
      <c r="BK10" s="2"/>
      <c r="BL10" s="59" t="s">
        <v>22</v>
      </c>
      <c r="BM10" s="6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dvMYBcvJ7F5U8ISjuI4Anom/xe+wH4B9PNE5q0BxkwWbTcssp9qwS5nlMy0hpXzrDMS4H2b9lVztid8qeJKXdw==" saltValue="16vxrn1NJ3LNvmjkGnnZ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322032</v>
      </c>
      <c r="D6" s="33">
        <f t="shared" si="3"/>
        <v>46</v>
      </c>
      <c r="E6" s="33">
        <f t="shared" si="3"/>
        <v>17</v>
      </c>
      <c r="F6" s="33">
        <f t="shared" si="3"/>
        <v>6</v>
      </c>
      <c r="G6" s="33">
        <f t="shared" si="3"/>
        <v>0</v>
      </c>
      <c r="H6" s="33" t="str">
        <f t="shared" si="3"/>
        <v>島根県　出雲市</v>
      </c>
      <c r="I6" s="33" t="str">
        <f t="shared" si="3"/>
        <v>法適用</v>
      </c>
      <c r="J6" s="33" t="str">
        <f t="shared" si="3"/>
        <v>下水道事業</v>
      </c>
      <c r="K6" s="33" t="str">
        <f t="shared" si="3"/>
        <v>漁業集落排水</v>
      </c>
      <c r="L6" s="33" t="str">
        <f t="shared" si="3"/>
        <v>H1</v>
      </c>
      <c r="M6" s="33" t="str">
        <f t="shared" si="3"/>
        <v>自治体職員</v>
      </c>
      <c r="N6" s="34" t="str">
        <f t="shared" si="3"/>
        <v>-</v>
      </c>
      <c r="O6" s="34">
        <f t="shared" si="3"/>
        <v>47.83</v>
      </c>
      <c r="P6" s="34">
        <f t="shared" si="3"/>
        <v>1.71</v>
      </c>
      <c r="Q6" s="34">
        <f t="shared" si="3"/>
        <v>100</v>
      </c>
      <c r="R6" s="34">
        <f t="shared" si="3"/>
        <v>3352</v>
      </c>
      <c r="S6" s="34">
        <f t="shared" si="3"/>
        <v>174995</v>
      </c>
      <c r="T6" s="34">
        <f t="shared" si="3"/>
        <v>624.36</v>
      </c>
      <c r="U6" s="34">
        <f t="shared" si="3"/>
        <v>280.27999999999997</v>
      </c>
      <c r="V6" s="34">
        <f t="shared" si="3"/>
        <v>2985</v>
      </c>
      <c r="W6" s="34">
        <f t="shared" si="3"/>
        <v>0.87</v>
      </c>
      <c r="X6" s="34">
        <f t="shared" si="3"/>
        <v>3431.03</v>
      </c>
      <c r="Y6" s="35" t="str">
        <f>IF(Y7="",NA(),Y7)</f>
        <v>-</v>
      </c>
      <c r="Z6" s="35" t="str">
        <f t="shared" ref="Z6:AH6" si="4">IF(Z7="",NA(),Z7)</f>
        <v>-</v>
      </c>
      <c r="AA6" s="35" t="str">
        <f t="shared" si="4"/>
        <v>-</v>
      </c>
      <c r="AB6" s="35" t="str">
        <f t="shared" si="4"/>
        <v>-</v>
      </c>
      <c r="AC6" s="35">
        <f t="shared" si="4"/>
        <v>94.5</v>
      </c>
      <c r="AD6" s="35" t="str">
        <f t="shared" si="4"/>
        <v>-</v>
      </c>
      <c r="AE6" s="35" t="str">
        <f t="shared" si="4"/>
        <v>-</v>
      </c>
      <c r="AF6" s="35" t="str">
        <f t="shared" si="4"/>
        <v>-</v>
      </c>
      <c r="AG6" s="35" t="str">
        <f t="shared" si="4"/>
        <v>-</v>
      </c>
      <c r="AH6" s="35">
        <f t="shared" si="4"/>
        <v>100.27</v>
      </c>
      <c r="AI6" s="34" t="str">
        <f>IF(AI7="","",IF(AI7="-","【-】","【"&amp;SUBSTITUTE(TEXT(AI7,"#,##0.00"),"-","△")&amp;"】"))</f>
        <v>【99.73】</v>
      </c>
      <c r="AJ6" s="35" t="str">
        <f>IF(AJ7="",NA(),AJ7)</f>
        <v>-</v>
      </c>
      <c r="AK6" s="35" t="str">
        <f t="shared" ref="AK6:AS6" si="5">IF(AK7="",NA(),AK7)</f>
        <v>-</v>
      </c>
      <c r="AL6" s="35" t="str">
        <f t="shared" si="5"/>
        <v>-</v>
      </c>
      <c r="AM6" s="35" t="str">
        <f t="shared" si="5"/>
        <v>-</v>
      </c>
      <c r="AN6" s="35">
        <f t="shared" si="5"/>
        <v>27.4</v>
      </c>
      <c r="AO6" s="35" t="str">
        <f t="shared" si="5"/>
        <v>-</v>
      </c>
      <c r="AP6" s="35" t="str">
        <f t="shared" si="5"/>
        <v>-</v>
      </c>
      <c r="AQ6" s="35" t="str">
        <f t="shared" si="5"/>
        <v>-</v>
      </c>
      <c r="AR6" s="35" t="str">
        <f t="shared" si="5"/>
        <v>-</v>
      </c>
      <c r="AS6" s="35">
        <f t="shared" si="5"/>
        <v>6.23</v>
      </c>
      <c r="AT6" s="34" t="str">
        <f>IF(AT7="","",IF(AT7="-","【-】","【"&amp;SUBSTITUTE(TEXT(AT7,"#,##0.00"),"-","△")&amp;"】"))</f>
        <v>【98.62】</v>
      </c>
      <c r="AU6" s="35" t="str">
        <f>IF(AU7="",NA(),AU7)</f>
        <v>-</v>
      </c>
      <c r="AV6" s="35" t="str">
        <f t="shared" ref="AV6:BD6" si="6">IF(AV7="",NA(),AV7)</f>
        <v>-</v>
      </c>
      <c r="AW6" s="35" t="str">
        <f t="shared" si="6"/>
        <v>-</v>
      </c>
      <c r="AX6" s="35" t="str">
        <f t="shared" si="6"/>
        <v>-</v>
      </c>
      <c r="AY6" s="35">
        <f t="shared" si="6"/>
        <v>1.6</v>
      </c>
      <c r="AZ6" s="35" t="str">
        <f t="shared" si="6"/>
        <v>-</v>
      </c>
      <c r="BA6" s="35" t="str">
        <f t="shared" si="6"/>
        <v>-</v>
      </c>
      <c r="BB6" s="35" t="str">
        <f t="shared" si="6"/>
        <v>-</v>
      </c>
      <c r="BC6" s="35" t="str">
        <f t="shared" si="6"/>
        <v>-</v>
      </c>
      <c r="BD6" s="35">
        <f t="shared" si="6"/>
        <v>33.43</v>
      </c>
      <c r="BE6" s="34" t="str">
        <f>IF(BE7="","",IF(BE7="-","【-】","【"&amp;SUBSTITUTE(TEXT(BE7,"#,##0.00"),"-","△")&amp;"】"))</f>
        <v>【55.53】</v>
      </c>
      <c r="BF6" s="35" t="str">
        <f>IF(BF7="",NA(),BF7)</f>
        <v>-</v>
      </c>
      <c r="BG6" s="35" t="str">
        <f t="shared" ref="BG6:BO6" si="7">IF(BG7="",NA(),BG7)</f>
        <v>-</v>
      </c>
      <c r="BH6" s="35" t="str">
        <f t="shared" si="7"/>
        <v>-</v>
      </c>
      <c r="BI6" s="35" t="str">
        <f t="shared" si="7"/>
        <v>-</v>
      </c>
      <c r="BJ6" s="35">
        <f t="shared" si="7"/>
        <v>954.36</v>
      </c>
      <c r="BK6" s="35" t="str">
        <f t="shared" si="7"/>
        <v>-</v>
      </c>
      <c r="BL6" s="35" t="str">
        <f t="shared" si="7"/>
        <v>-</v>
      </c>
      <c r="BM6" s="35" t="str">
        <f t="shared" si="7"/>
        <v>-</v>
      </c>
      <c r="BN6" s="35" t="str">
        <f t="shared" si="7"/>
        <v>-</v>
      </c>
      <c r="BO6" s="35">
        <f t="shared" si="7"/>
        <v>641.42999999999995</v>
      </c>
      <c r="BP6" s="34" t="str">
        <f>IF(BP7="","",IF(BP7="-","【-】","【"&amp;SUBSTITUTE(TEXT(BP7,"#,##0.00"),"-","△")&amp;"】"))</f>
        <v>【953.26】</v>
      </c>
      <c r="BQ6" s="35" t="str">
        <f>IF(BQ7="",NA(),BQ7)</f>
        <v>-</v>
      </c>
      <c r="BR6" s="35" t="str">
        <f t="shared" ref="BR6:BZ6" si="8">IF(BR7="",NA(),BR7)</f>
        <v>-</v>
      </c>
      <c r="BS6" s="35" t="str">
        <f t="shared" si="8"/>
        <v>-</v>
      </c>
      <c r="BT6" s="35" t="str">
        <f t="shared" si="8"/>
        <v>-</v>
      </c>
      <c r="BU6" s="35">
        <f t="shared" si="8"/>
        <v>73.989999999999995</v>
      </c>
      <c r="BV6" s="35" t="str">
        <f t="shared" si="8"/>
        <v>-</v>
      </c>
      <c r="BW6" s="35" t="str">
        <f t="shared" si="8"/>
        <v>-</v>
      </c>
      <c r="BX6" s="35" t="str">
        <f t="shared" si="8"/>
        <v>-</v>
      </c>
      <c r="BY6" s="35" t="str">
        <f t="shared" si="8"/>
        <v>-</v>
      </c>
      <c r="BZ6" s="35">
        <f t="shared" si="8"/>
        <v>56.93</v>
      </c>
      <c r="CA6" s="34" t="str">
        <f>IF(CA7="","",IF(CA7="-","【-】","【"&amp;SUBSTITUTE(TEXT(CA7,"#,##0.00"),"-","△")&amp;"】"))</f>
        <v>【45.31】</v>
      </c>
      <c r="CB6" s="35" t="str">
        <f>IF(CB7="",NA(),CB7)</f>
        <v>-</v>
      </c>
      <c r="CC6" s="35" t="str">
        <f t="shared" ref="CC6:CK6" si="9">IF(CC7="",NA(),CC7)</f>
        <v>-</v>
      </c>
      <c r="CD6" s="35" t="str">
        <f t="shared" si="9"/>
        <v>-</v>
      </c>
      <c r="CE6" s="35" t="str">
        <f t="shared" si="9"/>
        <v>-</v>
      </c>
      <c r="CF6" s="35">
        <f t="shared" si="9"/>
        <v>232.02</v>
      </c>
      <c r="CG6" s="35" t="str">
        <f t="shared" si="9"/>
        <v>-</v>
      </c>
      <c r="CH6" s="35" t="str">
        <f t="shared" si="9"/>
        <v>-</v>
      </c>
      <c r="CI6" s="35" t="str">
        <f t="shared" si="9"/>
        <v>-</v>
      </c>
      <c r="CJ6" s="35" t="str">
        <f t="shared" si="9"/>
        <v>-</v>
      </c>
      <c r="CK6" s="35">
        <f t="shared" si="9"/>
        <v>300.17</v>
      </c>
      <c r="CL6" s="34" t="str">
        <f>IF(CL7="","",IF(CL7="-","【-】","【"&amp;SUBSTITUTE(TEXT(CL7,"#,##0.00"),"-","△")&amp;"】"))</f>
        <v>【379.91】</v>
      </c>
      <c r="CM6" s="35" t="str">
        <f>IF(CM7="",NA(),CM7)</f>
        <v>-</v>
      </c>
      <c r="CN6" s="35" t="str">
        <f t="shared" ref="CN6:CV6" si="10">IF(CN7="",NA(),CN7)</f>
        <v>-</v>
      </c>
      <c r="CO6" s="35" t="str">
        <f t="shared" si="10"/>
        <v>-</v>
      </c>
      <c r="CP6" s="35" t="str">
        <f t="shared" si="10"/>
        <v>-</v>
      </c>
      <c r="CQ6" s="35">
        <f t="shared" si="10"/>
        <v>35.85</v>
      </c>
      <c r="CR6" s="35" t="str">
        <f t="shared" si="10"/>
        <v>-</v>
      </c>
      <c r="CS6" s="35" t="str">
        <f t="shared" si="10"/>
        <v>-</v>
      </c>
      <c r="CT6" s="35" t="str">
        <f t="shared" si="10"/>
        <v>-</v>
      </c>
      <c r="CU6" s="35" t="str">
        <f t="shared" si="10"/>
        <v>-</v>
      </c>
      <c r="CV6" s="35">
        <f t="shared" si="10"/>
        <v>39.130000000000003</v>
      </c>
      <c r="CW6" s="34" t="str">
        <f>IF(CW7="","",IF(CW7="-","【-】","【"&amp;SUBSTITUTE(TEXT(CW7,"#,##0.00"),"-","△")&amp;"】"))</f>
        <v>【33.67】</v>
      </c>
      <c r="CX6" s="35" t="str">
        <f>IF(CX7="",NA(),CX7)</f>
        <v>-</v>
      </c>
      <c r="CY6" s="35" t="str">
        <f t="shared" ref="CY6:DG6" si="11">IF(CY7="",NA(),CY7)</f>
        <v>-</v>
      </c>
      <c r="CZ6" s="35" t="str">
        <f t="shared" si="11"/>
        <v>-</v>
      </c>
      <c r="DA6" s="35" t="str">
        <f t="shared" si="11"/>
        <v>-</v>
      </c>
      <c r="DB6" s="35">
        <f t="shared" si="11"/>
        <v>90.62</v>
      </c>
      <c r="DC6" s="35" t="str">
        <f t="shared" si="11"/>
        <v>-</v>
      </c>
      <c r="DD6" s="35" t="str">
        <f t="shared" si="11"/>
        <v>-</v>
      </c>
      <c r="DE6" s="35" t="str">
        <f t="shared" si="11"/>
        <v>-</v>
      </c>
      <c r="DF6" s="35" t="str">
        <f t="shared" si="11"/>
        <v>-</v>
      </c>
      <c r="DG6" s="35">
        <f t="shared" si="11"/>
        <v>86.33</v>
      </c>
      <c r="DH6" s="34" t="str">
        <f>IF(DH7="","",IF(DH7="-","【-】","【"&amp;SUBSTITUTE(TEXT(DH7,"#,##0.00"),"-","△")&amp;"】"))</f>
        <v>【79.94】</v>
      </c>
      <c r="DI6" s="35" t="str">
        <f>IF(DI7="",NA(),DI7)</f>
        <v>-</v>
      </c>
      <c r="DJ6" s="35" t="str">
        <f t="shared" ref="DJ6:DR6" si="12">IF(DJ7="",NA(),DJ7)</f>
        <v>-</v>
      </c>
      <c r="DK6" s="35" t="str">
        <f t="shared" si="12"/>
        <v>-</v>
      </c>
      <c r="DL6" s="35" t="str">
        <f t="shared" si="12"/>
        <v>-</v>
      </c>
      <c r="DM6" s="35">
        <f t="shared" si="12"/>
        <v>46.86</v>
      </c>
      <c r="DN6" s="35" t="str">
        <f t="shared" si="12"/>
        <v>-</v>
      </c>
      <c r="DO6" s="35" t="str">
        <f t="shared" si="12"/>
        <v>-</v>
      </c>
      <c r="DP6" s="35" t="str">
        <f t="shared" si="12"/>
        <v>-</v>
      </c>
      <c r="DQ6" s="35" t="str">
        <f t="shared" si="12"/>
        <v>-</v>
      </c>
      <c r="DR6" s="35">
        <f t="shared" si="12"/>
        <v>32.14</v>
      </c>
      <c r="DS6" s="34" t="str">
        <f>IF(DS7="","",IF(DS7="-","【-】","【"&amp;SUBSTITUTE(TEXT(DS7,"#,##0.00"),"-","△")&amp;"】"))</f>
        <v>【29.16】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【0.01】</v>
      </c>
    </row>
    <row r="7" spans="1:148" s="36" customFormat="1" x14ac:dyDescent="0.15">
      <c r="A7" s="28"/>
      <c r="B7" s="37">
        <v>2019</v>
      </c>
      <c r="C7" s="37">
        <v>322032</v>
      </c>
      <c r="D7" s="37">
        <v>46</v>
      </c>
      <c r="E7" s="37">
        <v>17</v>
      </c>
      <c r="F7" s="37">
        <v>6</v>
      </c>
      <c r="G7" s="37">
        <v>0</v>
      </c>
      <c r="H7" s="37" t="s">
        <v>96</v>
      </c>
      <c r="I7" s="37" t="s">
        <v>97</v>
      </c>
      <c r="J7" s="37" t="s">
        <v>98</v>
      </c>
      <c r="K7" s="37" t="s">
        <v>99</v>
      </c>
      <c r="L7" s="37" t="s">
        <v>100</v>
      </c>
      <c r="M7" s="37" t="s">
        <v>101</v>
      </c>
      <c r="N7" s="38" t="s">
        <v>102</v>
      </c>
      <c r="O7" s="38">
        <v>47.83</v>
      </c>
      <c r="P7" s="38">
        <v>1.71</v>
      </c>
      <c r="Q7" s="38">
        <v>100</v>
      </c>
      <c r="R7" s="38">
        <v>3352</v>
      </c>
      <c r="S7" s="38">
        <v>174995</v>
      </c>
      <c r="T7" s="38">
        <v>624.36</v>
      </c>
      <c r="U7" s="38">
        <v>280.27999999999997</v>
      </c>
      <c r="V7" s="38">
        <v>2985</v>
      </c>
      <c r="W7" s="38">
        <v>0.87</v>
      </c>
      <c r="X7" s="38">
        <v>3431.03</v>
      </c>
      <c r="Y7" s="38" t="s">
        <v>102</v>
      </c>
      <c r="Z7" s="38" t="s">
        <v>102</v>
      </c>
      <c r="AA7" s="38" t="s">
        <v>102</v>
      </c>
      <c r="AB7" s="38" t="s">
        <v>102</v>
      </c>
      <c r="AC7" s="38">
        <v>94.5</v>
      </c>
      <c r="AD7" s="38" t="s">
        <v>102</v>
      </c>
      <c r="AE7" s="38" t="s">
        <v>102</v>
      </c>
      <c r="AF7" s="38" t="s">
        <v>102</v>
      </c>
      <c r="AG7" s="38" t="s">
        <v>102</v>
      </c>
      <c r="AH7" s="38">
        <v>100.27</v>
      </c>
      <c r="AI7" s="38">
        <v>99.73</v>
      </c>
      <c r="AJ7" s="38" t="s">
        <v>102</v>
      </c>
      <c r="AK7" s="38" t="s">
        <v>102</v>
      </c>
      <c r="AL7" s="38" t="s">
        <v>102</v>
      </c>
      <c r="AM7" s="38" t="s">
        <v>102</v>
      </c>
      <c r="AN7" s="38">
        <v>27.4</v>
      </c>
      <c r="AO7" s="38" t="s">
        <v>102</v>
      </c>
      <c r="AP7" s="38" t="s">
        <v>102</v>
      </c>
      <c r="AQ7" s="38" t="s">
        <v>102</v>
      </c>
      <c r="AR7" s="38" t="s">
        <v>102</v>
      </c>
      <c r="AS7" s="38">
        <v>6.23</v>
      </c>
      <c r="AT7" s="38">
        <v>98.62</v>
      </c>
      <c r="AU7" s="38" t="s">
        <v>102</v>
      </c>
      <c r="AV7" s="38" t="s">
        <v>102</v>
      </c>
      <c r="AW7" s="38" t="s">
        <v>102</v>
      </c>
      <c r="AX7" s="38" t="s">
        <v>102</v>
      </c>
      <c r="AY7" s="38">
        <v>1.6</v>
      </c>
      <c r="AZ7" s="38" t="s">
        <v>102</v>
      </c>
      <c r="BA7" s="38" t="s">
        <v>102</v>
      </c>
      <c r="BB7" s="38" t="s">
        <v>102</v>
      </c>
      <c r="BC7" s="38" t="s">
        <v>102</v>
      </c>
      <c r="BD7" s="38">
        <v>33.43</v>
      </c>
      <c r="BE7" s="38">
        <v>55.53</v>
      </c>
      <c r="BF7" s="38" t="s">
        <v>102</v>
      </c>
      <c r="BG7" s="38" t="s">
        <v>102</v>
      </c>
      <c r="BH7" s="38" t="s">
        <v>102</v>
      </c>
      <c r="BI7" s="38" t="s">
        <v>102</v>
      </c>
      <c r="BJ7" s="38">
        <v>954.36</v>
      </c>
      <c r="BK7" s="38" t="s">
        <v>102</v>
      </c>
      <c r="BL7" s="38" t="s">
        <v>102</v>
      </c>
      <c r="BM7" s="38" t="s">
        <v>102</v>
      </c>
      <c r="BN7" s="38" t="s">
        <v>102</v>
      </c>
      <c r="BO7" s="38">
        <v>641.42999999999995</v>
      </c>
      <c r="BP7" s="38">
        <v>953.26</v>
      </c>
      <c r="BQ7" s="38" t="s">
        <v>102</v>
      </c>
      <c r="BR7" s="38" t="s">
        <v>102</v>
      </c>
      <c r="BS7" s="38" t="s">
        <v>102</v>
      </c>
      <c r="BT7" s="38" t="s">
        <v>102</v>
      </c>
      <c r="BU7" s="38">
        <v>73.989999999999995</v>
      </c>
      <c r="BV7" s="38" t="s">
        <v>102</v>
      </c>
      <c r="BW7" s="38" t="s">
        <v>102</v>
      </c>
      <c r="BX7" s="38" t="s">
        <v>102</v>
      </c>
      <c r="BY7" s="38" t="s">
        <v>102</v>
      </c>
      <c r="BZ7" s="38">
        <v>56.93</v>
      </c>
      <c r="CA7" s="38">
        <v>45.31</v>
      </c>
      <c r="CB7" s="38" t="s">
        <v>102</v>
      </c>
      <c r="CC7" s="38" t="s">
        <v>102</v>
      </c>
      <c r="CD7" s="38" t="s">
        <v>102</v>
      </c>
      <c r="CE7" s="38" t="s">
        <v>102</v>
      </c>
      <c r="CF7" s="38">
        <v>232.02</v>
      </c>
      <c r="CG7" s="38" t="s">
        <v>102</v>
      </c>
      <c r="CH7" s="38" t="s">
        <v>102</v>
      </c>
      <c r="CI7" s="38" t="s">
        <v>102</v>
      </c>
      <c r="CJ7" s="38" t="s">
        <v>102</v>
      </c>
      <c r="CK7" s="38">
        <v>300.17</v>
      </c>
      <c r="CL7" s="38">
        <v>379.91</v>
      </c>
      <c r="CM7" s="38" t="s">
        <v>102</v>
      </c>
      <c r="CN7" s="38" t="s">
        <v>102</v>
      </c>
      <c r="CO7" s="38" t="s">
        <v>102</v>
      </c>
      <c r="CP7" s="38" t="s">
        <v>102</v>
      </c>
      <c r="CQ7" s="38">
        <v>35.85</v>
      </c>
      <c r="CR7" s="38" t="s">
        <v>102</v>
      </c>
      <c r="CS7" s="38" t="s">
        <v>102</v>
      </c>
      <c r="CT7" s="38" t="s">
        <v>102</v>
      </c>
      <c r="CU7" s="38" t="s">
        <v>102</v>
      </c>
      <c r="CV7" s="38">
        <v>39.130000000000003</v>
      </c>
      <c r="CW7" s="38">
        <v>33.67</v>
      </c>
      <c r="CX7" s="38" t="s">
        <v>102</v>
      </c>
      <c r="CY7" s="38" t="s">
        <v>102</v>
      </c>
      <c r="CZ7" s="38" t="s">
        <v>102</v>
      </c>
      <c r="DA7" s="38" t="s">
        <v>102</v>
      </c>
      <c r="DB7" s="38">
        <v>90.62</v>
      </c>
      <c r="DC7" s="38" t="s">
        <v>102</v>
      </c>
      <c r="DD7" s="38" t="s">
        <v>102</v>
      </c>
      <c r="DE7" s="38" t="s">
        <v>102</v>
      </c>
      <c r="DF7" s="38" t="s">
        <v>102</v>
      </c>
      <c r="DG7" s="38">
        <v>86.33</v>
      </c>
      <c r="DH7" s="38">
        <v>79.94</v>
      </c>
      <c r="DI7" s="38" t="s">
        <v>102</v>
      </c>
      <c r="DJ7" s="38" t="s">
        <v>102</v>
      </c>
      <c r="DK7" s="38" t="s">
        <v>102</v>
      </c>
      <c r="DL7" s="38" t="s">
        <v>102</v>
      </c>
      <c r="DM7" s="38">
        <v>46.86</v>
      </c>
      <c r="DN7" s="38" t="s">
        <v>102</v>
      </c>
      <c r="DO7" s="38" t="s">
        <v>102</v>
      </c>
      <c r="DP7" s="38" t="s">
        <v>102</v>
      </c>
      <c r="DQ7" s="38" t="s">
        <v>102</v>
      </c>
      <c r="DR7" s="38">
        <v>32.14</v>
      </c>
      <c r="DS7" s="38">
        <v>29.16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SL108</cp:lastModifiedBy>
  <cp:lastPrinted>2021-01-31T23:40:13Z</cp:lastPrinted>
  <dcterms:created xsi:type="dcterms:W3CDTF">2020-12-04T02:38:50Z</dcterms:created>
  <dcterms:modified xsi:type="dcterms:W3CDTF">2021-02-01T00:30:37Z</dcterms:modified>
  <cp:category/>
</cp:coreProperties>
</file>