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vrfile\保存\01本庁\04保_財政\H25年度\財政課\財政課\地方公営企業関係\R2地方公営企業関係\20210114_（2.4〆）公営企業に係る「経営比較分析表」分析等について\3_財政課修正後（該当のものだけ）\"/>
    </mc:Choice>
  </mc:AlternateContent>
  <workbookProtection workbookAlgorithmName="SHA-512" workbookHashValue="bvwxeVSoGoxoyCYad1BmPXPWEKjNV00rHyzCPuV9uz+cA+f5R5ArK0sBHhhgeKIb3WlAtPeMKfqN1g6vh6Fg9A==" workbookSaltValue="YCO+WxKkLQ8PQncxnLd/u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BZ76" i="4"/>
  <c r="MA51" i="4"/>
  <c r="MA30" i="4"/>
  <c r="CS30" i="4"/>
  <c r="C11" i="5"/>
  <c r="D11" i="5"/>
  <c r="E11" i="5"/>
  <c r="B11" i="5"/>
  <c r="BK76" i="4" l="1"/>
  <c r="LT76" i="4"/>
  <c r="GQ51" i="4"/>
  <c r="LH30" i="4"/>
  <c r="IE76" i="4"/>
  <c r="BZ51" i="4"/>
  <c r="GQ30" i="4"/>
  <c r="BZ30" i="4"/>
  <c r="LH51" i="4"/>
  <c r="HP76" i="4"/>
  <c r="FX30" i="4"/>
  <c r="BG30" i="4"/>
  <c r="AV76" i="4"/>
  <c r="KO51" i="4"/>
  <c r="LE76" i="4"/>
  <c r="FX51" i="4"/>
  <c r="KO30" i="4"/>
  <c r="BG51" i="4"/>
  <c r="FE30" i="4"/>
  <c r="HA76" i="4"/>
  <c r="AN30" i="4"/>
  <c r="KP76" i="4"/>
  <c r="FE51" i="4"/>
  <c r="AN51" i="4"/>
  <c r="AG76" i="4"/>
  <c r="JV51" i="4"/>
  <c r="JV30" i="4"/>
  <c r="EL51" i="4"/>
  <c r="KA76" i="4"/>
  <c r="GL76" i="4"/>
  <c r="U51" i="4"/>
  <c r="EL30" i="4"/>
  <c r="U30" i="4"/>
  <c r="R76" i="4"/>
  <c r="JC51" i="4"/>
  <c r="JC30"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<sst xmlns="http://schemas.openxmlformats.org/spreadsheetml/2006/main" count="278" uniqueCount="133">
  <si>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</si>
  <si>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</si>
  <si>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</si>
  <si>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</si>
  <si>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</si>
  <si>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</si>
  <si>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</si>
  <si>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</si>
  <si>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</si>
  <si>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</si>
  <si>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</si>
  <si>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</si>
  <si>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</si>
  <si>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</si>
  <si>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</si>
  <si>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</si>
  <si>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</si>
  <si>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</si>
  <si>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</si>
  <si>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</si>
  <si>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</si>
  <si>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</si>
  <si>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</si>
  <si>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</si>
  <si>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</si>
  <si>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</si>
  <si>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</si>
  <si>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</si>
  <si>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</si>
  <si>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</si>
  <si>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</si>
  <si>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</si>
  <si>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</si>
  <si>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</si>
  <si>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</si>
  <si>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</si>
  <si>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</si>
  <si>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</si>
  <si>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</si>
  <si>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</si>
  <si>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</si>
  <si>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</si>
  <si>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</si>
  <si>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</si>
  <si>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</si>
  <si>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</si>
  <si>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</si>
  <si>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</si>
  <si>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</si>
  <si>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</si>
  <si>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</si>
  <si>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</si>
  <si>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</si>
  <si>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</si>
  <si>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</si>
  <si>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</si>
  <si>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</si>
  <si>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</si>
  <si>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</si>
  <si>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</si>
  <si>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</si>
  <si>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</si>
  <si>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</si>
  <si>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</si>
  <si>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</si>
  <si>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</si>
  <si>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</si>
  <si>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</si>
  <si>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</si>
  <si>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</si>
  <si>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</si>
  <si>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</si>
  <si>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</si>
  <si>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</si>
  <si>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</si>
  <si>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</si>
  <si>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</si>
  <si>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</si>
  <si>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</si>
  <si>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</si>
  <si>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</si>
  <si>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</si>
  <si>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</si>
  <si>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</si>
  <si>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</si>
  <si>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</si>
  <si>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</si>
  <si>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</si>
  <si>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</si>
  <si>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</si>
  <si>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</si>
  <si>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</si>
  <si>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</si>
  <si>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</si>
  <si>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</si>
  <si>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</si>
  <si>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</si>
  <si>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</si>
  <si>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</si>
  <si>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</si>
  <si>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</si>
  <si>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</si>
  <si>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</si>
  <si>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</si>
  <si>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</si>
  <si>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</si>
  <si>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</si>
  <si>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</si>
  <si>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</si>
  <si>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</si>
  <si>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</si>
  <si>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島根県　浜田市</t>
  </si>
  <si>
    <t>浜田市道分山立体駐車場</t>
  </si>
  <si>
    <t>法非適用</t>
  </si>
  <si>
    <t>駐車場整備事業</t>
  </si>
  <si>
    <t>-</t>
  </si>
  <si>
    <t>Ａ１Ｂ１</t>
  </si>
  <si>
    <t>非設置</t>
  </si>
  <si>
    <t>該当数値なし</t>
  </si>
  <si>
    <t>都市計画駐車場 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</si>
  <si>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</si>
  <si>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</si>
  <si>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</si>
  <si>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</si>
  <si>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</si>
  <si>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</si>
  <si>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</si>
  <si>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</si>
  <si>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</si>
  <si>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・本駐車場は平成3年に建設され、随所で老朽化がみられるため、随時改修・補修を行っていく。
・企業債残高は、令和元度末現在で35,298千円となり、企業債残高対料金収入比率は前年より減少し80.6％となった。</t>
    <rPh sb="53" eb="55">
      <t>レイワ</t>
    </rPh>
    <rPh sb="55" eb="56">
      <t>ガン</t>
    </rPh>
    <phoneticPr fontId="5"/>
  </si>
  <si>
    <t>・収益的収支比率103.7％と昨年から微減しているが、通常の維持管理経費は駐車場使用料収入（指定管理者納付金）で賄えている。
・売上高GOP比率については、2～3月に新型コロナウイルス感染拡大により利用料金収入が落ち込み、前年度より3.4％減少した。</t>
    <phoneticPr fontId="5"/>
  </si>
  <si>
    <t xml:space="preserve">・稼働率は106.9％で昨年より4.5％減少した。周辺のホテル建設に加え、新型コロナウイルス感染拡大も影響しているものと分析している。
・隣接する石央文化ホール等のイベント開催状況などにより、利用者の増減が大きく影響を受けるため、関連施設と連携して利用促進を図る必要がある。
</t>
    <rPh sb="12" eb="14">
      <t>サクネン</t>
    </rPh>
    <rPh sb="20" eb="22">
      <t>ゲンショウ</t>
    </rPh>
    <rPh sb="34" eb="35">
      <t>クワ</t>
    </rPh>
    <rPh sb="80" eb="81">
      <t>トウ</t>
    </rPh>
    <phoneticPr fontId="5"/>
  </si>
  <si>
    <t>・周辺に駐車場設備を有したホテルが新設された影響、年度末には新型コロナウイルス感染拡大による影響を受け利用料金収入が落ち込んだ。
・収益的収支比率については、令和3年度に企業債の償還が終了することから、令和4年度以降は数値の一層の改善が見込まれる。</t>
    <rPh sb="1" eb="3">
      <t>シュウヘン</t>
    </rPh>
    <rPh sb="4" eb="7">
      <t>チュウシャジョウ</t>
    </rPh>
    <rPh sb="7" eb="9">
      <t>セツビ</t>
    </rPh>
    <rPh sb="10" eb="11">
      <t>ユウ</t>
    </rPh>
    <rPh sb="17" eb="19">
      <t>シンセツ</t>
    </rPh>
    <rPh sb="22" eb="24">
      <t>エイキョウ</t>
    </rPh>
    <rPh sb="25" eb="28">
      <t>ネンドマツ</t>
    </rPh>
    <rPh sb="51" eb="54">
      <t>リヨウリョウ</t>
    </rPh>
    <rPh sb="54" eb="55">
      <t>キン</t>
    </rPh>
    <rPh sb="55" eb="57">
      <t>シュウニュウ</t>
    </rPh>
    <rPh sb="58" eb="59">
      <t>オ</t>
    </rPh>
    <rPh sb="60" eb="61">
      <t>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</si>
</sst>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102.9</c:v>
                </c:pt>
                <c:pt idx="1">
                  <c:v>97</c:v>
                </c:pt>
                <c:pt idx="2">
                  <c:v>110.1</c:v>
                </c:pt>
                <c:pt idx="3">
                  <c:v>111.9</c:v>
                </c:pt>
                <c:pt idx="4">
                  <c:v>103.7</c:v>
                </c:pt>
              </c:numCache>
            </c:numRef>
          </c:val>
          <c:extLst xmlns:c16r2="http://schemas.microsoft.com/office/drawing/2015/06/chart">
            <c:ext xmlns:c16="http://schemas.microsoft.com/office/drawing/2014/chart" uri="{C3380CC4-5D6E-409C-BE32-E72D297353CC}">
              <c16:uniqueId val="{00000000-9068-451D-BD06-9356CFEC3367}"/>
            </c:ext>
          </c:extLst>
        </c:ser>
        <c:dLbls>
          <c:showLegendKey val="0"/>
          <c:showVal val="0"/>
          <c:showCatName val="0"/>
          <c:showSerName val="0"/>
          <c:showPercent val="0"/>
          <c:showBubbleSize val="0"/>
        </c:dLbls>
        <c:gapWidth val="150"/>
        <c:axId val="365804240"/>
        <c:axId val="36581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9068-451D-BD06-9356CFEC3367}"/>
            </c:ext>
          </c:extLst>
        </c:ser>
        <c:dLbls>
          <c:showLegendKey val="0"/>
          <c:showVal val="0"/>
          <c:showCatName val="0"/>
          <c:showSerName val="0"/>
          <c:showPercent val="0"/>
          <c:showBubbleSize val="0"/>
        </c:dLbls>
        <c:marker val="1"/>
        <c:smooth val="0"/>
        <c:axId val="365804240"/>
        <c:axId val="365811856"/>
      </c:lineChart>
      <c:catAx>
        <c:axId val="365804240"/>
        <c:scaling>
          <c:orientation val="minMax"/>
        </c:scaling>
        <c:delete val="1"/>
        <c:axPos val="b"/>
        <c:numFmt formatCode="General" sourceLinked="1"/>
        <c:majorTickMark val="none"/>
        <c:minorTickMark val="none"/>
        <c:tickLblPos val="none"/>
        <c:crossAx val="365811856"/>
        <c:crosses val="autoZero"/>
        <c:auto val="1"/>
        <c:lblAlgn val="ctr"/>
        <c:lblOffset val="100"/>
        <c:noMultiLvlLbl val="1"/>
      </c:catAx>
      <c:valAx>
        <c:axId val="36581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80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250.1</c:v>
                </c:pt>
                <c:pt idx="1">
                  <c:v>227.5</c:v>
                </c:pt>
                <c:pt idx="2">
                  <c:v>152.30000000000001</c:v>
                </c:pt>
                <c:pt idx="3">
                  <c:v>111.2</c:v>
                </c:pt>
                <c:pt idx="4">
                  <c:v>80.599999999999994</c:v>
                </c:pt>
              </c:numCache>
            </c:numRef>
          </c:val>
          <c:extLst xmlns:c16r2="http://schemas.microsoft.com/office/drawing/2015/06/chart">
            <c:ext xmlns:c16="http://schemas.microsoft.com/office/drawing/2014/chart" uri="{C3380CC4-5D6E-409C-BE32-E72D297353CC}">
              <c16:uniqueId val="{00000000-2DC0-4721-AFC7-C51F93C2CA44}"/>
            </c:ext>
          </c:extLst>
        </c:ser>
        <c:dLbls>
          <c:showLegendKey val="0"/>
          <c:showVal val="0"/>
          <c:showCatName val="0"/>
          <c:showSerName val="0"/>
          <c:showPercent val="0"/>
          <c:showBubbleSize val="0"/>
        </c:dLbls>
        <c:gapWidth val="150"/>
        <c:axId val="365804784"/>
        <c:axId val="5815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2DC0-4721-AFC7-C51F93C2CA44}"/>
            </c:ext>
          </c:extLst>
        </c:ser>
        <c:dLbls>
          <c:showLegendKey val="0"/>
          <c:showVal val="0"/>
          <c:showCatName val="0"/>
          <c:showSerName val="0"/>
          <c:showPercent val="0"/>
          <c:showBubbleSize val="0"/>
        </c:dLbls>
        <c:marker val="1"/>
        <c:smooth val="0"/>
        <c:axId val="365804784"/>
        <c:axId val="581526304"/>
      </c:lineChart>
      <c:catAx>
        <c:axId val="365804784"/>
        <c:scaling>
          <c:orientation val="minMax"/>
        </c:scaling>
        <c:delete val="1"/>
        <c:axPos val="b"/>
        <c:numFmt formatCode="General" sourceLinked="1"/>
        <c:majorTickMark val="none"/>
        <c:minorTickMark val="none"/>
        <c:tickLblPos val="none"/>
        <c:crossAx val="581526304"/>
        <c:crosses val="autoZero"/>
        <c:auto val="1"/>
        <c:lblAlgn val="ctr"/>
        <c:lblOffset val="100"/>
        <c:noMultiLvlLbl val="1"/>
      </c:catAx>
      <c:valAx>
        <c:axId val="58152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80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27A-483D-97D2-0DE429047AA6}"/>
            </c:ext>
          </c:extLst>
        </c:ser>
        <c:dLbls>
          <c:showLegendKey val="0"/>
          <c:showVal val="0"/>
          <c:showCatName val="0"/>
          <c:showSerName val="0"/>
          <c:showPercent val="0"/>
          <c:showBubbleSize val="0"/>
        </c:dLbls>
        <c:gapWidth val="150"/>
        <c:axId val="581521952"/>
        <c:axId val="581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27A-483D-97D2-0DE429047AA6}"/>
            </c:ext>
          </c:extLst>
        </c:ser>
        <c:dLbls>
          <c:showLegendKey val="0"/>
          <c:showVal val="0"/>
          <c:showCatName val="0"/>
          <c:showSerName val="0"/>
          <c:showPercent val="0"/>
          <c:showBubbleSize val="0"/>
        </c:dLbls>
        <c:marker val="1"/>
        <c:smooth val="0"/>
        <c:axId val="581521952"/>
        <c:axId val="581520320"/>
      </c:lineChart>
      <c:catAx>
        <c:axId val="581521952"/>
        <c:scaling>
          <c:orientation val="minMax"/>
        </c:scaling>
        <c:delete val="1"/>
        <c:axPos val="b"/>
        <c:numFmt formatCode="General" sourceLinked="1"/>
        <c:majorTickMark val="none"/>
        <c:minorTickMark val="none"/>
        <c:tickLblPos val="none"/>
        <c:crossAx val="581520320"/>
        <c:crosses val="autoZero"/>
        <c:auto val="1"/>
        <c:lblAlgn val="ctr"/>
        <c:lblOffset val="100"/>
        <c:noMultiLvlLbl val="1"/>
      </c:catAx>
      <c:valAx>
        <c:axId val="58152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C26-4DFE-BDB1-5FA902122048}"/>
            </c:ext>
          </c:extLst>
        </c:ser>
        <c:dLbls>
          <c:showLegendKey val="0"/>
          <c:showVal val="0"/>
          <c:showCatName val="0"/>
          <c:showSerName val="0"/>
          <c:showPercent val="0"/>
          <c:showBubbleSize val="0"/>
        </c:dLbls>
        <c:gapWidth val="150"/>
        <c:axId val="581523040"/>
        <c:axId val="5815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C26-4DFE-BDB1-5FA902122048}"/>
            </c:ext>
          </c:extLst>
        </c:ser>
        <c:dLbls>
          <c:showLegendKey val="0"/>
          <c:showVal val="0"/>
          <c:showCatName val="0"/>
          <c:showSerName val="0"/>
          <c:showPercent val="0"/>
          <c:showBubbleSize val="0"/>
        </c:dLbls>
        <c:marker val="1"/>
        <c:smooth val="0"/>
        <c:axId val="581523040"/>
        <c:axId val="581515424"/>
      </c:lineChart>
      <c:catAx>
        <c:axId val="581523040"/>
        <c:scaling>
          <c:orientation val="minMax"/>
        </c:scaling>
        <c:delete val="1"/>
        <c:axPos val="b"/>
        <c:numFmt formatCode="General" sourceLinked="1"/>
        <c:majorTickMark val="none"/>
        <c:minorTickMark val="none"/>
        <c:tickLblPos val="none"/>
        <c:crossAx val="581515424"/>
        <c:crosses val="autoZero"/>
        <c:auto val="1"/>
        <c:lblAlgn val="ctr"/>
        <c:lblOffset val="100"/>
        <c:noMultiLvlLbl val="1"/>
      </c:catAx>
      <c:valAx>
        <c:axId val="5815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C4-466E-8985-DC46580B653E}"/>
            </c:ext>
          </c:extLst>
        </c:ser>
        <c:dLbls>
          <c:showLegendKey val="0"/>
          <c:showVal val="0"/>
          <c:showCatName val="0"/>
          <c:showSerName val="0"/>
          <c:showPercent val="0"/>
          <c:showBubbleSize val="0"/>
        </c:dLbls>
        <c:gapWidth val="150"/>
        <c:axId val="581525760"/>
        <c:axId val="5815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92C4-466E-8985-DC46580B653E}"/>
            </c:ext>
          </c:extLst>
        </c:ser>
        <c:dLbls>
          <c:showLegendKey val="0"/>
          <c:showVal val="0"/>
          <c:showCatName val="0"/>
          <c:showSerName val="0"/>
          <c:showPercent val="0"/>
          <c:showBubbleSize val="0"/>
        </c:dLbls>
        <c:marker val="1"/>
        <c:smooth val="0"/>
        <c:axId val="581525760"/>
        <c:axId val="581528480"/>
      </c:lineChart>
      <c:catAx>
        <c:axId val="581525760"/>
        <c:scaling>
          <c:orientation val="minMax"/>
        </c:scaling>
        <c:delete val="1"/>
        <c:axPos val="b"/>
        <c:numFmt formatCode="General" sourceLinked="1"/>
        <c:majorTickMark val="none"/>
        <c:minorTickMark val="none"/>
        <c:tickLblPos val="none"/>
        <c:crossAx val="581528480"/>
        <c:crosses val="autoZero"/>
        <c:auto val="1"/>
        <c:lblAlgn val="ctr"/>
        <c:lblOffset val="100"/>
        <c:noMultiLvlLbl val="1"/>
      </c:catAx>
      <c:valAx>
        <c:axId val="5815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CA-4FDF-8DB9-ACD9E9B3B11F}"/>
            </c:ext>
          </c:extLst>
        </c:ser>
        <c:dLbls>
          <c:showLegendKey val="0"/>
          <c:showVal val="0"/>
          <c:showCatName val="0"/>
          <c:showSerName val="0"/>
          <c:showPercent val="0"/>
          <c:showBubbleSize val="0"/>
        </c:dLbls>
        <c:gapWidth val="150"/>
        <c:axId val="581525216"/>
        <c:axId val="5815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DCCA-4FDF-8DB9-ACD9E9B3B11F}"/>
            </c:ext>
          </c:extLst>
        </c:ser>
        <c:dLbls>
          <c:showLegendKey val="0"/>
          <c:showVal val="0"/>
          <c:showCatName val="0"/>
          <c:showSerName val="0"/>
          <c:showPercent val="0"/>
          <c:showBubbleSize val="0"/>
        </c:dLbls>
        <c:marker val="1"/>
        <c:smooth val="0"/>
        <c:axId val="581525216"/>
        <c:axId val="581522496"/>
      </c:lineChart>
      <c:catAx>
        <c:axId val="581525216"/>
        <c:scaling>
          <c:orientation val="minMax"/>
        </c:scaling>
        <c:delete val="1"/>
        <c:axPos val="b"/>
        <c:numFmt formatCode="General" sourceLinked="1"/>
        <c:majorTickMark val="none"/>
        <c:minorTickMark val="none"/>
        <c:tickLblPos val="none"/>
        <c:crossAx val="581522496"/>
        <c:crosses val="autoZero"/>
        <c:auto val="1"/>
        <c:lblAlgn val="ctr"/>
        <c:lblOffset val="100"/>
        <c:noMultiLvlLbl val="1"/>
      </c:catAx>
      <c:valAx>
        <c:axId val="581522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5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95.9</c:v>
                </c:pt>
                <c:pt idx="1">
                  <c:v>94.3</c:v>
                </c:pt>
                <c:pt idx="2">
                  <c:v>109.8</c:v>
                </c:pt>
                <c:pt idx="3">
                  <c:v>111.4</c:v>
                </c:pt>
                <c:pt idx="4">
                  <c:v>106.9</c:v>
                </c:pt>
              </c:numCache>
            </c:numRef>
          </c:val>
          <c:extLst xmlns:c16r2="http://schemas.microsoft.com/office/drawing/2015/06/chart">
            <c:ext xmlns:c16="http://schemas.microsoft.com/office/drawing/2014/chart" uri="{C3380CC4-5D6E-409C-BE32-E72D297353CC}">
              <c16:uniqueId val="{00000000-0856-44EE-BBF4-057B8F289EB7}"/>
            </c:ext>
          </c:extLst>
        </c:ser>
        <c:dLbls>
          <c:showLegendKey val="0"/>
          <c:showVal val="0"/>
          <c:showCatName val="0"/>
          <c:showSerName val="0"/>
          <c:showPercent val="0"/>
          <c:showBubbleSize val="0"/>
        </c:dLbls>
        <c:gapWidth val="150"/>
        <c:axId val="581523584"/>
        <c:axId val="5815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0856-44EE-BBF4-057B8F289EB7}"/>
            </c:ext>
          </c:extLst>
        </c:ser>
        <c:dLbls>
          <c:showLegendKey val="0"/>
          <c:showVal val="0"/>
          <c:showCatName val="0"/>
          <c:showSerName val="0"/>
          <c:showPercent val="0"/>
          <c:showBubbleSize val="0"/>
        </c:dLbls>
        <c:marker val="1"/>
        <c:smooth val="0"/>
        <c:axId val="581523584"/>
        <c:axId val="581529024"/>
      </c:lineChart>
      <c:catAx>
        <c:axId val="581523584"/>
        <c:scaling>
          <c:orientation val="minMax"/>
        </c:scaling>
        <c:delete val="1"/>
        <c:axPos val="b"/>
        <c:numFmt formatCode="General" sourceLinked="1"/>
        <c:majorTickMark val="none"/>
        <c:minorTickMark val="none"/>
        <c:tickLblPos val="none"/>
        <c:crossAx val="581529024"/>
        <c:crosses val="autoZero"/>
        <c:auto val="1"/>
        <c:lblAlgn val="ctr"/>
        <c:lblOffset val="100"/>
        <c:noMultiLvlLbl val="1"/>
      </c:catAx>
      <c:valAx>
        <c:axId val="58152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2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46.6</c:v>
                </c:pt>
                <c:pt idx="1">
                  <c:v>-100.9</c:v>
                </c:pt>
                <c:pt idx="2">
                  <c:v>48.4</c:v>
                </c:pt>
                <c:pt idx="3">
                  <c:v>48</c:v>
                </c:pt>
                <c:pt idx="4">
                  <c:v>44.6</c:v>
                </c:pt>
              </c:numCache>
            </c:numRef>
          </c:val>
          <c:extLst xmlns:c16r2="http://schemas.microsoft.com/office/drawing/2015/06/chart">
            <c:ext xmlns:c16="http://schemas.microsoft.com/office/drawing/2014/chart" uri="{C3380CC4-5D6E-409C-BE32-E72D297353CC}">
              <c16:uniqueId val="{00000000-2C16-4D4B-8858-473F5C7D4C24}"/>
            </c:ext>
          </c:extLst>
        </c:ser>
        <c:dLbls>
          <c:showLegendKey val="0"/>
          <c:showVal val="0"/>
          <c:showCatName val="0"/>
          <c:showSerName val="0"/>
          <c:showPercent val="0"/>
          <c:showBubbleSize val="0"/>
        </c:dLbls>
        <c:gapWidth val="150"/>
        <c:axId val="581527936"/>
        <c:axId val="5815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2C16-4D4B-8858-473F5C7D4C24}"/>
            </c:ext>
          </c:extLst>
        </c:ser>
        <c:dLbls>
          <c:showLegendKey val="0"/>
          <c:showVal val="0"/>
          <c:showCatName val="0"/>
          <c:showSerName val="0"/>
          <c:showPercent val="0"/>
          <c:showBubbleSize val="0"/>
        </c:dLbls>
        <c:marker val="1"/>
        <c:smooth val="0"/>
        <c:axId val="581527936"/>
        <c:axId val="581524672"/>
      </c:lineChart>
      <c:catAx>
        <c:axId val="581527936"/>
        <c:scaling>
          <c:orientation val="minMax"/>
        </c:scaling>
        <c:delete val="1"/>
        <c:axPos val="b"/>
        <c:numFmt formatCode="General" sourceLinked="1"/>
        <c:majorTickMark val="none"/>
        <c:minorTickMark val="none"/>
        <c:tickLblPos val="none"/>
        <c:crossAx val="581524672"/>
        <c:crosses val="autoZero"/>
        <c:auto val="1"/>
        <c:lblAlgn val="ctr"/>
        <c:lblOffset val="100"/>
        <c:noMultiLvlLbl val="1"/>
      </c:catAx>
      <c:valAx>
        <c:axId val="58152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2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19182</c:v>
                </c:pt>
                <c:pt idx="1">
                  <c:v>15169</c:v>
                </c:pt>
                <c:pt idx="2">
                  <c:v>22209</c:v>
                </c:pt>
                <c:pt idx="3">
                  <c:v>23062</c:v>
                </c:pt>
                <c:pt idx="4">
                  <c:v>19558</c:v>
                </c:pt>
              </c:numCache>
            </c:numRef>
          </c:val>
          <c:extLst xmlns:c16r2="http://schemas.microsoft.com/office/drawing/2015/06/chart">
            <c:ext xmlns:c16="http://schemas.microsoft.com/office/drawing/2014/chart" uri="{C3380CC4-5D6E-409C-BE32-E72D297353CC}">
              <c16:uniqueId val="{00000000-3172-40FF-80B8-E6B653BCF30A}"/>
            </c:ext>
          </c:extLst>
        </c:ser>
        <c:dLbls>
          <c:showLegendKey val="0"/>
          <c:showVal val="0"/>
          <c:showCatName val="0"/>
          <c:showSerName val="0"/>
          <c:showPercent val="0"/>
          <c:showBubbleSize val="0"/>
        </c:dLbls>
        <c:gapWidth val="150"/>
        <c:axId val="581529568"/>
        <c:axId val="5815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3172-40FF-80B8-E6B653BCF30A}"/>
            </c:ext>
          </c:extLst>
        </c:ser>
        <c:dLbls>
          <c:showLegendKey val="0"/>
          <c:showVal val="0"/>
          <c:showCatName val="0"/>
          <c:showSerName val="0"/>
          <c:showPercent val="0"/>
          <c:showBubbleSize val="0"/>
        </c:dLbls>
        <c:marker val="1"/>
        <c:smooth val="0"/>
        <c:axId val="581529568"/>
        <c:axId val="581517600"/>
      </c:lineChart>
      <c:catAx>
        <c:axId val="581529568"/>
        <c:scaling>
          <c:orientation val="minMax"/>
        </c:scaling>
        <c:delete val="1"/>
        <c:axPos val="b"/>
        <c:numFmt formatCode="General" sourceLinked="1"/>
        <c:majorTickMark val="none"/>
        <c:minorTickMark val="none"/>
        <c:tickLblPos val="none"/>
        <c:crossAx val="581517600"/>
        <c:crosses val="autoZero"/>
        <c:auto val="1"/>
        <c:lblAlgn val="ctr"/>
        <c:lblOffset val="100"/>
        <c:noMultiLvlLbl val="1"/>
      </c:catAx>
      <c:valAx>
        <c:axId val="58151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52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FU12" sqref="FU12:FV1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島根県浜田市　浜田市道分山立体駐車場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6458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130</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102.9</v>
      </c>
      <c r="V31" s="110"/>
      <c r="W31" s="110"/>
      <c r="X31" s="110"/>
      <c r="Y31" s="110"/>
      <c r="Z31" s="110"/>
      <c r="AA31" s="110"/>
      <c r="AB31" s="110"/>
      <c r="AC31" s="110"/>
      <c r="AD31" s="110"/>
      <c r="AE31" s="110"/>
      <c r="AF31" s="110"/>
      <c r="AG31" s="110"/>
      <c r="AH31" s="110"/>
      <c r="AI31" s="110"/>
      <c r="AJ31" s="110"/>
      <c r="AK31" s="110"/>
      <c r="AL31" s="110"/>
      <c r="AM31" s="110"/>
      <c r="AN31" s="110">
        <f>データ!Z7</f>
        <v>97</v>
      </c>
      <c r="AO31" s="110"/>
      <c r="AP31" s="110"/>
      <c r="AQ31" s="110"/>
      <c r="AR31" s="110"/>
      <c r="AS31" s="110"/>
      <c r="AT31" s="110"/>
      <c r="AU31" s="110"/>
      <c r="AV31" s="110"/>
      <c r="AW31" s="110"/>
      <c r="AX31" s="110"/>
      <c r="AY31" s="110"/>
      <c r="AZ31" s="110"/>
      <c r="BA31" s="110"/>
      <c r="BB31" s="110"/>
      <c r="BC31" s="110"/>
      <c r="BD31" s="110"/>
      <c r="BE31" s="110"/>
      <c r="BF31" s="110"/>
      <c r="BG31" s="110">
        <f>データ!AA7</f>
        <v>110.1</v>
      </c>
      <c r="BH31" s="110"/>
      <c r="BI31" s="110"/>
      <c r="BJ31" s="110"/>
      <c r="BK31" s="110"/>
      <c r="BL31" s="110"/>
      <c r="BM31" s="110"/>
      <c r="BN31" s="110"/>
      <c r="BO31" s="110"/>
      <c r="BP31" s="110"/>
      <c r="BQ31" s="110"/>
      <c r="BR31" s="110"/>
      <c r="BS31" s="110"/>
      <c r="BT31" s="110"/>
      <c r="BU31" s="110"/>
      <c r="BV31" s="110"/>
      <c r="BW31" s="110"/>
      <c r="BX31" s="110"/>
      <c r="BY31" s="110"/>
      <c r="BZ31" s="110">
        <f>データ!AB7</f>
        <v>111.9</v>
      </c>
      <c r="CA31" s="110"/>
      <c r="CB31" s="110"/>
      <c r="CC31" s="110"/>
      <c r="CD31" s="110"/>
      <c r="CE31" s="110"/>
      <c r="CF31" s="110"/>
      <c r="CG31" s="110"/>
      <c r="CH31" s="110"/>
      <c r="CI31" s="110"/>
      <c r="CJ31" s="110"/>
      <c r="CK31" s="110"/>
      <c r="CL31" s="110"/>
      <c r="CM31" s="110"/>
      <c r="CN31" s="110"/>
      <c r="CO31" s="110"/>
      <c r="CP31" s="110"/>
      <c r="CQ31" s="110"/>
      <c r="CR31" s="110"/>
      <c r="CS31" s="110">
        <f>データ!AC7</f>
        <v>103.7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95.9</v>
      </c>
      <c r="JD31" s="81"/>
      <c r="JE31" s="81"/>
      <c r="JF31" s="81"/>
      <c r="JG31" s="81"/>
      <c r="JH31" s="81"/>
      <c r="JI31" s="81"/>
      <c r="JJ31" s="81"/>
      <c r="JK31" s="81"/>
      <c r="JL31" s="81"/>
      <c r="JM31" s="81"/>
      <c r="JN31" s="81"/>
      <c r="JO31" s="81"/>
      <c r="JP31" s="81"/>
      <c r="JQ31" s="81"/>
      <c r="JR31" s="81"/>
      <c r="JS31" s="81"/>
      <c r="JT31" s="81"/>
      <c r="JU31" s="82"/>
      <c r="JV31" s="80">
        <f>データ!DL7</f>
        <v>94.3</v>
      </c>
      <c r="JW31" s="81"/>
      <c r="JX31" s="81"/>
      <c r="JY31" s="81"/>
      <c r="JZ31" s="81"/>
      <c r="KA31" s="81"/>
      <c r="KB31" s="81"/>
      <c r="KC31" s="81"/>
      <c r="KD31" s="81"/>
      <c r="KE31" s="81"/>
      <c r="KF31" s="81"/>
      <c r="KG31" s="81"/>
      <c r="KH31" s="81"/>
      <c r="KI31" s="81"/>
      <c r="KJ31" s="81"/>
      <c r="KK31" s="81"/>
      <c r="KL31" s="81"/>
      <c r="KM31" s="81"/>
      <c r="KN31" s="82"/>
      <c r="KO31" s="80">
        <f>データ!DM7</f>
        <v>109.8</v>
      </c>
      <c r="KP31" s="81"/>
      <c r="KQ31" s="81"/>
      <c r="KR31" s="81"/>
      <c r="KS31" s="81"/>
      <c r="KT31" s="81"/>
      <c r="KU31" s="81"/>
      <c r="KV31" s="81"/>
      <c r="KW31" s="81"/>
      <c r="KX31" s="81"/>
      <c r="KY31" s="81"/>
      <c r="KZ31" s="81"/>
      <c r="LA31" s="81"/>
      <c r="LB31" s="81"/>
      <c r="LC31" s="81"/>
      <c r="LD31" s="81"/>
      <c r="LE31" s="81"/>
      <c r="LF31" s="81"/>
      <c r="LG31" s="82"/>
      <c r="LH31" s="80">
        <f>データ!DN7</f>
        <v>111.4</v>
      </c>
      <c r="LI31" s="81"/>
      <c r="LJ31" s="81"/>
      <c r="LK31" s="81"/>
      <c r="LL31" s="81"/>
      <c r="LM31" s="81"/>
      <c r="LN31" s="81"/>
      <c r="LO31" s="81"/>
      <c r="LP31" s="81"/>
      <c r="LQ31" s="81"/>
      <c r="LR31" s="81"/>
      <c r="LS31" s="81"/>
      <c r="LT31" s="81"/>
      <c r="LU31" s="81"/>
      <c r="LV31" s="81"/>
      <c r="LW31" s="81"/>
      <c r="LX31" s="81"/>
      <c r="LY31" s="81"/>
      <c r="LZ31" s="82"/>
      <c r="MA31" s="80">
        <f>データ!DO7</f>
        <v>106.9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46.6</v>
      </c>
      <c r="EM52" s="110"/>
      <c r="EN52" s="110"/>
      <c r="EO52" s="110"/>
      <c r="EP52" s="110"/>
      <c r="EQ52" s="110"/>
      <c r="ER52" s="110"/>
      <c r="ES52" s="110"/>
      <c r="ET52" s="110"/>
      <c r="EU52" s="110"/>
      <c r="EV52" s="110"/>
      <c r="EW52" s="110"/>
      <c r="EX52" s="110"/>
      <c r="EY52" s="110"/>
      <c r="EZ52" s="110"/>
      <c r="FA52" s="110"/>
      <c r="FB52" s="110"/>
      <c r="FC52" s="110"/>
      <c r="FD52" s="110"/>
      <c r="FE52" s="110">
        <f>データ!BG7</f>
        <v>-100.9</v>
      </c>
      <c r="FF52" s="110"/>
      <c r="FG52" s="110"/>
      <c r="FH52" s="110"/>
      <c r="FI52" s="110"/>
      <c r="FJ52" s="110"/>
      <c r="FK52" s="110"/>
      <c r="FL52" s="110"/>
      <c r="FM52" s="110"/>
      <c r="FN52" s="110"/>
      <c r="FO52" s="110"/>
      <c r="FP52" s="110"/>
      <c r="FQ52" s="110"/>
      <c r="FR52" s="110"/>
      <c r="FS52" s="110"/>
      <c r="FT52" s="110"/>
      <c r="FU52" s="110"/>
      <c r="FV52" s="110"/>
      <c r="FW52" s="110"/>
      <c r="FX52" s="110">
        <f>データ!BH7</f>
        <v>48.4</v>
      </c>
      <c r="FY52" s="110"/>
      <c r="FZ52" s="110"/>
      <c r="GA52" s="110"/>
      <c r="GB52" s="110"/>
      <c r="GC52" s="110"/>
      <c r="GD52" s="110"/>
      <c r="GE52" s="110"/>
      <c r="GF52" s="110"/>
      <c r="GG52" s="110"/>
      <c r="GH52" s="110"/>
      <c r="GI52" s="110"/>
      <c r="GJ52" s="110"/>
      <c r="GK52" s="110"/>
      <c r="GL52" s="110"/>
      <c r="GM52" s="110"/>
      <c r="GN52" s="110"/>
      <c r="GO52" s="110"/>
      <c r="GP52" s="110"/>
      <c r="GQ52" s="110">
        <f>データ!BI7</f>
        <v>48</v>
      </c>
      <c r="GR52" s="110"/>
      <c r="GS52" s="110"/>
      <c r="GT52" s="110"/>
      <c r="GU52" s="110"/>
      <c r="GV52" s="110"/>
      <c r="GW52" s="110"/>
      <c r="GX52" s="110"/>
      <c r="GY52" s="110"/>
      <c r="GZ52" s="110"/>
      <c r="HA52" s="110"/>
      <c r="HB52" s="110"/>
      <c r="HC52" s="110"/>
      <c r="HD52" s="110"/>
      <c r="HE52" s="110"/>
      <c r="HF52" s="110"/>
      <c r="HG52" s="110"/>
      <c r="HH52" s="110"/>
      <c r="HI52" s="110"/>
      <c r="HJ52" s="110">
        <f>データ!BJ7</f>
        <v>44.6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19182</v>
      </c>
      <c r="JD52" s="106"/>
      <c r="JE52" s="106"/>
      <c r="JF52" s="106"/>
      <c r="JG52" s="106"/>
      <c r="JH52" s="106"/>
      <c r="JI52" s="106"/>
      <c r="JJ52" s="106"/>
      <c r="JK52" s="106"/>
      <c r="JL52" s="106"/>
      <c r="JM52" s="106"/>
      <c r="JN52" s="106"/>
      <c r="JO52" s="106"/>
      <c r="JP52" s="106"/>
      <c r="JQ52" s="106"/>
      <c r="JR52" s="106"/>
      <c r="JS52" s="106"/>
      <c r="JT52" s="106"/>
      <c r="JU52" s="106"/>
      <c r="JV52" s="106">
        <f>データ!BR7</f>
        <v>15169</v>
      </c>
      <c r="JW52" s="106"/>
      <c r="JX52" s="106"/>
      <c r="JY52" s="106"/>
      <c r="JZ52" s="106"/>
      <c r="KA52" s="106"/>
      <c r="KB52" s="106"/>
      <c r="KC52" s="106"/>
      <c r="KD52" s="106"/>
      <c r="KE52" s="106"/>
      <c r="KF52" s="106"/>
      <c r="KG52" s="106"/>
      <c r="KH52" s="106"/>
      <c r="KI52" s="106"/>
      <c r="KJ52" s="106"/>
      <c r="KK52" s="106"/>
      <c r="KL52" s="106"/>
      <c r="KM52" s="106"/>
      <c r="KN52" s="106"/>
      <c r="KO52" s="106">
        <f>データ!BS7</f>
        <v>22209</v>
      </c>
      <c r="KP52" s="106"/>
      <c r="KQ52" s="106"/>
      <c r="KR52" s="106"/>
      <c r="KS52" s="106"/>
      <c r="KT52" s="106"/>
      <c r="KU52" s="106"/>
      <c r="KV52" s="106"/>
      <c r="KW52" s="106"/>
      <c r="KX52" s="106"/>
      <c r="KY52" s="106"/>
      <c r="KZ52" s="106"/>
      <c r="LA52" s="106"/>
      <c r="LB52" s="106"/>
      <c r="LC52" s="106"/>
      <c r="LD52" s="106"/>
      <c r="LE52" s="106"/>
      <c r="LF52" s="106"/>
      <c r="LG52" s="106"/>
      <c r="LH52" s="106">
        <f>データ!BT7</f>
        <v>23062</v>
      </c>
      <c r="LI52" s="106"/>
      <c r="LJ52" s="106"/>
      <c r="LK52" s="106"/>
      <c r="LL52" s="106"/>
      <c r="LM52" s="106"/>
      <c r="LN52" s="106"/>
      <c r="LO52" s="106"/>
      <c r="LP52" s="106"/>
      <c r="LQ52" s="106"/>
      <c r="LR52" s="106"/>
      <c r="LS52" s="106"/>
      <c r="LT52" s="106"/>
      <c r="LU52" s="106"/>
      <c r="LV52" s="106"/>
      <c r="LW52" s="106"/>
      <c r="LX52" s="106"/>
      <c r="LY52" s="106"/>
      <c r="LZ52" s="106"/>
      <c r="MA52" s="106">
        <f>データ!BU7</f>
        <v>19558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36447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250.1</v>
      </c>
      <c r="KB77" s="81"/>
      <c r="KC77" s="81"/>
      <c r="KD77" s="81"/>
      <c r="KE77" s="81"/>
      <c r="KF77" s="81"/>
      <c r="KG77" s="81"/>
      <c r="KH77" s="81"/>
      <c r="KI77" s="81"/>
      <c r="KJ77" s="81"/>
      <c r="KK77" s="81"/>
      <c r="KL77" s="81"/>
      <c r="KM77" s="81"/>
      <c r="KN77" s="81"/>
      <c r="KO77" s="82"/>
      <c r="KP77" s="80">
        <f>データ!DA7</f>
        <v>227.5</v>
      </c>
      <c r="KQ77" s="81"/>
      <c r="KR77" s="81"/>
      <c r="KS77" s="81"/>
      <c r="KT77" s="81"/>
      <c r="KU77" s="81"/>
      <c r="KV77" s="81"/>
      <c r="KW77" s="81"/>
      <c r="KX77" s="81"/>
      <c r="KY77" s="81"/>
      <c r="KZ77" s="81"/>
      <c r="LA77" s="81"/>
      <c r="LB77" s="81"/>
      <c r="LC77" s="81"/>
      <c r="LD77" s="82"/>
      <c r="LE77" s="80">
        <f>データ!DB7</f>
        <v>152.30000000000001</v>
      </c>
      <c r="LF77" s="81"/>
      <c r="LG77" s="81"/>
      <c r="LH77" s="81"/>
      <c r="LI77" s="81"/>
      <c r="LJ77" s="81"/>
      <c r="LK77" s="81"/>
      <c r="LL77" s="81"/>
      <c r="LM77" s="81"/>
      <c r="LN77" s="81"/>
      <c r="LO77" s="81"/>
      <c r="LP77" s="81"/>
      <c r="LQ77" s="81"/>
      <c r="LR77" s="81"/>
      <c r="LS77" s="82"/>
      <c r="LT77" s="80">
        <f>データ!DC7</f>
        <v>111.2</v>
      </c>
      <c r="LU77" s="81"/>
      <c r="LV77" s="81"/>
      <c r="LW77" s="81"/>
      <c r="LX77" s="81"/>
      <c r="LY77" s="81"/>
      <c r="LZ77" s="81"/>
      <c r="MA77" s="81"/>
      <c r="MB77" s="81"/>
      <c r="MC77" s="81"/>
      <c r="MD77" s="81"/>
      <c r="ME77" s="81"/>
      <c r="MF77" s="81"/>
      <c r="MG77" s="81"/>
      <c r="MH77" s="82"/>
      <c r="MI77" s="80">
        <f>データ!DD7</f>
        <v>80.599999999999994</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NZ07jY7qd7vXzl/tNV+qlFEx5Z8KZjWw63LxsJA9E+NlF279gTdzuRUmGlD7jFKQW2PAcf8phln0RmwwV9DAcw==" saltValue="EzDoF+mPbqvIhw+LtPB6y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102</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103</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104</v>
      </c>
      <c r="B6" s="60">
        <f>B8</f>
        <v>2019</v>
      </c>
      <c r="C6" s="60">
        <f t="shared" ref="C6:X6" si="1">C8</f>
        <v>322024</v>
      </c>
      <c r="D6" s="60">
        <f t="shared" si="1"/>
        <v>47</v>
      </c>
      <c r="E6" s="60">
        <f t="shared" si="1"/>
        <v>14</v>
      </c>
      <c r="F6" s="60">
        <f t="shared" si="1"/>
        <v>0</v>
      </c>
      <c r="G6" s="60">
        <f t="shared" si="1"/>
        <v>3</v>
      </c>
      <c r="H6" s="60" t="str">
        <f>SUBSTITUTE(H8,"　","")</f>
        <v>島根県浜田市</v>
      </c>
      <c r="I6" s="60" t="str">
        <f t="shared" si="1"/>
        <v>浜田市道分山立体駐車場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v>
      </c>
      <c r="Q6" s="62" t="str">
        <f t="shared" si="1"/>
        <v>立体式</v>
      </c>
      <c r="R6" s="63">
        <f t="shared" si="1"/>
        <v>28</v>
      </c>
      <c r="S6" s="62" t="str">
        <f t="shared" si="1"/>
        <v>商業施設</v>
      </c>
      <c r="T6" s="62" t="str">
        <f t="shared" si="1"/>
        <v>無</v>
      </c>
      <c r="U6" s="63">
        <f t="shared" si="1"/>
        <v>6458</v>
      </c>
      <c r="V6" s="63">
        <f t="shared" si="1"/>
        <v>245</v>
      </c>
      <c r="W6" s="63">
        <f t="shared" si="1"/>
        <v>200</v>
      </c>
      <c r="X6" s="62" t="str">
        <f t="shared" si="1"/>
        <v>利用料金制</v>
      </c>
      <c r="Y6" s="64">
        <f>IF(Y8="-",NA(),Y8)</f>
        <v>102.9</v>
      </c>
      <c r="Z6" s="64">
        <f t="shared" ref="Z6:AH6" si="2">IF(Z8="-",NA(),Z8)</f>
        <v>97</v>
      </c>
      <c r="AA6" s="64">
        <f t="shared" si="2"/>
        <v>110.1</v>
      </c>
      <c r="AB6" s="64">
        <f t="shared" si="2"/>
        <v>111.9</v>
      </c>
      <c r="AC6" s="64">
        <f t="shared" si="2"/>
        <v>103.7</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46.6</v>
      </c>
      <c r="BG6" s="64">
        <f t="shared" ref="BG6:BO6" si="5">IF(BG8="-",NA(),BG8)</f>
        <v>-100.9</v>
      </c>
      <c r="BH6" s="64">
        <f t="shared" si="5"/>
        <v>48.4</v>
      </c>
      <c r="BI6" s="64">
        <f t="shared" si="5"/>
        <v>48</v>
      </c>
      <c r="BJ6" s="64">
        <f t="shared" si="5"/>
        <v>44.6</v>
      </c>
      <c r="BK6" s="64">
        <f t="shared" si="5"/>
        <v>33.200000000000003</v>
      </c>
      <c r="BL6" s="64">
        <f t="shared" si="5"/>
        <v>29.6</v>
      </c>
      <c r="BM6" s="64">
        <f t="shared" si="5"/>
        <v>29.2</v>
      </c>
      <c r="BN6" s="64">
        <f t="shared" si="5"/>
        <v>30.4</v>
      </c>
      <c r="BO6" s="64">
        <f t="shared" si="5"/>
        <v>5.8</v>
      </c>
      <c r="BP6" s="61" t="str">
        <f>IF(BP8="-","",IF(BP8="-","【-】","【"&amp;SUBSTITUTE(TEXT(BP8,"#,##0.0"),"-","△")&amp;"】"))</f>
        <v>【20.8】</v>
      </c>
      <c r="BQ6" s="65">
        <f>IF(BQ8="-",NA(),BQ8)</f>
        <v>19182</v>
      </c>
      <c r="BR6" s="65">
        <f t="shared" ref="BR6:BZ6" si="6">IF(BR8="-",NA(),BR8)</f>
        <v>15169</v>
      </c>
      <c r="BS6" s="65">
        <f t="shared" si="6"/>
        <v>22209</v>
      </c>
      <c r="BT6" s="65">
        <f t="shared" si="6"/>
        <v>23062</v>
      </c>
      <c r="BU6" s="65">
        <f t="shared" si="6"/>
        <v>19558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105</v>
      </c>
      <c r="CM6" s="63">
        <f t="shared" ref="CM6:CN6" si="7">CM8</f>
        <v>36447</v>
      </c>
      <c r="CN6" s="63">
        <f t="shared" si="7"/>
        <v>0</v>
      </c>
      <c r="CO6" s="64"/>
      <c r="CP6" s="64"/>
      <c r="CQ6" s="64"/>
      <c r="CR6" s="64"/>
      <c r="CS6" s="64"/>
      <c r="CT6" s="64"/>
      <c r="CU6" s="64"/>
      <c r="CV6" s="64"/>
      <c r="CW6" s="64"/>
      <c r="CX6" s="64"/>
      <c r="CY6" s="61" t="s">
        <v>106</v>
      </c>
      <c r="CZ6" s="64">
        <f>IF(CZ8="-",NA(),CZ8)</f>
        <v>250.1</v>
      </c>
      <c r="DA6" s="64">
        <f t="shared" ref="DA6:DI6" si="8">IF(DA8="-",NA(),DA8)</f>
        <v>227.5</v>
      </c>
      <c r="DB6" s="64">
        <f t="shared" si="8"/>
        <v>152.30000000000001</v>
      </c>
      <c r="DC6" s="64">
        <f t="shared" si="8"/>
        <v>111.2</v>
      </c>
      <c r="DD6" s="64">
        <f t="shared" si="8"/>
        <v>80.599999999999994</v>
      </c>
      <c r="DE6" s="64">
        <f t="shared" si="8"/>
        <v>280</v>
      </c>
      <c r="DF6" s="64">
        <f t="shared" si="8"/>
        <v>239.6</v>
      </c>
      <c r="DG6" s="64">
        <f t="shared" si="8"/>
        <v>224.1</v>
      </c>
      <c r="DH6" s="64">
        <f t="shared" si="8"/>
        <v>152.5</v>
      </c>
      <c r="DI6" s="64">
        <f t="shared" si="8"/>
        <v>1239.2</v>
      </c>
      <c r="DJ6" s="61" t="str">
        <f>IF(DJ8="-","",IF(DJ8="-","【-】","【"&amp;SUBSTITUTE(TEXT(DJ8,"#,##0.0"),"-","△")&amp;"】"))</f>
        <v>【425.4】</v>
      </c>
      <c r="DK6" s="64">
        <f>IF(DK8="-",NA(),DK8)</f>
        <v>95.9</v>
      </c>
      <c r="DL6" s="64">
        <f t="shared" ref="DL6:DT6" si="9">IF(DL8="-",NA(),DL8)</f>
        <v>94.3</v>
      </c>
      <c r="DM6" s="64">
        <f t="shared" si="9"/>
        <v>109.8</v>
      </c>
      <c r="DN6" s="64">
        <f t="shared" si="9"/>
        <v>111.4</v>
      </c>
      <c r="DO6" s="64">
        <f t="shared" si="9"/>
        <v>106.9</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107</v>
      </c>
      <c r="B7" s="60">
        <f t="shared" ref="B7:X7" si="10">B8</f>
        <v>2019</v>
      </c>
      <c r="C7" s="60">
        <f t="shared" si="10"/>
        <v>322024</v>
      </c>
      <c r="D7" s="60">
        <f t="shared" si="10"/>
        <v>47</v>
      </c>
      <c r="E7" s="60">
        <f t="shared" si="10"/>
        <v>14</v>
      </c>
      <c r="F7" s="60">
        <f t="shared" si="10"/>
        <v>0</v>
      </c>
      <c r="G7" s="60">
        <f t="shared" si="10"/>
        <v>3</v>
      </c>
      <c r="H7" s="60" t="str">
        <f t="shared" si="10"/>
        <v>島根県　浜田市</v>
      </c>
      <c r="I7" s="60" t="str">
        <f t="shared" si="10"/>
        <v>浜田市道分山立体駐車場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v>
      </c>
      <c r="Q7" s="62" t="str">
        <f t="shared" si="10"/>
        <v>立体式</v>
      </c>
      <c r="R7" s="63">
        <f t="shared" si="10"/>
        <v>28</v>
      </c>
      <c r="S7" s="62" t="str">
        <f t="shared" si="10"/>
        <v>商業施設</v>
      </c>
      <c r="T7" s="62" t="str">
        <f t="shared" si="10"/>
        <v>無</v>
      </c>
      <c r="U7" s="63">
        <f t="shared" si="10"/>
        <v>6458</v>
      </c>
      <c r="V7" s="63">
        <f t="shared" si="10"/>
        <v>245</v>
      </c>
      <c r="W7" s="63">
        <f t="shared" si="10"/>
        <v>200</v>
      </c>
      <c r="X7" s="62" t="str">
        <f t="shared" si="10"/>
        <v>利用料金制</v>
      </c>
      <c r="Y7" s="64">
        <f>Y8</f>
        <v>102.9</v>
      </c>
      <c r="Z7" s="64">
        <f t="shared" ref="Z7:AH7" si="11">Z8</f>
        <v>97</v>
      </c>
      <c r="AA7" s="64">
        <f t="shared" si="11"/>
        <v>110.1</v>
      </c>
      <c r="AB7" s="64">
        <f t="shared" si="11"/>
        <v>111.9</v>
      </c>
      <c r="AC7" s="64">
        <f t="shared" si="11"/>
        <v>103.7</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46.6</v>
      </c>
      <c r="BG7" s="64">
        <f t="shared" ref="BG7:BO7" si="14">BG8</f>
        <v>-100.9</v>
      </c>
      <c r="BH7" s="64">
        <f t="shared" si="14"/>
        <v>48.4</v>
      </c>
      <c r="BI7" s="64">
        <f t="shared" si="14"/>
        <v>48</v>
      </c>
      <c r="BJ7" s="64">
        <f t="shared" si="14"/>
        <v>44.6</v>
      </c>
      <c r="BK7" s="64">
        <f t="shared" si="14"/>
        <v>33.200000000000003</v>
      </c>
      <c r="BL7" s="64">
        <f t="shared" si="14"/>
        <v>29.6</v>
      </c>
      <c r="BM7" s="64">
        <f t="shared" si="14"/>
        <v>29.2</v>
      </c>
      <c r="BN7" s="64">
        <f t="shared" si="14"/>
        <v>30.4</v>
      </c>
      <c r="BO7" s="64">
        <f t="shared" si="14"/>
        <v>5.8</v>
      </c>
      <c r="BP7" s="61"/>
      <c r="BQ7" s="65">
        <f>BQ8</f>
        <v>19182</v>
      </c>
      <c r="BR7" s="65">
        <f t="shared" ref="BR7:BZ7" si="15">BR8</f>
        <v>15169</v>
      </c>
      <c r="BS7" s="65">
        <f t="shared" si="15"/>
        <v>22209</v>
      </c>
      <c r="BT7" s="65">
        <f t="shared" si="15"/>
        <v>23062</v>
      </c>
      <c r="BU7" s="65">
        <f t="shared" si="15"/>
        <v>19558</v>
      </c>
      <c r="BV7" s="65">
        <f t="shared" si="15"/>
        <v>37496</v>
      </c>
      <c r="BW7" s="65">
        <f t="shared" si="15"/>
        <v>31888</v>
      </c>
      <c r="BX7" s="65">
        <f t="shared" si="15"/>
        <v>13314</v>
      </c>
      <c r="BY7" s="65">
        <f t="shared" si="15"/>
        <v>28825</v>
      </c>
      <c r="BZ7" s="65">
        <f t="shared" si="15"/>
        <v>26838</v>
      </c>
      <c r="CA7" s="63"/>
      <c r="CB7" s="64" t="s">
        <v>108</v>
      </c>
      <c r="CC7" s="64" t="s">
        <v>108</v>
      </c>
      <c r="CD7" s="64" t="s">
        <v>108</v>
      </c>
      <c r="CE7" s="64" t="s">
        <v>108</v>
      </c>
      <c r="CF7" s="64" t="s">
        <v>108</v>
      </c>
      <c r="CG7" s="64" t="s">
        <v>108</v>
      </c>
      <c r="CH7" s="64" t="s">
        <v>108</v>
      </c>
      <c r="CI7" s="64" t="s">
        <v>108</v>
      </c>
      <c r="CJ7" s="64" t="s">
        <v>108</v>
      </c>
      <c r="CK7" s="64" t="s">
        <v>109</v>
      </c>
      <c r="CL7" s="61"/>
      <c r="CM7" s="63">
        <f>CM8</f>
        <v>36447</v>
      </c>
      <c r="CN7" s="63">
        <f>CN8</f>
        <v>0</v>
      </c>
      <c r="CO7" s="64" t="s">
        <v>108</v>
      </c>
      <c r="CP7" s="64" t="s">
        <v>108</v>
      </c>
      <c r="CQ7" s="64" t="s">
        <v>108</v>
      </c>
      <c r="CR7" s="64" t="s">
        <v>108</v>
      </c>
      <c r="CS7" s="64" t="s">
        <v>108</v>
      </c>
      <c r="CT7" s="64" t="s">
        <v>108</v>
      </c>
      <c r="CU7" s="64" t="s">
        <v>108</v>
      </c>
      <c r="CV7" s="64" t="s">
        <v>108</v>
      </c>
      <c r="CW7" s="64" t="s">
        <v>108</v>
      </c>
      <c r="CX7" s="64" t="s">
        <v>110</v>
      </c>
      <c r="CY7" s="61"/>
      <c r="CZ7" s="64">
        <f>CZ8</f>
        <v>250.1</v>
      </c>
      <c r="DA7" s="64">
        <f t="shared" ref="DA7:DI7" si="16">DA8</f>
        <v>227.5</v>
      </c>
      <c r="DB7" s="64">
        <f t="shared" si="16"/>
        <v>152.30000000000001</v>
      </c>
      <c r="DC7" s="64">
        <f t="shared" si="16"/>
        <v>111.2</v>
      </c>
      <c r="DD7" s="64">
        <f t="shared" si="16"/>
        <v>80.599999999999994</v>
      </c>
      <c r="DE7" s="64">
        <f t="shared" si="16"/>
        <v>280</v>
      </c>
      <c r="DF7" s="64">
        <f t="shared" si="16"/>
        <v>239.6</v>
      </c>
      <c r="DG7" s="64">
        <f t="shared" si="16"/>
        <v>224.1</v>
      </c>
      <c r="DH7" s="64">
        <f t="shared" si="16"/>
        <v>152.5</v>
      </c>
      <c r="DI7" s="64">
        <f t="shared" si="16"/>
        <v>1239.2</v>
      </c>
      <c r="DJ7" s="61"/>
      <c r="DK7" s="64">
        <f>DK8</f>
        <v>95.9</v>
      </c>
      <c r="DL7" s="64">
        <f t="shared" ref="DL7:DT7" si="17">DL8</f>
        <v>94.3</v>
      </c>
      <c r="DM7" s="64">
        <f t="shared" si="17"/>
        <v>109.8</v>
      </c>
      <c r="DN7" s="64">
        <f t="shared" si="17"/>
        <v>111.4</v>
      </c>
      <c r="DO7" s="64">
        <f t="shared" si="17"/>
        <v>106.9</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322024</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28</v>
      </c>
      <c r="S8" s="69" t="s">
        <v>121</v>
      </c>
      <c r="T8" s="69" t="s">
        <v>122</v>
      </c>
      <c r="U8" s="70">
        <v>6458</v>
      </c>
      <c r="V8" s="70">
        <v>245</v>
      </c>
      <c r="W8" s="70">
        <v>200</v>
      </c>
      <c r="X8" s="69" t="s">
        <v>123</v>
      </c>
      <c r="Y8" s="71">
        <v>102.9</v>
      </c>
      <c r="Z8" s="71">
        <v>97</v>
      </c>
      <c r="AA8" s="71">
        <v>110.1</v>
      </c>
      <c r="AB8" s="71">
        <v>111.9</v>
      </c>
      <c r="AC8" s="71">
        <v>103.7</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46.6</v>
      </c>
      <c r="BG8" s="71">
        <v>-100.9</v>
      </c>
      <c r="BH8" s="71">
        <v>48.4</v>
      </c>
      <c r="BI8" s="71">
        <v>48</v>
      </c>
      <c r="BJ8" s="71">
        <v>44.6</v>
      </c>
      <c r="BK8" s="71">
        <v>33.200000000000003</v>
      </c>
      <c r="BL8" s="71">
        <v>29.6</v>
      </c>
      <c r="BM8" s="71">
        <v>29.2</v>
      </c>
      <c r="BN8" s="71">
        <v>30.4</v>
      </c>
      <c r="BO8" s="71">
        <v>5.8</v>
      </c>
      <c r="BP8" s="68">
        <v>20.8</v>
      </c>
      <c r="BQ8" s="72">
        <v>19182</v>
      </c>
      <c r="BR8" s="72">
        <v>15169</v>
      </c>
      <c r="BS8" s="72">
        <v>22209</v>
      </c>
      <c r="BT8" s="73">
        <v>23062</v>
      </c>
      <c r="BU8" s="73">
        <v>19558</v>
      </c>
      <c r="BV8" s="72">
        <v>37496</v>
      </c>
      <c r="BW8" s="72">
        <v>31888</v>
      </c>
      <c r="BX8" s="72">
        <v>13314</v>
      </c>
      <c r="BY8" s="72">
        <v>28825</v>
      </c>
      <c r="BZ8" s="72">
        <v>26838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36447</v>
      </c>
      <c r="CN8" s="70">
        <v>0</v>
      </c>
      <c r="CO8" s="71" t="s">
        <v>115</v>
      </c>
      <c r="CP8" s="71" t="s">
        <v>115</v>
      </c>
      <c r="CQ8" s="71" t="s">
        <v>115</v>
      </c>
      <c r="CR8" s="71" t="s">
        <v>115</v>
      </c>
      <c r="CS8" s="71" t="s">
        <v>115</v>
      </c>
      <c r="CT8" s="71" t="s">
        <v>115</v>
      </c>
      <c r="CU8" s="71" t="s">
        <v>115</v>
      </c>
      <c r="CV8" s="71" t="s">
        <v>115</v>
      </c>
      <c r="CW8" s="71" t="s">
        <v>115</v>
      </c>
      <c r="CX8" s="71" t="s">
        <v>115</v>
      </c>
      <c r="CY8" s="68" t="s">
        <v>115</v>
      </c>
      <c r="CZ8" s="71">
        <v>250.1</v>
      </c>
      <c r="DA8" s="71">
        <v>227.5</v>
      </c>
      <c r="DB8" s="71">
        <v>152.30000000000001</v>
      </c>
      <c r="DC8" s="71">
        <v>111.2</v>
      </c>
      <c r="DD8" s="71">
        <v>80.599999999999994</v>
      </c>
      <c r="DE8" s="71">
        <v>280</v>
      </c>
      <c r="DF8" s="71">
        <v>239.6</v>
      </c>
      <c r="DG8" s="71">
        <v>224.1</v>
      </c>
      <c r="DH8" s="71">
        <v>152.5</v>
      </c>
      <c r="DI8" s="71">
        <v>1239.2</v>
      </c>
      <c r="DJ8" s="68">
        <v>425.4</v>
      </c>
      <c r="DK8" s="71">
        <v>95.9</v>
      </c>
      <c r="DL8" s="71">
        <v>94.3</v>
      </c>
      <c r="DM8" s="71">
        <v>109.8</v>
      </c>
      <c r="DN8" s="71">
        <v>111.4</v>
      </c>
      <c r="DO8" s="71">
        <v>106.9</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 拓也</cp:lastModifiedBy>
  <cp:lastPrinted>2021-02-03T09:48:26Z</cp:lastPrinted>
  <dcterms:created xsi:type="dcterms:W3CDTF">2020-12-04T03:36:37Z</dcterms:created>
  <dcterms:modified xsi:type="dcterms:W3CDTF">2021-02-04T05:10:41Z</dcterms:modified>
  <cp:category/>
</cp:coreProperties>
</file>