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3\Desktop\20210112（2_2締切）公営企業に係る「経営比較分析表」分析等について\2　企業局依頼・回答（0202〆切）\【経営比較分析表】上下水道局（水道・下水道）\"/>
    </mc:Choice>
  </mc:AlternateContent>
  <workbookProtection workbookAlgorithmName="SHA-512" workbookHashValue="Md4g2RmMF/uih8y1C7TJ6LpPZIT+hvyZfyteTYwVu6b4yzisgycgX/FiPg04y/YwY6iZ7OYAxMmb9DSmU2zoFA==" workbookSaltValue="ZbIbnLUhA1V71gN1kP5ZJg=="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<sst xmlns="http://schemas.openxmlformats.org/spreadsheetml/2006/main" count="253" uniqueCount="116">
  <si>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</si>
  <si>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</si>
  <si>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</si>
  <si>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</si>
  <si>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</si>
  <si>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</si>
  <si>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</si>
  <si>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</si>
  <si>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</si>
  <si>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</si>
  <si>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</si>
  <si>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</si>
  <si>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</si>
  <si>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</si>
  <si>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</si>
  <si>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</si>
  <si>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</si>
  <si>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</si>
  <si>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</si>
  <si>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</si>
  <si>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</si>
  <si>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</si>
  <si>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</si>
  <si>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</si>
  <si>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</si>
  <si>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</si>
  <si>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</si>
  <si>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</si>
  <si>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</si>
  <si>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</si>
  <si>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</si>
  <si>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</si>
  <si>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</si>
  <si>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</si>
  <si>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</si>
  <si>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</si>
  <si>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</si>
  <si>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</si>
  <si>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</si>
  <si>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</si>
  <si>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</si>
  <si>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</si>
  <si>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</si>
  <si>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</si>
  <si>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</si>
  <si>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</si>
  <si>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</si>
  <si>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</si>
  <si>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</si>
  <si>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</si>
  <si>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</si>
  <si>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</si>
  <si>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</si>
  <si>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</si>
  <si>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</si>
  <si>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</si>
  <si>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</si>
  <si>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</si>
  <si>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</si>
  <si>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</si>
  <si>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</si>
  <si>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</si>
  <si>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</si>
  <si>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</si>
  <si>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</si>
  <si>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</si>
  <si>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</si>
  <si>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</si>
  <si>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</si>
  <si>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</si>
  <si>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</si>
  <si>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</si>
  <si>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</si>
  <si>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</si>
  <si>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</si>
  <si>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</si>
  <si>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</si>
  <si>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</si>
  <si>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</si>
  <si>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</si>
  <si>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</si>
  <si>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</si>
  <si>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</si>
  <si>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</si>
  <si>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</si>
  <si>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</si>
  <si>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</si>
  <si>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</si>
  <si>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</si>
  <si>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</si>
  <si>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</si>
  <si>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</si>
  <si>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</si>
  <si>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</si>
  <si>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</si>
  <si>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</si>
  <si>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</si>
  <si>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</si>
  <si>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</si>
  <si>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</si>
  <si>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</si>
  <si>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</si>
  <si>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</si>
  <si>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</si>
  <si>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</si>
  <si>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</si>
  <si>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</si>
  <si>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</si>
  <si>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</si>
  <si>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</si>
  <si>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</si>
  <si>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</si>
  <si>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</si>
  <si>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建設事業は平成14年度に完了している。現在、法定耐用年数に達するものはなく、今後当分の間は更新事業は発生しない予定である。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rPh sb="6" eb="8">
      <t>ヘイセイ</t>
    </rPh>
    <rPh sb="10" eb="12">
      <t>ネンド</t>
    </rPh>
    <phoneticPr fontId="4"/>
  </si>
  <si>
    <t>　公共下水道のほか、集落排水事業や公設浄化槽事業を含めた下水道事業全体として、概ね健全な経営であり、今後も、上下水道事業経営の指針となる経営計画にある施策に関し、毎年度、PDCAサイクルによる進行管理を通じ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へ下水道事業を再構築を図ることで、将来にわたり事業を健全に運営できる体制を構築していく。</t>
    <rPh sb="75" eb="77">
      <t>シサク</t>
    </rPh>
    <rPh sb="78" eb="79">
      <t>カン</t>
    </rPh>
    <rPh sb="101" eb="102">
      <t>ツウ</t>
    </rPh>
    <phoneticPr fontId="4"/>
  </si>
  <si>
    <t>　当事業は、対象世帯6戸の極めて小規模な事業であり、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48%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10%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④企業債残高対事業規模比率は、前年度に比べて下水道使用料が減少したため、比率が上昇したが、類似団体平均値は下回っている。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Ph sb="375" eb="377">
      <t>ゲンショウ</t>
    </rPh>
    <rPh sb="385" eb="387">
      <t>ジョウショウ</t>
    </rPh>
    <rPh sb="391" eb="395">
      <t>ルイジダンタイ</t>
    </rPh>
    <rPh sb="395" eb="398">
      <t>ヘイキンチ</t>
    </rPh>
    <rPh sb="399" eb="40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</si>
</sst>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D9-467F-AEC7-C2D1B85392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D9-467F-AEC7-C2D1B85392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62.5</c:v>
                </c:pt>
                <c:pt idx="1">
                  <c:v>62.5</c:v>
                </c:pt>
                <c:pt idx="2">
                  <c:v>62.5</c:v>
                </c:pt>
                <c:pt idx="3">
                  <c:v>62.5</c:v>
                </c:pt>
                <c:pt idx="4">
                  <c:v>50</c:v>
                </c:pt>
              </c:numCache>
            </c:numRef>
          </c:val>
          <c:extLst>
            <c:ext xmlns:c16="http://schemas.microsoft.com/office/drawing/2014/chart" uri="{C3380CC4-5D6E-409C-BE32-E72D297353CC}">
              <c16:uniqueId val="{00000000-5089-4385-AED2-CCD11E9125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50.56</c:v>
                </c:pt>
                <c:pt idx="4">
                  <c:v>47.35</c:v>
                </c:pt>
              </c:numCache>
            </c:numRef>
          </c:val>
          <c:smooth val="0"/>
          <c:extLst>
            <c:ext xmlns:c16="http://schemas.microsoft.com/office/drawing/2014/chart" uri="{C3380CC4-5D6E-409C-BE32-E72D297353CC}">
              <c16:uniqueId val="{00000001-5089-4385-AED2-CCD11E9125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00C-4958-A6AA-99B83EFE3C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83.85</c:v>
                </c:pt>
                <c:pt idx="4">
                  <c:v>81.209999999999994</c:v>
                </c:pt>
              </c:numCache>
            </c:numRef>
          </c:val>
          <c:smooth val="0"/>
          <c:extLst>
            <c:ext xmlns:c16="http://schemas.microsoft.com/office/drawing/2014/chart" uri="{C3380CC4-5D6E-409C-BE32-E72D297353CC}">
              <c16:uniqueId val="{00000001-400C-4958-A6AA-99B83EFE3C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74.290000000000006</c:v>
                </c:pt>
                <c:pt idx="1">
                  <c:v>70.849999999999994</c:v>
                </c:pt>
                <c:pt idx="2">
                  <c:v>71.86</c:v>
                </c:pt>
                <c:pt idx="3">
                  <c:v>60.42</c:v>
                </c:pt>
                <c:pt idx="4">
                  <c:v>58.96</c:v>
                </c:pt>
              </c:numCache>
            </c:numRef>
          </c:val>
          <c:extLst>
            <c:ext xmlns:c16="http://schemas.microsoft.com/office/drawing/2014/chart" uri="{C3380CC4-5D6E-409C-BE32-E72D297353CC}">
              <c16:uniqueId val="{00000000-DB80-4632-8B97-2A63BA9E2A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105.63</c:v>
                </c:pt>
                <c:pt idx="1">
                  <c:v>100.37</c:v>
                </c:pt>
                <c:pt idx="2">
                  <c:v>109.03</c:v>
                </c:pt>
                <c:pt idx="3">
                  <c:v>86.84</c:v>
                </c:pt>
                <c:pt idx="4">
                  <c:v>89.75</c:v>
                </c:pt>
              </c:numCache>
            </c:numRef>
          </c:val>
          <c:smooth val="0"/>
          <c:extLst>
            <c:ext xmlns:c16="http://schemas.microsoft.com/office/drawing/2014/chart" uri="{C3380CC4-5D6E-409C-BE32-E72D297353CC}">
              <c16:uniqueId val="{00000001-DB80-4632-8B97-2A63BA9E2A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14.4</c:v>
                </c:pt>
                <c:pt idx="1">
                  <c:v>19.34</c:v>
                </c:pt>
                <c:pt idx="2">
                  <c:v>24.29</c:v>
                </c:pt>
                <c:pt idx="3">
                  <c:v>29.26</c:v>
                </c:pt>
                <c:pt idx="4">
                  <c:v>34.200000000000003</c:v>
                </c:pt>
              </c:numCache>
            </c:numRef>
          </c:val>
          <c:extLst>
            <c:ext xmlns:c16="http://schemas.microsoft.com/office/drawing/2014/chart" uri="{C3380CC4-5D6E-409C-BE32-E72D297353CC}">
              <c16:uniqueId val="{00000000-A2B1-4302-9D12-EF7DEC37DE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17.809999999999999</c:v>
                </c:pt>
                <c:pt idx="1">
                  <c:v>18.600000000000001</c:v>
                </c:pt>
                <c:pt idx="2">
                  <c:v>9.51</c:v>
                </c:pt>
                <c:pt idx="3">
                  <c:v>44.22</c:v>
                </c:pt>
                <c:pt idx="4">
                  <c:v>39.64</c:v>
                </c:pt>
              </c:numCache>
            </c:numRef>
          </c:val>
          <c:smooth val="0"/>
          <c:extLst>
            <c:ext xmlns:c16="http://schemas.microsoft.com/office/drawing/2014/chart" uri="{C3380CC4-5D6E-409C-BE32-E72D297353CC}">
              <c16:uniqueId val="{00000001-A2B1-4302-9D12-EF7DEC37DE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21-4FAA-96F2-972AB91499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21-4FAA-96F2-972AB91499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806.74</c:v>
                </c:pt>
                <c:pt idx="1">
                  <c:v>905.84</c:v>
                </c:pt>
                <c:pt idx="2">
                  <c:v>928.04</c:v>
                </c:pt>
                <c:pt idx="3">
                  <c:v>1193.6400000000001</c:v>
                </c:pt>
                <c:pt idx="4">
                  <c:v>1505.31</c:v>
                </c:pt>
              </c:numCache>
            </c:numRef>
          </c:val>
          <c:extLst>
            <c:ext xmlns:c16="http://schemas.microsoft.com/office/drawing/2014/chart" uri="{C3380CC4-5D6E-409C-BE32-E72D297353CC}">
              <c16:uniqueId val="{00000000-BA98-4245-A144-D39EC5B47C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102.8</c:v>
                </c:pt>
                <c:pt idx="1">
                  <c:v>55.24</c:v>
                </c:pt>
                <c:pt idx="2">
                  <c:v>34.340000000000003</c:v>
                </c:pt>
                <c:pt idx="3">
                  <c:v>254.32</c:v>
                </c:pt>
                <c:pt idx="4">
                  <c:v>249.76</c:v>
                </c:pt>
              </c:numCache>
            </c:numRef>
          </c:val>
          <c:smooth val="0"/>
          <c:extLst>
            <c:ext xmlns:c16="http://schemas.microsoft.com/office/drawing/2014/chart" uri="{C3380CC4-5D6E-409C-BE32-E72D297353CC}">
              <c16:uniqueId val="{00000001-BA98-4245-A144-D39EC5B47C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30.19</c:v>
                </c:pt>
                <c:pt idx="1">
                  <c:v>8.99</c:v>
                </c:pt>
                <c:pt idx="2">
                  <c:v>9.2899999999999991</c:v>
                </c:pt>
                <c:pt idx="3">
                  <c:v>8.49</c:v>
                </c:pt>
                <c:pt idx="4">
                  <c:v>6.21</c:v>
                </c:pt>
              </c:numCache>
            </c:numRef>
          </c:val>
          <c:extLst>
            <c:ext xmlns:c16="http://schemas.microsoft.com/office/drawing/2014/chart" uri="{C3380CC4-5D6E-409C-BE32-E72D297353CC}">
              <c16:uniqueId val="{00000000-9728-4E12-B1F8-93C69F2EED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366.75</c:v>
                </c:pt>
                <c:pt idx="1">
                  <c:v>291.2</c:v>
                </c:pt>
                <c:pt idx="2">
                  <c:v>202.79</c:v>
                </c:pt>
                <c:pt idx="3">
                  <c:v>277.89</c:v>
                </c:pt>
                <c:pt idx="4">
                  <c:v>256.37</c:v>
                </c:pt>
              </c:numCache>
            </c:numRef>
          </c:val>
          <c:smooth val="0"/>
          <c:extLst>
            <c:ext xmlns:c16="http://schemas.microsoft.com/office/drawing/2014/chart" uri="{C3380CC4-5D6E-409C-BE32-E72D297353CC}">
              <c16:uniqueId val="{00000001-9728-4E12-B1F8-93C69F2EED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287.23</c:v>
                </c:pt>
                <c:pt idx="1">
                  <c:v>291.97000000000003</c:v>
                </c:pt>
                <c:pt idx="2">
                  <c:v>419.19</c:v>
                </c:pt>
                <c:pt idx="3">
                  <c:v>305.93</c:v>
                </c:pt>
                <c:pt idx="4">
                  <c:v>328.99</c:v>
                </c:pt>
              </c:numCache>
            </c:numRef>
          </c:val>
          <c:extLst>
            <c:ext xmlns:c16="http://schemas.microsoft.com/office/drawing/2014/chart" uri="{C3380CC4-5D6E-409C-BE32-E72D297353CC}">
              <c16:uniqueId val="{00000000-2093-4FC3-9311-C4E413FA69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855.65</c:v>
                </c:pt>
                <c:pt idx="4">
                  <c:v>862.99</c:v>
                </c:pt>
              </c:numCache>
            </c:numRef>
          </c:val>
          <c:smooth val="0"/>
          <c:extLst>
            <c:ext xmlns:c16="http://schemas.microsoft.com/office/drawing/2014/chart" uri="{C3380CC4-5D6E-409C-BE32-E72D297353CC}">
              <c16:uniqueId val="{00000001-2093-4FC3-9311-C4E413FA69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60.13</c:v>
                </c:pt>
                <c:pt idx="1">
                  <c:v>56.96</c:v>
                </c:pt>
                <c:pt idx="2">
                  <c:v>58.15</c:v>
                </c:pt>
                <c:pt idx="3">
                  <c:v>43.95</c:v>
                </c:pt>
                <c:pt idx="4">
                  <c:v>40.83</c:v>
                </c:pt>
              </c:numCache>
            </c:numRef>
          </c:val>
          <c:extLst>
            <c:ext xmlns:c16="http://schemas.microsoft.com/office/drawing/2014/chart" uri="{C3380CC4-5D6E-409C-BE32-E72D297353CC}">
              <c16:uniqueId val="{00000000-29FA-40F7-B804-1AB511CAE0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52.23</c:v>
                </c:pt>
                <c:pt idx="4">
                  <c:v>50.06</c:v>
                </c:pt>
              </c:numCache>
            </c:numRef>
          </c:val>
          <c:smooth val="0"/>
          <c:extLst>
            <c:ext xmlns:c16="http://schemas.microsoft.com/office/drawing/2014/chart" uri="{C3380CC4-5D6E-409C-BE32-E72D297353CC}">
              <c16:uniqueId val="{00000001-29FA-40F7-B804-1AB511CAE0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255.73</c:v>
                </c:pt>
                <c:pt idx="1">
                  <c:v>268.57</c:v>
                </c:pt>
                <c:pt idx="2">
                  <c:v>266.13</c:v>
                </c:pt>
                <c:pt idx="3">
                  <c:v>351.44</c:v>
                </c:pt>
                <c:pt idx="4">
                  <c:v>371.97</c:v>
                </c:pt>
              </c:numCache>
            </c:numRef>
          </c:val>
          <c:extLst>
            <c:ext xmlns:c16="http://schemas.microsoft.com/office/drawing/2014/chart" uri="{C3380CC4-5D6E-409C-BE32-E72D297353CC}">
              <c16:uniqueId val="{00000000-7467-4DD8-AEE5-78E9E91390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294.05</c:v>
                </c:pt>
                <c:pt idx="4">
                  <c:v>309.22000000000003</c:v>
                </c:pt>
              </c:numCache>
            </c:numRef>
          </c:val>
          <c:smooth val="0"/>
          <c:extLst>
            <c:ext xmlns:c16="http://schemas.microsoft.com/office/drawing/2014/chart" uri="{C3380CC4-5D6E-409C-BE32-E72D297353CC}">
              <c16:uniqueId val="{00000001-7467-4DD8-AEE5-78E9E91390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松江市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自治体職員</v>
      </c>
      <c r="AE8" s="50"/>
      <c r="AF8" s="50"/>
      <c r="AG8" s="50"/>
      <c r="AH8" s="50"/>
      <c r="AI8" s="50"/>
      <c r="AJ8" s="50"/>
      <c r="AK8" s="3"/>
      <c r="AL8" s="51">
        <f>データ!S6</f>
        <v>201981</v>
      </c>
      <c r="AM8" s="51"/>
      <c r="AN8" s="51"/>
      <c r="AO8" s="51"/>
      <c r="AP8" s="51"/>
      <c r="AQ8" s="51"/>
      <c r="AR8" s="51"/>
      <c r="AS8" s="51"/>
      <c r="AT8" s="46">
        <f>データ!T6</f>
        <v>572.99</v>
      </c>
      <c r="AU8" s="46"/>
      <c r="AV8" s="46"/>
      <c r="AW8" s="46"/>
      <c r="AX8" s="46"/>
      <c r="AY8" s="46"/>
      <c r="AZ8" s="46"/>
      <c r="BA8" s="46"/>
      <c r="BB8" s="46">
        <f>データ!U6</f>
        <v>352.5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-16.940000000000001</v>
      </c>
      <c r="J10" s="46"/>
      <c r="K10" s="46"/>
      <c r="L10" s="46"/>
      <c r="M10" s="46"/>
      <c r="N10" s="46"/>
      <c r="O10" s="46"/>
      <c r="P10" s="46">
        <f>データ!P6</f>
        <v>0.01</v>
      </c>
      <c r="Q10" s="46"/>
      <c r="R10" s="46"/>
      <c r="S10" s="46"/>
      <c r="T10" s="46"/>
      <c r="U10" s="46"/>
      <c r="V10" s="46"/>
      <c r="W10" s="46">
        <f>データ!Q6</f>
        <v>100</v>
      </c>
      <c r="X10" s="46"/>
      <c r="Y10" s="46"/>
      <c r="Z10" s="46"/>
      <c r="AA10" s="46"/>
      <c r="AB10" s="46"/>
      <c r="AC10" s="46"/>
      <c r="AD10" s="51">
        <f>データ!R6</f>
        <v>3080</v>
      </c>
      <c r="AE10" s="51"/>
      <c r="AF10" s="51"/>
      <c r="AG10" s="51"/>
      <c r="AH10" s="51"/>
      <c r="AI10" s="51"/>
      <c r="AJ10" s="51"/>
      <c r="AK10" s="2"/>
      <c r="AL10" s="51">
        <f>データ!V6</f>
        <v>15</v>
      </c>
      <c r="AM10" s="51"/>
      <c r="AN10" s="51"/>
      <c r="AO10" s="51"/>
      <c r="AP10" s="51"/>
      <c r="AQ10" s="51"/>
      <c r="AR10" s="51"/>
      <c r="AS10" s="51"/>
      <c r="AT10" s="46">
        <f>データ!W6</f>
        <v>0.24</v>
      </c>
      <c r="AU10" s="46"/>
      <c r="AV10" s="46"/>
      <c r="AW10" s="46"/>
      <c r="AX10" s="46"/>
      <c r="AY10" s="46"/>
      <c r="AZ10" s="46"/>
      <c r="BA10" s="46"/>
      <c r="BB10" s="46">
        <f>データ!X6</f>
        <v>62.5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hKY69qV6IOH+03/Rk3vGGeFsoHjq6qY2AMs58kvKxK7ulEMGdzsIsi+PJm5m8aQQu3RCD86/gskzOZGyViaU5w==" saltValue="XAQG1z52s4DJgX6DBpSY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322016</v>
      </c>
      <c r="D6" s="33">
        <f t="shared" si="3"/>
        <v>46</v>
      </c>
      <c r="E6" s="33">
        <f t="shared" si="3"/>
        <v>18</v>
      </c>
      <c r="F6" s="33">
        <f t="shared" si="3"/>
        <v>1</v>
      </c>
      <c r="G6" s="33">
        <f t="shared" si="3"/>
        <v>0</v>
      </c>
      <c r="H6" s="33" t="str">
        <f t="shared" si="3"/>
        <v>島根県　松江市</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-16.940000000000001</v>
      </c>
      <c r="P6" s="34">
        <f t="shared" si="3"/>
        <v>0.01</v>
      </c>
      <c r="Q6" s="34">
        <f t="shared" si="3"/>
        <v>100</v>
      </c>
      <c r="R6" s="34">
        <f t="shared" si="3"/>
        <v>3080</v>
      </c>
      <c r="S6" s="34">
        <f t="shared" si="3"/>
        <v>201981</v>
      </c>
      <c r="T6" s="34">
        <f t="shared" si="3"/>
        <v>572.99</v>
      </c>
      <c r="U6" s="34">
        <f t="shared" si="3"/>
        <v>352.5</v>
      </c>
      <c r="V6" s="34">
        <f t="shared" si="3"/>
        <v>15</v>
      </c>
      <c r="W6" s="34">
        <f t="shared" si="3"/>
        <v>0.24</v>
      </c>
      <c r="X6" s="34">
        <f t="shared" si="3"/>
        <v>62.5</v>
      </c>
      <c r="Y6" s="35">
        <f>IF(Y7="",NA(),Y7)</f>
        <v>74.290000000000006</v>
      </c>
      <c r="Z6" s="35">
        <f t="shared" ref="Z6:AH6" si="4">IF(Z7="",NA(),Z7)</f>
        <v>70.849999999999994</v>
      </c>
      <c r="AA6" s="35">
        <f t="shared" si="4"/>
        <v>71.86</v>
      </c>
      <c r="AB6" s="35">
        <f t="shared" si="4"/>
        <v>60.42</v>
      </c>
      <c r="AC6" s="35">
        <f t="shared" si="4"/>
        <v>58.96</v>
      </c>
      <c r="AD6" s="35">
        <f t="shared" si="4"/>
        <v>105.63</v>
      </c>
      <c r="AE6" s="35">
        <f t="shared" si="4"/>
        <v>100.37</v>
      </c>
      <c r="AF6" s="35">
        <f t="shared" si="4"/>
        <v>109.03</v>
      </c>
      <c r="AG6" s="35">
        <f t="shared" si="4"/>
        <v>86.84</v>
      </c>
      <c r="AH6" s="35">
        <f t="shared" si="4"/>
        <v>89.75</v>
      </c>
      <c r="AI6" s="34" t="str">
        <f>IF(AI7="","",IF(AI7="-","【-】","【"&amp;SUBSTITUTE(TEXT(AI7,"#,##0.00"),"-","△")&amp;"】"))</f>
        <v>【92.82】</v>
      </c>
      <c r="AJ6" s="35">
        <f>IF(AJ7="",NA(),AJ7)</f>
        <v>806.74</v>
      </c>
      <c r="AK6" s="35">
        <f t="shared" ref="AK6:AS6" si="5">IF(AK7="",NA(),AK7)</f>
        <v>905.84</v>
      </c>
      <c r="AL6" s="35">
        <f t="shared" si="5"/>
        <v>928.04</v>
      </c>
      <c r="AM6" s="35">
        <f t="shared" si="5"/>
        <v>1193.6400000000001</v>
      </c>
      <c r="AN6" s="35">
        <f t="shared" si="5"/>
        <v>1505.31</v>
      </c>
      <c r="AO6" s="35">
        <f t="shared" si="5"/>
        <v>102.8</v>
      </c>
      <c r="AP6" s="35">
        <f t="shared" si="5"/>
        <v>55.24</v>
      </c>
      <c r="AQ6" s="35">
        <f t="shared" si="5"/>
        <v>34.340000000000003</v>
      </c>
      <c r="AR6" s="35">
        <f t="shared" si="5"/>
        <v>254.32</v>
      </c>
      <c r="AS6" s="35">
        <f t="shared" si="5"/>
        <v>249.76</v>
      </c>
      <c r="AT6" s="34" t="str">
        <f>IF(AT7="","",IF(AT7="-","【-】","【"&amp;SUBSTITUTE(TEXT(AT7,"#,##0.00"),"-","△")&amp;"】"))</f>
        <v>【200.28】</v>
      </c>
      <c r="AU6" s="35">
        <f>IF(AU7="",NA(),AU7)</f>
        <v>30.19</v>
      </c>
      <c r="AV6" s="35">
        <f t="shared" ref="AV6:BD6" si="6">IF(AV7="",NA(),AV7)</f>
        <v>8.99</v>
      </c>
      <c r="AW6" s="35">
        <f t="shared" si="6"/>
        <v>9.2899999999999991</v>
      </c>
      <c r="AX6" s="35">
        <f t="shared" si="6"/>
        <v>8.49</v>
      </c>
      <c r="AY6" s="35">
        <f t="shared" si="6"/>
        <v>6.21</v>
      </c>
      <c r="AZ6" s="35">
        <f t="shared" si="6"/>
        <v>366.75</v>
      </c>
      <c r="BA6" s="35">
        <f t="shared" si="6"/>
        <v>291.2</v>
      </c>
      <c r="BB6" s="35">
        <f t="shared" si="6"/>
        <v>202.79</v>
      </c>
      <c r="BC6" s="35">
        <f t="shared" si="6"/>
        <v>277.89</v>
      </c>
      <c r="BD6" s="35">
        <f t="shared" si="6"/>
        <v>256.37</v>
      </c>
      <c r="BE6" s="34" t="str">
        <f>IF(BE7="","",IF(BE7="-","【-】","【"&amp;SUBSTITUTE(TEXT(BE7,"#,##0.00"),"-","△")&amp;"】"))</f>
        <v>【254.85】</v>
      </c>
      <c r="BF6" s="35">
        <f>IF(BF7="",NA(),BF7)</f>
        <v>287.23</v>
      </c>
      <c r="BG6" s="35">
        <f t="shared" ref="BG6:BO6" si="7">IF(BG7="",NA(),BG7)</f>
        <v>291.97000000000003</v>
      </c>
      <c r="BH6" s="35">
        <f t="shared" si="7"/>
        <v>419.19</v>
      </c>
      <c r="BI6" s="35">
        <f t="shared" si="7"/>
        <v>305.93</v>
      </c>
      <c r="BJ6" s="35">
        <f t="shared" si="7"/>
        <v>328.99</v>
      </c>
      <c r="BK6" s="35">
        <f t="shared" si="7"/>
        <v>492.59</v>
      </c>
      <c r="BL6" s="35">
        <f t="shared" si="7"/>
        <v>503.8</v>
      </c>
      <c r="BM6" s="35">
        <f t="shared" si="7"/>
        <v>768.3</v>
      </c>
      <c r="BN6" s="35">
        <f t="shared" si="7"/>
        <v>855.65</v>
      </c>
      <c r="BO6" s="35">
        <f t="shared" si="7"/>
        <v>862.99</v>
      </c>
      <c r="BP6" s="34" t="str">
        <f>IF(BP7="","",IF(BP7="-","【-】","【"&amp;SUBSTITUTE(TEXT(BP7,"#,##0.00"),"-","△")&amp;"】"))</f>
        <v>【862.82】</v>
      </c>
      <c r="BQ6" s="35">
        <f>IF(BQ7="",NA(),BQ7)</f>
        <v>60.13</v>
      </c>
      <c r="BR6" s="35">
        <f t="shared" ref="BR6:BZ6" si="8">IF(BR7="",NA(),BR7)</f>
        <v>56.96</v>
      </c>
      <c r="BS6" s="35">
        <f t="shared" si="8"/>
        <v>58.15</v>
      </c>
      <c r="BT6" s="35">
        <f t="shared" si="8"/>
        <v>43.95</v>
      </c>
      <c r="BU6" s="35">
        <f t="shared" si="8"/>
        <v>40.83</v>
      </c>
      <c r="BV6" s="35">
        <f t="shared" si="8"/>
        <v>46.53</v>
      </c>
      <c r="BW6" s="35">
        <f t="shared" si="8"/>
        <v>51.58</v>
      </c>
      <c r="BX6" s="35">
        <f t="shared" si="8"/>
        <v>53.36</v>
      </c>
      <c r="BY6" s="35">
        <f t="shared" si="8"/>
        <v>52.23</v>
      </c>
      <c r="BZ6" s="35">
        <f t="shared" si="8"/>
        <v>50.06</v>
      </c>
      <c r="CA6" s="34" t="str">
        <f>IF(CA7="","",IF(CA7="-","【-】","【"&amp;SUBSTITUTE(TEXT(CA7,"#,##0.00"),"-","△")&amp;"】"))</f>
        <v>【49.71】</v>
      </c>
      <c r="CB6" s="35">
        <f>IF(CB7="",NA(),CB7)</f>
        <v>255.73</v>
      </c>
      <c r="CC6" s="35">
        <f t="shared" ref="CC6:CK6" si="9">IF(CC7="",NA(),CC7)</f>
        <v>268.57</v>
      </c>
      <c r="CD6" s="35">
        <f t="shared" si="9"/>
        <v>266.13</v>
      </c>
      <c r="CE6" s="35">
        <f t="shared" si="9"/>
        <v>351.44</v>
      </c>
      <c r="CF6" s="35">
        <f t="shared" si="9"/>
        <v>371.97</v>
      </c>
      <c r="CG6" s="35">
        <f t="shared" si="9"/>
        <v>373.71</v>
      </c>
      <c r="CH6" s="35">
        <f t="shared" si="9"/>
        <v>333.58</v>
      </c>
      <c r="CI6" s="35">
        <f t="shared" si="9"/>
        <v>347.38</v>
      </c>
      <c r="CJ6" s="35">
        <f t="shared" si="9"/>
        <v>294.05</v>
      </c>
      <c r="CK6" s="35">
        <f t="shared" si="9"/>
        <v>309.22000000000003</v>
      </c>
      <c r="CL6" s="34" t="str">
        <f>IF(CL7="","",IF(CL7="-","【-】","【"&amp;SUBSTITUTE(TEXT(CL7,"#,##0.00"),"-","△")&amp;"】"))</f>
        <v>【317.18】</v>
      </c>
      <c r="CM6" s="35">
        <f>IF(CM7="",NA(),CM7)</f>
        <v>62.5</v>
      </c>
      <c r="CN6" s="35">
        <f t="shared" ref="CN6:CV6" si="10">IF(CN7="",NA(),CN7)</f>
        <v>62.5</v>
      </c>
      <c r="CO6" s="35">
        <f t="shared" si="10"/>
        <v>62.5</v>
      </c>
      <c r="CP6" s="35">
        <f t="shared" si="10"/>
        <v>62.5</v>
      </c>
      <c r="CQ6" s="35">
        <f t="shared" si="10"/>
        <v>50</v>
      </c>
      <c r="CR6" s="35">
        <f t="shared" si="10"/>
        <v>44.84</v>
      </c>
      <c r="CS6" s="35">
        <f t="shared" si="10"/>
        <v>41.51</v>
      </c>
      <c r="CT6" s="35">
        <f t="shared" si="10"/>
        <v>49.31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68.72</v>
      </c>
      <c r="DE6" s="35">
        <f t="shared" si="11"/>
        <v>57.28</v>
      </c>
      <c r="DF6" s="35">
        <f t="shared" si="11"/>
        <v>83.85</v>
      </c>
      <c r="DG6" s="35">
        <f t="shared" si="11"/>
        <v>81.209999999999994</v>
      </c>
      <c r="DH6" s="34" t="str">
        <f>IF(DH7="","",IF(DH7="-","【-】","【"&amp;SUBSTITUTE(TEXT(DH7,"#,##0.00"),"-","△")&amp;"】"))</f>
        <v>【79.30】</v>
      </c>
      <c r="DI6" s="35">
        <f>IF(DI7="",NA(),DI7)</f>
        <v>14.4</v>
      </c>
      <c r="DJ6" s="35">
        <f t="shared" ref="DJ6:DR6" si="12">IF(DJ7="",NA(),DJ7)</f>
        <v>19.34</v>
      </c>
      <c r="DK6" s="35">
        <f t="shared" si="12"/>
        <v>24.29</v>
      </c>
      <c r="DL6" s="35">
        <f t="shared" si="12"/>
        <v>29.26</v>
      </c>
      <c r="DM6" s="35">
        <f t="shared" si="12"/>
        <v>34.200000000000003</v>
      </c>
      <c r="DN6" s="35">
        <f t="shared" si="12"/>
        <v>17.809999999999999</v>
      </c>
      <c r="DO6" s="35">
        <f t="shared" si="12"/>
        <v>18.600000000000001</v>
      </c>
      <c r="DP6" s="35">
        <f t="shared" si="12"/>
        <v>9.51</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322016</v>
      </c>
      <c r="D7" s="37">
        <v>46</v>
      </c>
      <c r="E7" s="37">
        <v>18</v>
      </c>
      <c r="F7" s="37">
        <v>1</v>
      </c>
      <c r="G7" s="37">
        <v>0</v>
      </c>
      <c r="H7" s="37" t="s">
        <v>95</v>
      </c>
      <c r="I7" s="37" t="s">
        <v>96</v>
      </c>
      <c r="J7" s="37" t="s">
        <v>97</v>
      </c>
      <c r="K7" s="37" t="s">
        <v>98</v>
      </c>
      <c r="L7" s="37" t="s">
        <v>99</v>
      </c>
      <c r="M7" s="37" t="s">
        <v>100</v>
      </c>
      <c r="N7" s="38" t="s">
        <v>101</v>
      </c>
      <c r="O7" s="38">
        <v>-16.940000000000001</v>
      </c>
      <c r="P7" s="38">
        <v>0.01</v>
      </c>
      <c r="Q7" s="38">
        <v>100</v>
      </c>
      <c r="R7" s="38">
        <v>3080</v>
      </c>
      <c r="S7" s="38">
        <v>201981</v>
      </c>
      <c r="T7" s="38">
        <v>572.99</v>
      </c>
      <c r="U7" s="38">
        <v>352.5</v>
      </c>
      <c r="V7" s="38">
        <v>15</v>
      </c>
      <c r="W7" s="38">
        <v>0.24</v>
      </c>
      <c r="X7" s="38">
        <v>62.5</v>
      </c>
      <c r="Y7" s="38">
        <v>74.290000000000006</v>
      </c>
      <c r="Z7" s="38">
        <v>70.849999999999994</v>
      </c>
      <c r="AA7" s="38">
        <v>71.86</v>
      </c>
      <c r="AB7" s="38">
        <v>60.42</v>
      </c>
      <c r="AC7" s="38">
        <v>58.96</v>
      </c>
      <c r="AD7" s="38">
        <v>105.63</v>
      </c>
      <c r="AE7" s="38">
        <v>100.37</v>
      </c>
      <c r="AF7" s="38">
        <v>109.03</v>
      </c>
      <c r="AG7" s="38">
        <v>86.84</v>
      </c>
      <c r="AH7" s="38">
        <v>89.75</v>
      </c>
      <c r="AI7" s="38">
        <v>92.82</v>
      </c>
      <c r="AJ7" s="38">
        <v>806.74</v>
      </c>
      <c r="AK7" s="38">
        <v>905.84</v>
      </c>
      <c r="AL7" s="38">
        <v>928.04</v>
      </c>
      <c r="AM7" s="38">
        <v>1193.6400000000001</v>
      </c>
      <c r="AN7" s="38">
        <v>1505.31</v>
      </c>
      <c r="AO7" s="38">
        <v>102.8</v>
      </c>
      <c r="AP7" s="38">
        <v>55.24</v>
      </c>
      <c r="AQ7" s="38">
        <v>34.340000000000003</v>
      </c>
      <c r="AR7" s="38">
        <v>254.32</v>
      </c>
      <c r="AS7" s="38">
        <v>249.76</v>
      </c>
      <c r="AT7" s="38">
        <v>200.28</v>
      </c>
      <c r="AU7" s="38">
        <v>30.19</v>
      </c>
      <c r="AV7" s="38">
        <v>8.99</v>
      </c>
      <c r="AW7" s="38">
        <v>9.2899999999999991</v>
      </c>
      <c r="AX7" s="38">
        <v>8.49</v>
      </c>
      <c r="AY7" s="38">
        <v>6.21</v>
      </c>
      <c r="AZ7" s="38">
        <v>366.75</v>
      </c>
      <c r="BA7" s="38">
        <v>291.2</v>
      </c>
      <c r="BB7" s="38">
        <v>202.79</v>
      </c>
      <c r="BC7" s="38">
        <v>277.89</v>
      </c>
      <c r="BD7" s="38">
        <v>256.37</v>
      </c>
      <c r="BE7" s="38">
        <v>254.85</v>
      </c>
      <c r="BF7" s="38">
        <v>287.23</v>
      </c>
      <c r="BG7" s="38">
        <v>291.97000000000003</v>
      </c>
      <c r="BH7" s="38">
        <v>419.19</v>
      </c>
      <c r="BI7" s="38">
        <v>305.93</v>
      </c>
      <c r="BJ7" s="38">
        <v>328.99</v>
      </c>
      <c r="BK7" s="38">
        <v>492.59</v>
      </c>
      <c r="BL7" s="38">
        <v>503.8</v>
      </c>
      <c r="BM7" s="38">
        <v>768.3</v>
      </c>
      <c r="BN7" s="38">
        <v>855.65</v>
      </c>
      <c r="BO7" s="38">
        <v>862.99</v>
      </c>
      <c r="BP7" s="38">
        <v>862.82</v>
      </c>
      <c r="BQ7" s="38">
        <v>60.13</v>
      </c>
      <c r="BR7" s="38">
        <v>56.96</v>
      </c>
      <c r="BS7" s="38">
        <v>58.15</v>
      </c>
      <c r="BT7" s="38">
        <v>43.95</v>
      </c>
      <c r="BU7" s="38">
        <v>40.83</v>
      </c>
      <c r="BV7" s="38">
        <v>46.53</v>
      </c>
      <c r="BW7" s="38">
        <v>51.58</v>
      </c>
      <c r="BX7" s="38">
        <v>53.36</v>
      </c>
      <c r="BY7" s="38">
        <v>52.23</v>
      </c>
      <c r="BZ7" s="38">
        <v>50.06</v>
      </c>
      <c r="CA7" s="38">
        <v>49.71</v>
      </c>
      <c r="CB7" s="38">
        <v>255.73</v>
      </c>
      <c r="CC7" s="38">
        <v>268.57</v>
      </c>
      <c r="CD7" s="38">
        <v>266.13</v>
      </c>
      <c r="CE7" s="38">
        <v>351.44</v>
      </c>
      <c r="CF7" s="38">
        <v>371.97</v>
      </c>
      <c r="CG7" s="38">
        <v>373.71</v>
      </c>
      <c r="CH7" s="38">
        <v>333.58</v>
      </c>
      <c r="CI7" s="38">
        <v>347.38</v>
      </c>
      <c r="CJ7" s="38">
        <v>294.05</v>
      </c>
      <c r="CK7" s="38">
        <v>309.22000000000003</v>
      </c>
      <c r="CL7" s="38">
        <v>317.18</v>
      </c>
      <c r="CM7" s="38">
        <v>62.5</v>
      </c>
      <c r="CN7" s="38">
        <v>62.5</v>
      </c>
      <c r="CO7" s="38">
        <v>62.5</v>
      </c>
      <c r="CP7" s="38">
        <v>62.5</v>
      </c>
      <c r="CQ7" s="38">
        <v>50</v>
      </c>
      <c r="CR7" s="38">
        <v>44.84</v>
      </c>
      <c r="CS7" s="38">
        <v>41.51</v>
      </c>
      <c r="CT7" s="38">
        <v>49.31</v>
      </c>
      <c r="CU7" s="38">
        <v>50.56</v>
      </c>
      <c r="CV7" s="38">
        <v>47.35</v>
      </c>
      <c r="CW7" s="38">
        <v>47.67</v>
      </c>
      <c r="CX7" s="38">
        <v>100</v>
      </c>
      <c r="CY7" s="38">
        <v>100</v>
      </c>
      <c r="CZ7" s="38">
        <v>100</v>
      </c>
      <c r="DA7" s="38">
        <v>100</v>
      </c>
      <c r="DB7" s="38">
        <v>100</v>
      </c>
      <c r="DC7" s="38">
        <v>67.86</v>
      </c>
      <c r="DD7" s="38">
        <v>68.72</v>
      </c>
      <c r="DE7" s="38">
        <v>57.28</v>
      </c>
      <c r="DF7" s="38">
        <v>83.85</v>
      </c>
      <c r="DG7" s="38">
        <v>81.209999999999994</v>
      </c>
      <c r="DH7" s="38">
        <v>79.3</v>
      </c>
      <c r="DI7" s="38">
        <v>14.4</v>
      </c>
      <c r="DJ7" s="38">
        <v>19.34</v>
      </c>
      <c r="DK7" s="38">
        <v>24.29</v>
      </c>
      <c r="DL7" s="38">
        <v>29.26</v>
      </c>
      <c r="DM7" s="38">
        <v>34.200000000000003</v>
      </c>
      <c r="DN7" s="38">
        <v>17.809999999999999</v>
      </c>
      <c r="DO7" s="38">
        <v>18.600000000000001</v>
      </c>
      <c r="DP7" s="38">
        <v>9.51</v>
      </c>
      <c r="DQ7" s="38">
        <v>44.22</v>
      </c>
      <c r="DR7" s="38">
        <v>39.64</v>
      </c>
      <c r="DS7" s="38">
        <v>37.31</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2021-02-02T23:38:16Z</cp:lastPrinted>
  <dcterms:modified xsi:type="dcterms:W3CDTF">2021-02-02T23:38:18Z</dcterms:modified>
</cp:coreProperties>
</file>