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03\Desktop\20210112（2_2締切）公営企業に係る「経営比較分析表」分析等について\2　企業局依頼・回答（0202〆切）\【経営比較分析表】上下水道局（水道・下水道）\"/>
    </mc:Choice>
  </mc:AlternateContent>
  <workbookProtection workbookAlgorithmName="SHA-512" workbookHashValue="pEa+RMK+cslbT3y3ji7QIpL1x0CUJo77MG0Q9NEMSq6q+GZhSjfOB6KP+j0iRyA76h1RUMNSRzo85BflPARAmw==" workbookSaltValue="1nXyBlpXE/9V4Q10cf4Cww=="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E85" i="4"/>
  <c r="BB10" i="4"/>
  <c r="P10" i="4"/>
  <c r="I10" i="4"/>
  <c r="AT8" i="4"/>
  <c r="AL8" i="4"/>
  <c r="W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<sst xmlns="http://schemas.openxmlformats.org/spreadsheetml/2006/main" count="231" uniqueCount="116">
  <si>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</si>
  <si>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</si>
  <si>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</si>
  <si>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</si>
  <si>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</si>
  <si>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</si>
  <si>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</si>
  <si>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</si>
  <si>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</si>
  <si>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</si>
  <si>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</si>
  <si>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</si>
  <si>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</si>
  <si>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</si>
  <si>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</si>
  <si>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</si>
  <si>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</si>
  <si>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</si>
  <si>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</si>
  <si>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</si>
  <si>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</si>
  <si>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</si>
  <si>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</si>
  <si>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</si>
  <si>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</si>
  <si>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</si>
  <si>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</si>
  <si>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</si>
  <si>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</si>
  <si>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</si>
  <si>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</si>
  <si>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</si>
  <si>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</si>
  <si>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</si>
  <si>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</si>
  <si>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</si>
  <si>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</si>
  <si>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</si>
  <si>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</si>
  <si>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</si>
  <si>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</si>
  <si>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</si>
  <si>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</si>
  <si>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</si>
  <si>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</si>
  <si>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</si>
  <si>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</si>
  <si>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</si>
  <si>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</si>
  <si>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</si>
  <si>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</si>
  <si>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</si>
  <si>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</si>
  <si>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</si>
  <si>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</si>
  <si>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</si>
  <si>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</si>
  <si>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</si>
  <si>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</si>
  <si>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</si>
  <si>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</si>
  <si>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</si>
  <si>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</si>
  <si>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</si>
  <si>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</si>
  <si>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</si>
  <si>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</si>
  <si>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</si>
  <si>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</si>
  <si>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</si>
  <si>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</si>
  <si>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</si>
  <si>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</si>
  <si>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</si>
  <si>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</si>
  <si>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</si>
  <si>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</si>
  <si>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</si>
  <si>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</si>
  <si>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</si>
  <si>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</si>
  <si>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</si>
  <si>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</si>
  <si>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</si>
  <si>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</si>
  <si>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</si>
  <si>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</si>
  <si>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</si>
  <si>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</si>
  <si>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</si>
  <si>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</si>
  <si>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</si>
  <si>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</si>
  <si>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</si>
  <si>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</si>
  <si>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</si>
  <si>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</si>
  <si>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</si>
  <si>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漁業集落排水</t>
  </si>
  <si>
    <t>H1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</si>
  <si>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</si>
  <si>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</si>
  <si>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</si>
  <si>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</si>
  <si>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</si>
  <si>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</si>
  <si>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</si>
  <si>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</si>
  <si>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</si>
  <si>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</si>
  <si>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</si>
  <si>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</si>
  <si>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</si>
  <si>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建設事業は平成22年度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①有形固定資産減価償却率は年々上昇している。また、今後も上昇するものと見込んでいる。
　②管渠老朽化率は、法定耐用年数に達したものがないことから0%となっている。
　</t>
    <rPh sb="6" eb="8">
      <t>ヘイセイ</t>
    </rPh>
    <rPh sb="10" eb="12">
      <t>ネンド</t>
    </rPh>
    <phoneticPr fontId="4"/>
  </si>
  <si>
    <t>　公共下水道のほか、集落排水事業や公設浄化槽事業を含めた下水道事業全体として、概ね健全な経営であり、今後も、上下水道事業経営の指針となる経営計画にある施策に関し、毎年度、PDCAサイクルによる進行管理を通じ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へ下水道事業を再構築を図ることで、将来にわたり事業を健全に運営できる体制を構築していく。</t>
    <rPh sb="75" eb="77">
      <t>シサク</t>
    </rPh>
    <rPh sb="78" eb="79">
      <t>カン</t>
    </rPh>
    <rPh sb="101" eb="102">
      <t>ツウ</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</si>
  <si>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27%で、繰出基準に基づく一般会計繰入金など使用料以外の収入を含めても費用を賄えていないが、繰出金の減少により①経常収支比率が8.9pt悪化した。一方、損失は繰越利益剰余金と相殺し、②累積欠損金は発生しなかった。
　③流動比率は、10%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令和元年度に公債費に対する繰出金を見直し、企業債残高に含まれる一般会計負担予定額が減ったため、比率が大幅に上昇した。なお、企業債残高は前年度から約1億円減少している。
　⑤経費回収率・⑥汚水処理原価は、減価償却費や支払利息等の費用のうち、一般会計繰入金など使用料以外の収入を充てる費用を除いて算定したものである。繰出金の減少により、下水道使用料で回収すべき経費が増加したことに伴い、経費回収率は低下し、汚水処理原価は増加した。
　⑦施設利用率が低い要因として、施設規模が過大となっている可能性があるが、施設利用率も低下傾向にあるため、施設更新時にダウンサイジングの検討も必要である。
　⑧水洗化率は類似団体と比べて高い水準となっている。今後、大幅な上昇は見込めない状況であるが、接続勧奨や排水設備の戸別調査を行い、未接続世帯の接続促進を引き続き行う。</t>
    <rPh sb="585" eb="590">
      <t>シセツリヨウリツ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</si>
</sst>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4A-4028-8390-AA8902DA64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04A-4028-8390-AA8902DA64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39.869999999999997</c:v>
                </c:pt>
                <c:pt idx="1">
                  <c:v>38.950000000000003</c:v>
                </c:pt>
                <c:pt idx="2">
                  <c:v>37.72</c:v>
                </c:pt>
                <c:pt idx="3">
                  <c:v>36.61</c:v>
                </c:pt>
                <c:pt idx="4">
                  <c:v>34.85</c:v>
                </c:pt>
              </c:numCache>
            </c:numRef>
          </c:val>
          <c:extLst>
            <c:ext xmlns:c16="http://schemas.microsoft.com/office/drawing/2014/chart" uri="{C3380CC4-5D6E-409C-BE32-E72D297353CC}">
              <c16:uniqueId val="{00000000-4FC2-4874-8735-85109507D5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39.9</c:v>
                </c:pt>
                <c:pt idx="2">
                  <c:v>39.799999999999997</c:v>
                </c:pt>
                <c:pt idx="3">
                  <c:v>40.83</c:v>
                </c:pt>
                <c:pt idx="4">
                  <c:v>39.130000000000003</c:v>
                </c:pt>
              </c:numCache>
            </c:numRef>
          </c:val>
          <c:smooth val="0"/>
          <c:extLst>
            <c:ext xmlns:c16="http://schemas.microsoft.com/office/drawing/2014/chart" uri="{C3380CC4-5D6E-409C-BE32-E72D297353CC}">
              <c16:uniqueId val="{00000001-4FC2-4874-8735-85109507D5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92.9</c:v>
                </c:pt>
                <c:pt idx="1">
                  <c:v>92.96</c:v>
                </c:pt>
                <c:pt idx="2">
                  <c:v>93.91</c:v>
                </c:pt>
                <c:pt idx="3">
                  <c:v>93.8</c:v>
                </c:pt>
                <c:pt idx="4">
                  <c:v>94.01</c:v>
                </c:pt>
              </c:numCache>
            </c:numRef>
          </c:val>
          <c:extLst>
            <c:ext xmlns:c16="http://schemas.microsoft.com/office/drawing/2014/chart" uri="{C3380CC4-5D6E-409C-BE32-E72D297353CC}">
              <c16:uniqueId val="{00000000-6D79-43AA-BE35-7E0C998D80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85.72</c:v>
                </c:pt>
                <c:pt idx="2">
                  <c:v>85.32</c:v>
                </c:pt>
                <c:pt idx="3">
                  <c:v>86</c:v>
                </c:pt>
                <c:pt idx="4">
                  <c:v>86.33</c:v>
                </c:pt>
              </c:numCache>
            </c:numRef>
          </c:val>
          <c:smooth val="0"/>
          <c:extLst>
            <c:ext xmlns:c16="http://schemas.microsoft.com/office/drawing/2014/chart" uri="{C3380CC4-5D6E-409C-BE32-E72D297353CC}">
              <c16:uniqueId val="{00000001-6D79-43AA-BE35-7E0C998D80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95.21</c:v>
                </c:pt>
                <c:pt idx="1">
                  <c:v>95.05</c:v>
                </c:pt>
                <c:pt idx="2">
                  <c:v>92.65</c:v>
                </c:pt>
                <c:pt idx="3">
                  <c:v>90.19</c:v>
                </c:pt>
                <c:pt idx="4">
                  <c:v>81.319999999999993</c:v>
                </c:pt>
              </c:numCache>
            </c:numRef>
          </c:val>
          <c:extLst>
            <c:ext xmlns:c16="http://schemas.microsoft.com/office/drawing/2014/chart" uri="{C3380CC4-5D6E-409C-BE32-E72D297353CC}">
              <c16:uniqueId val="{00000000-5BAD-4FC7-8459-8767AB2C04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97.28</c:v>
                </c:pt>
                <c:pt idx="1">
                  <c:v>102.25</c:v>
                </c:pt>
                <c:pt idx="2">
                  <c:v>103.8</c:v>
                </c:pt>
                <c:pt idx="3">
                  <c:v>101.8</c:v>
                </c:pt>
                <c:pt idx="4">
                  <c:v>100.27</c:v>
                </c:pt>
              </c:numCache>
            </c:numRef>
          </c:val>
          <c:smooth val="0"/>
          <c:extLst>
            <c:ext xmlns:c16="http://schemas.microsoft.com/office/drawing/2014/chart" uri="{C3380CC4-5D6E-409C-BE32-E72D297353CC}">
              <c16:uniqueId val="{00000001-5BAD-4FC7-8459-8767AB2C04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11.71</c:v>
                </c:pt>
                <c:pt idx="1">
                  <c:v>15.13</c:v>
                </c:pt>
                <c:pt idx="2">
                  <c:v>18.510000000000002</c:v>
                </c:pt>
                <c:pt idx="3">
                  <c:v>21.62</c:v>
                </c:pt>
                <c:pt idx="4">
                  <c:v>24.46</c:v>
                </c:pt>
              </c:numCache>
            </c:numRef>
          </c:val>
          <c:extLst>
            <c:ext xmlns:c16="http://schemas.microsoft.com/office/drawing/2014/chart" uri="{C3380CC4-5D6E-409C-BE32-E72D297353CC}">
              <c16:uniqueId val="{00000000-C540-464D-A836-67951F5C5C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27.17</c:v>
                </c:pt>
                <c:pt idx="1">
                  <c:v>13.77</c:v>
                </c:pt>
                <c:pt idx="2">
                  <c:v>17.260000000000002</c:v>
                </c:pt>
                <c:pt idx="3">
                  <c:v>27.21</c:v>
                </c:pt>
                <c:pt idx="4">
                  <c:v>32.14</c:v>
                </c:pt>
              </c:numCache>
            </c:numRef>
          </c:val>
          <c:smooth val="0"/>
          <c:extLst>
            <c:ext xmlns:c16="http://schemas.microsoft.com/office/drawing/2014/chart" uri="{C3380CC4-5D6E-409C-BE32-E72D297353CC}">
              <c16:uniqueId val="{00000001-C540-464D-A836-67951F5C5C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D3-4647-B8AF-61711BC535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D3-4647-B8AF-61711BC535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B9-4B1A-A17F-550EFB6A82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244.06</c:v>
                </c:pt>
                <c:pt idx="1">
                  <c:v>12.96</c:v>
                </c:pt>
                <c:pt idx="2">
                  <c:v>5.81</c:v>
                </c:pt>
                <c:pt idx="3">
                  <c:v>3.87</c:v>
                </c:pt>
                <c:pt idx="4">
                  <c:v>6.23</c:v>
                </c:pt>
              </c:numCache>
            </c:numRef>
          </c:val>
          <c:smooth val="0"/>
          <c:extLst>
            <c:ext xmlns:c16="http://schemas.microsoft.com/office/drawing/2014/chart" uri="{C3380CC4-5D6E-409C-BE32-E72D297353CC}">
              <c16:uniqueId val="{00000001-42B9-4B1A-A17F-550EFB6A82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17.3</c:v>
                </c:pt>
                <c:pt idx="1">
                  <c:v>4.1100000000000003</c:v>
                </c:pt>
                <c:pt idx="2">
                  <c:v>4.83</c:v>
                </c:pt>
                <c:pt idx="3">
                  <c:v>4.1100000000000003</c:v>
                </c:pt>
                <c:pt idx="4">
                  <c:v>4.28</c:v>
                </c:pt>
              </c:numCache>
            </c:numRef>
          </c:val>
          <c:extLst>
            <c:ext xmlns:c16="http://schemas.microsoft.com/office/drawing/2014/chart" uri="{C3380CC4-5D6E-409C-BE32-E72D297353CC}">
              <c16:uniqueId val="{00000000-E5EA-4ABA-9CA9-457E17B836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57.91</c:v>
                </c:pt>
                <c:pt idx="1">
                  <c:v>11.03</c:v>
                </c:pt>
                <c:pt idx="2">
                  <c:v>22.04</c:v>
                </c:pt>
                <c:pt idx="3">
                  <c:v>27.44</c:v>
                </c:pt>
                <c:pt idx="4">
                  <c:v>33.43</c:v>
                </c:pt>
              </c:numCache>
            </c:numRef>
          </c:val>
          <c:smooth val="0"/>
          <c:extLst>
            <c:ext xmlns:c16="http://schemas.microsoft.com/office/drawing/2014/chart" uri="{C3380CC4-5D6E-409C-BE32-E72D297353CC}">
              <c16:uniqueId val="{00000001-E5EA-4ABA-9CA9-457E17B836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148.74</c:v>
                </c:pt>
                <c:pt idx="1">
                  <c:v>143.84</c:v>
                </c:pt>
                <c:pt idx="2">
                  <c:v>100.56</c:v>
                </c:pt>
                <c:pt idx="3">
                  <c:v>128.13999999999999</c:v>
                </c:pt>
                <c:pt idx="4">
                  <c:v>543.33000000000004</c:v>
                </c:pt>
              </c:numCache>
            </c:numRef>
          </c:val>
          <c:extLst>
            <c:ext xmlns:c16="http://schemas.microsoft.com/office/drawing/2014/chart" uri="{C3380CC4-5D6E-409C-BE32-E72D297353CC}">
              <c16:uniqueId val="{00000000-699A-476E-B6DF-E2AEB53783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238.95</c:v>
                </c:pt>
                <c:pt idx="2">
                  <c:v>169.47</c:v>
                </c:pt>
                <c:pt idx="3">
                  <c:v>512.88</c:v>
                </c:pt>
                <c:pt idx="4">
                  <c:v>641.42999999999995</c:v>
                </c:pt>
              </c:numCache>
            </c:numRef>
          </c:val>
          <c:smooth val="0"/>
          <c:extLst>
            <c:ext xmlns:c16="http://schemas.microsoft.com/office/drawing/2014/chart" uri="{C3380CC4-5D6E-409C-BE32-E72D297353CC}">
              <c16:uniqueId val="{00000001-699A-476E-B6DF-E2AEB53783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81.150000000000006</c:v>
                </c:pt>
                <c:pt idx="1">
                  <c:v>81.28</c:v>
                </c:pt>
                <c:pt idx="2">
                  <c:v>74.33</c:v>
                </c:pt>
                <c:pt idx="3">
                  <c:v>68.459999999999994</c:v>
                </c:pt>
                <c:pt idx="4">
                  <c:v>53.85</c:v>
                </c:pt>
              </c:numCache>
            </c:numRef>
          </c:val>
          <c:extLst>
            <c:ext xmlns:c16="http://schemas.microsoft.com/office/drawing/2014/chart" uri="{C3380CC4-5D6E-409C-BE32-E72D297353CC}">
              <c16:uniqueId val="{00000000-E8A2-46B1-AD0B-F898345B10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53.57</c:v>
                </c:pt>
                <c:pt idx="2">
                  <c:v>53.03</c:v>
                </c:pt>
                <c:pt idx="3">
                  <c:v>51.07</c:v>
                </c:pt>
                <c:pt idx="4">
                  <c:v>56.93</c:v>
                </c:pt>
              </c:numCache>
            </c:numRef>
          </c:val>
          <c:smooth val="0"/>
          <c:extLst>
            <c:ext xmlns:c16="http://schemas.microsoft.com/office/drawing/2014/chart" uri="{C3380CC4-5D6E-409C-BE32-E72D297353CC}">
              <c16:uniqueId val="{00000001-E8A2-46B1-AD0B-F898345B10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202</c:v>
                </c:pt>
                <c:pt idx="1">
                  <c:v>201.93</c:v>
                </c:pt>
                <c:pt idx="2">
                  <c:v>221.3</c:v>
                </c:pt>
                <c:pt idx="3">
                  <c:v>240.43</c:v>
                </c:pt>
                <c:pt idx="4">
                  <c:v>305.74</c:v>
                </c:pt>
              </c:numCache>
            </c:numRef>
          </c:val>
          <c:extLst>
            <c:ext xmlns:c16="http://schemas.microsoft.com/office/drawing/2014/chart" uri="{C3380CC4-5D6E-409C-BE32-E72D297353CC}">
              <c16:uniqueId val="{00000000-8930-469A-8265-EA7CE2479A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310.41000000000003</c:v>
                </c:pt>
                <c:pt idx="2">
                  <c:v>301.77</c:v>
                </c:pt>
                <c:pt idx="3">
                  <c:v>314.68</c:v>
                </c:pt>
                <c:pt idx="4">
                  <c:v>300.17</c:v>
                </c:pt>
              </c:numCache>
            </c:numRef>
          </c:val>
          <c:smooth val="0"/>
          <c:extLst>
            <c:ext xmlns:c16="http://schemas.microsoft.com/office/drawing/2014/chart" uri="{C3380CC4-5D6E-409C-BE32-E72D297353CC}">
              <c16:uniqueId val="{00000001-8930-469A-8265-EA7CE2479A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松江市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H1</v>
      </c>
      <c r="X8" s="78"/>
      <c r="Y8" s="78"/>
      <c r="Z8" s="78"/>
      <c r="AA8" s="78"/>
      <c r="AB8" s="78"/>
      <c r="AC8" s="78"/>
      <c r="AD8" s="79" t="str">
        <f>データ!$M$6</f>
        <v>自治体職員</v>
      </c>
      <c r="AE8" s="79"/>
      <c r="AF8" s="79"/>
      <c r="AG8" s="79"/>
      <c r="AH8" s="79"/>
      <c r="AI8" s="79"/>
      <c r="AJ8" s="79"/>
      <c r="AK8" s="3"/>
      <c r="AL8" s="75">
        <f>データ!S6</f>
        <v>201981</v>
      </c>
      <c r="AM8" s="75"/>
      <c r="AN8" s="75"/>
      <c r="AO8" s="75"/>
      <c r="AP8" s="75"/>
      <c r="AQ8" s="75"/>
      <c r="AR8" s="75"/>
      <c r="AS8" s="75"/>
      <c r="AT8" s="74">
        <f>データ!T6</f>
        <v>572.99</v>
      </c>
      <c r="AU8" s="74"/>
      <c r="AV8" s="74"/>
      <c r="AW8" s="74"/>
      <c r="AX8" s="74"/>
      <c r="AY8" s="74"/>
      <c r="AZ8" s="74"/>
      <c r="BA8" s="74"/>
      <c r="BB8" s="74">
        <f>データ!U6</f>
        <v>352.5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72.95</v>
      </c>
      <c r="J10" s="74"/>
      <c r="K10" s="74"/>
      <c r="L10" s="74"/>
      <c r="M10" s="74"/>
      <c r="N10" s="74"/>
      <c r="O10" s="74"/>
      <c r="P10" s="74">
        <f>データ!P6</f>
        <v>2.95</v>
      </c>
      <c r="Q10" s="74"/>
      <c r="R10" s="74"/>
      <c r="S10" s="74"/>
      <c r="T10" s="74"/>
      <c r="U10" s="74"/>
      <c r="V10" s="74"/>
      <c r="W10" s="74">
        <f>データ!Q6</f>
        <v>97.15</v>
      </c>
      <c r="X10" s="74"/>
      <c r="Y10" s="74"/>
      <c r="Z10" s="74"/>
      <c r="AA10" s="74"/>
      <c r="AB10" s="74"/>
      <c r="AC10" s="74"/>
      <c r="AD10" s="75">
        <f>データ!R6</f>
        <v>3080</v>
      </c>
      <c r="AE10" s="75"/>
      <c r="AF10" s="75"/>
      <c r="AG10" s="75"/>
      <c r="AH10" s="75"/>
      <c r="AI10" s="75"/>
      <c r="AJ10" s="75"/>
      <c r="AK10" s="2"/>
      <c r="AL10" s="75">
        <f>データ!V6</f>
        <v>5928</v>
      </c>
      <c r="AM10" s="75"/>
      <c r="AN10" s="75"/>
      <c r="AO10" s="75"/>
      <c r="AP10" s="75"/>
      <c r="AQ10" s="75"/>
      <c r="AR10" s="75"/>
      <c r="AS10" s="75"/>
      <c r="AT10" s="74">
        <f>データ!W6</f>
        <v>2.33</v>
      </c>
      <c r="AU10" s="74"/>
      <c r="AV10" s="74"/>
      <c r="AW10" s="74"/>
      <c r="AX10" s="74"/>
      <c r="AY10" s="74"/>
      <c r="AZ10" s="74"/>
      <c r="BA10" s="74"/>
      <c r="BB10" s="74">
        <f>データ!X6</f>
        <v>2544.21</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115</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nB1Ry5ySZdh230/cGiZ7EVM+PCf1yM3HQYlBKTFaZnD2BrZI6Wk/IJKLFmwX5h6Kg4sLSzO89Gm6mdW8EJyR1Q==" saltValue="FWbCpnvZGRN1BMe3b+Hs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322016</v>
      </c>
      <c r="D6" s="33">
        <f t="shared" si="3"/>
        <v>46</v>
      </c>
      <c r="E6" s="33">
        <f t="shared" si="3"/>
        <v>17</v>
      </c>
      <c r="F6" s="33">
        <f t="shared" si="3"/>
        <v>6</v>
      </c>
      <c r="G6" s="33">
        <f t="shared" si="3"/>
        <v>0</v>
      </c>
      <c r="H6" s="33" t="str">
        <f t="shared" si="3"/>
        <v>島根県　松江市</v>
      </c>
      <c r="I6" s="33" t="str">
        <f t="shared" si="3"/>
        <v>法適用</v>
      </c>
      <c r="J6" s="33" t="str">
        <f t="shared" si="3"/>
        <v>下水道事業</v>
      </c>
      <c r="K6" s="33" t="str">
        <f t="shared" si="3"/>
        <v>漁業集落排水</v>
      </c>
      <c r="L6" s="33" t="str">
        <f t="shared" si="3"/>
        <v>H1</v>
      </c>
      <c r="M6" s="33" t="str">
        <f t="shared" si="3"/>
        <v>自治体職員</v>
      </c>
      <c r="N6" s="34" t="str">
        <f t="shared" si="3"/>
        <v>-</v>
      </c>
      <c r="O6" s="34">
        <f t="shared" si="3"/>
        <v>72.95</v>
      </c>
      <c r="P6" s="34">
        <f t="shared" si="3"/>
        <v>2.95</v>
      </c>
      <c r="Q6" s="34">
        <f t="shared" si="3"/>
        <v>97.15</v>
      </c>
      <c r="R6" s="34">
        <f t="shared" si="3"/>
        <v>3080</v>
      </c>
      <c r="S6" s="34">
        <f t="shared" si="3"/>
        <v>201981</v>
      </c>
      <c r="T6" s="34">
        <f t="shared" si="3"/>
        <v>572.99</v>
      </c>
      <c r="U6" s="34">
        <f t="shared" si="3"/>
        <v>352.5</v>
      </c>
      <c r="V6" s="34">
        <f t="shared" si="3"/>
        <v>5928</v>
      </c>
      <c r="W6" s="34">
        <f t="shared" si="3"/>
        <v>2.33</v>
      </c>
      <c r="X6" s="34">
        <f t="shared" si="3"/>
        <v>2544.21</v>
      </c>
      <c r="Y6" s="35">
        <f>IF(Y7="",NA(),Y7)</f>
        <v>95.21</v>
      </c>
      <c r="Z6" s="35">
        <f t="shared" ref="Z6:AH6" si="4">IF(Z7="",NA(),Z7)</f>
        <v>95.05</v>
      </c>
      <c r="AA6" s="35">
        <f t="shared" si="4"/>
        <v>92.65</v>
      </c>
      <c r="AB6" s="35">
        <f t="shared" si="4"/>
        <v>90.19</v>
      </c>
      <c r="AC6" s="35">
        <f t="shared" si="4"/>
        <v>81.319999999999993</v>
      </c>
      <c r="AD6" s="35">
        <f t="shared" si="4"/>
        <v>97.28</v>
      </c>
      <c r="AE6" s="35">
        <f t="shared" si="4"/>
        <v>102.25</v>
      </c>
      <c r="AF6" s="35">
        <f t="shared" si="4"/>
        <v>103.8</v>
      </c>
      <c r="AG6" s="35">
        <f t="shared" si="4"/>
        <v>101.8</v>
      </c>
      <c r="AH6" s="35">
        <f t="shared" si="4"/>
        <v>100.27</v>
      </c>
      <c r="AI6" s="34" t="str">
        <f>IF(AI7="","",IF(AI7="-","【-】","【"&amp;SUBSTITUTE(TEXT(AI7,"#,##0.00"),"-","△")&amp;"】"))</f>
        <v>【99.73】</v>
      </c>
      <c r="AJ6" s="34">
        <f>IF(AJ7="",NA(),AJ7)</f>
        <v>0</v>
      </c>
      <c r="AK6" s="34">
        <f t="shared" ref="AK6:AS6" si="5">IF(AK7="",NA(),AK7)</f>
        <v>0</v>
      </c>
      <c r="AL6" s="34">
        <f t="shared" si="5"/>
        <v>0</v>
      </c>
      <c r="AM6" s="34">
        <f t="shared" si="5"/>
        <v>0</v>
      </c>
      <c r="AN6" s="34">
        <f t="shared" si="5"/>
        <v>0</v>
      </c>
      <c r="AO6" s="35">
        <f t="shared" si="5"/>
        <v>244.06</v>
      </c>
      <c r="AP6" s="35">
        <f t="shared" si="5"/>
        <v>12.96</v>
      </c>
      <c r="AQ6" s="35">
        <f t="shared" si="5"/>
        <v>5.81</v>
      </c>
      <c r="AR6" s="35">
        <f t="shared" si="5"/>
        <v>3.87</v>
      </c>
      <c r="AS6" s="35">
        <f t="shared" si="5"/>
        <v>6.23</v>
      </c>
      <c r="AT6" s="34" t="str">
        <f>IF(AT7="","",IF(AT7="-","【-】","【"&amp;SUBSTITUTE(TEXT(AT7,"#,##0.00"),"-","△")&amp;"】"))</f>
        <v>【98.62】</v>
      </c>
      <c r="AU6" s="35">
        <f>IF(AU7="",NA(),AU7)</f>
        <v>17.3</v>
      </c>
      <c r="AV6" s="35">
        <f t="shared" ref="AV6:BD6" si="6">IF(AV7="",NA(),AV7)</f>
        <v>4.1100000000000003</v>
      </c>
      <c r="AW6" s="35">
        <f t="shared" si="6"/>
        <v>4.83</v>
      </c>
      <c r="AX6" s="35">
        <f t="shared" si="6"/>
        <v>4.1100000000000003</v>
      </c>
      <c r="AY6" s="35">
        <f t="shared" si="6"/>
        <v>4.28</v>
      </c>
      <c r="AZ6" s="35">
        <f t="shared" si="6"/>
        <v>57.91</v>
      </c>
      <c r="BA6" s="35">
        <f t="shared" si="6"/>
        <v>11.03</v>
      </c>
      <c r="BB6" s="35">
        <f t="shared" si="6"/>
        <v>22.04</v>
      </c>
      <c r="BC6" s="35">
        <f t="shared" si="6"/>
        <v>27.44</v>
      </c>
      <c r="BD6" s="35">
        <f t="shared" si="6"/>
        <v>33.43</v>
      </c>
      <c r="BE6" s="34" t="str">
        <f>IF(BE7="","",IF(BE7="-","【-】","【"&amp;SUBSTITUTE(TEXT(BE7,"#,##0.00"),"-","△")&amp;"】"))</f>
        <v>【55.53】</v>
      </c>
      <c r="BF6" s="35">
        <f>IF(BF7="",NA(),BF7)</f>
        <v>148.74</v>
      </c>
      <c r="BG6" s="35">
        <f t="shared" ref="BG6:BO6" si="7">IF(BG7="",NA(),BG7)</f>
        <v>143.84</v>
      </c>
      <c r="BH6" s="35">
        <f t="shared" si="7"/>
        <v>100.56</v>
      </c>
      <c r="BI6" s="35">
        <f t="shared" si="7"/>
        <v>128.13999999999999</v>
      </c>
      <c r="BJ6" s="35">
        <f t="shared" si="7"/>
        <v>543.33000000000004</v>
      </c>
      <c r="BK6" s="35">
        <f t="shared" si="7"/>
        <v>1029.24</v>
      </c>
      <c r="BL6" s="35">
        <f t="shared" si="7"/>
        <v>238.95</v>
      </c>
      <c r="BM6" s="35">
        <f t="shared" si="7"/>
        <v>169.47</v>
      </c>
      <c r="BN6" s="35">
        <f t="shared" si="7"/>
        <v>512.88</v>
      </c>
      <c r="BO6" s="35">
        <f t="shared" si="7"/>
        <v>641.42999999999995</v>
      </c>
      <c r="BP6" s="34" t="str">
        <f>IF(BP7="","",IF(BP7="-","【-】","【"&amp;SUBSTITUTE(TEXT(BP7,"#,##0.00"),"-","△")&amp;"】"))</f>
        <v>【953.26】</v>
      </c>
      <c r="BQ6" s="35">
        <f>IF(BQ7="",NA(),BQ7)</f>
        <v>81.150000000000006</v>
      </c>
      <c r="BR6" s="35">
        <f t="shared" ref="BR6:BZ6" si="8">IF(BR7="",NA(),BR7)</f>
        <v>81.28</v>
      </c>
      <c r="BS6" s="35">
        <f t="shared" si="8"/>
        <v>74.33</v>
      </c>
      <c r="BT6" s="35">
        <f t="shared" si="8"/>
        <v>68.459999999999994</v>
      </c>
      <c r="BU6" s="35">
        <f t="shared" si="8"/>
        <v>53.85</v>
      </c>
      <c r="BV6" s="35">
        <f t="shared" si="8"/>
        <v>43.13</v>
      </c>
      <c r="BW6" s="35">
        <f t="shared" si="8"/>
        <v>53.57</v>
      </c>
      <c r="BX6" s="35">
        <f t="shared" si="8"/>
        <v>53.03</v>
      </c>
      <c r="BY6" s="35">
        <f t="shared" si="8"/>
        <v>51.07</v>
      </c>
      <c r="BZ6" s="35">
        <f t="shared" si="8"/>
        <v>56.93</v>
      </c>
      <c r="CA6" s="34" t="str">
        <f>IF(CA7="","",IF(CA7="-","【-】","【"&amp;SUBSTITUTE(TEXT(CA7,"#,##0.00"),"-","△")&amp;"】"))</f>
        <v>【45.31】</v>
      </c>
      <c r="CB6" s="35">
        <f>IF(CB7="",NA(),CB7)</f>
        <v>202</v>
      </c>
      <c r="CC6" s="35">
        <f t="shared" ref="CC6:CK6" si="9">IF(CC7="",NA(),CC7)</f>
        <v>201.93</v>
      </c>
      <c r="CD6" s="35">
        <f t="shared" si="9"/>
        <v>221.3</v>
      </c>
      <c r="CE6" s="35">
        <f t="shared" si="9"/>
        <v>240.43</v>
      </c>
      <c r="CF6" s="35">
        <f t="shared" si="9"/>
        <v>305.74</v>
      </c>
      <c r="CG6" s="35">
        <f t="shared" si="9"/>
        <v>392.03</v>
      </c>
      <c r="CH6" s="35">
        <f t="shared" si="9"/>
        <v>310.41000000000003</v>
      </c>
      <c r="CI6" s="35">
        <f t="shared" si="9"/>
        <v>301.77</v>
      </c>
      <c r="CJ6" s="35">
        <f t="shared" si="9"/>
        <v>314.68</v>
      </c>
      <c r="CK6" s="35">
        <f t="shared" si="9"/>
        <v>300.17</v>
      </c>
      <c r="CL6" s="34" t="str">
        <f>IF(CL7="","",IF(CL7="-","【-】","【"&amp;SUBSTITUTE(TEXT(CL7,"#,##0.00"),"-","△")&amp;"】"))</f>
        <v>【379.91】</v>
      </c>
      <c r="CM6" s="35">
        <f>IF(CM7="",NA(),CM7)</f>
        <v>39.869999999999997</v>
      </c>
      <c r="CN6" s="35">
        <f t="shared" ref="CN6:CV6" si="10">IF(CN7="",NA(),CN7)</f>
        <v>38.950000000000003</v>
      </c>
      <c r="CO6" s="35">
        <f t="shared" si="10"/>
        <v>37.72</v>
      </c>
      <c r="CP6" s="35">
        <f t="shared" si="10"/>
        <v>36.61</v>
      </c>
      <c r="CQ6" s="35">
        <f t="shared" si="10"/>
        <v>34.85</v>
      </c>
      <c r="CR6" s="35">
        <f t="shared" si="10"/>
        <v>35.64</v>
      </c>
      <c r="CS6" s="35">
        <f t="shared" si="10"/>
        <v>39.9</v>
      </c>
      <c r="CT6" s="35">
        <f t="shared" si="10"/>
        <v>39.799999999999997</v>
      </c>
      <c r="CU6" s="35">
        <f t="shared" si="10"/>
        <v>40.83</v>
      </c>
      <c r="CV6" s="35">
        <f t="shared" si="10"/>
        <v>39.130000000000003</v>
      </c>
      <c r="CW6" s="34" t="str">
        <f>IF(CW7="","",IF(CW7="-","【-】","【"&amp;SUBSTITUTE(TEXT(CW7,"#,##0.00"),"-","△")&amp;"】"))</f>
        <v>【33.67】</v>
      </c>
      <c r="CX6" s="35">
        <f>IF(CX7="",NA(),CX7)</f>
        <v>92.9</v>
      </c>
      <c r="CY6" s="35">
        <f t="shared" ref="CY6:DG6" si="11">IF(CY7="",NA(),CY7)</f>
        <v>92.96</v>
      </c>
      <c r="CZ6" s="35">
        <f t="shared" si="11"/>
        <v>93.91</v>
      </c>
      <c r="DA6" s="35">
        <f t="shared" si="11"/>
        <v>93.8</v>
      </c>
      <c r="DB6" s="35">
        <f t="shared" si="11"/>
        <v>94.01</v>
      </c>
      <c r="DC6" s="35">
        <f t="shared" si="11"/>
        <v>82.92</v>
      </c>
      <c r="DD6" s="35">
        <f t="shared" si="11"/>
        <v>85.72</v>
      </c>
      <c r="DE6" s="35">
        <f t="shared" si="11"/>
        <v>85.32</v>
      </c>
      <c r="DF6" s="35">
        <f t="shared" si="11"/>
        <v>86</v>
      </c>
      <c r="DG6" s="35">
        <f t="shared" si="11"/>
        <v>86.33</v>
      </c>
      <c r="DH6" s="34" t="str">
        <f>IF(DH7="","",IF(DH7="-","【-】","【"&amp;SUBSTITUTE(TEXT(DH7,"#,##0.00"),"-","△")&amp;"】"))</f>
        <v>【79.94】</v>
      </c>
      <c r="DI6" s="35">
        <f>IF(DI7="",NA(),DI7)</f>
        <v>11.71</v>
      </c>
      <c r="DJ6" s="35">
        <f t="shared" ref="DJ6:DR6" si="12">IF(DJ7="",NA(),DJ7)</f>
        <v>15.13</v>
      </c>
      <c r="DK6" s="35">
        <f t="shared" si="12"/>
        <v>18.510000000000002</v>
      </c>
      <c r="DL6" s="35">
        <f t="shared" si="12"/>
        <v>21.62</v>
      </c>
      <c r="DM6" s="35">
        <f t="shared" si="12"/>
        <v>24.46</v>
      </c>
      <c r="DN6" s="35">
        <f t="shared" si="12"/>
        <v>27.17</v>
      </c>
      <c r="DO6" s="35">
        <f t="shared" si="12"/>
        <v>13.77</v>
      </c>
      <c r="DP6" s="35">
        <f t="shared" si="12"/>
        <v>17.260000000000002</v>
      </c>
      <c r="DQ6" s="35">
        <f t="shared" si="12"/>
        <v>27.21</v>
      </c>
      <c r="DR6" s="35">
        <f t="shared" si="12"/>
        <v>32.14</v>
      </c>
      <c r="DS6" s="34" t="str">
        <f>IF(DS7="","",IF(DS7="-","【-】","【"&amp;SUBSTITUTE(TEXT(DS7,"#,##0.00"),"-","△")&amp;"】"))</f>
        <v>【29.16】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0.18</v>
      </c>
      <c r="EK6" s="35">
        <f t="shared" si="14"/>
        <v>0.12</v>
      </c>
      <c r="EL6" s="34">
        <f t="shared" si="14"/>
        <v>0</v>
      </c>
      <c r="EM6" s="34">
        <f t="shared" si="14"/>
        <v>0</v>
      </c>
      <c r="EN6" s="34">
        <f t="shared" si="14"/>
        <v>0</v>
      </c>
      <c r="EO6" s="34" t="str">
        <f>IF(EO7="","",IF(EO7="-","【-】","【"&amp;SUBSTITUTE(TEXT(EO7,"#,##0.00"),"-","△")&amp;"】"))</f>
        <v>【0.01】</v>
      </c>
    </row>
    <row r="7" spans="1:148" s="36" customFormat="1" x14ac:dyDescent="0.15">
      <c r="A7" s="28"/>
      <c r="B7" s="37">
        <v>2019</v>
      </c>
      <c r="C7" s="37">
        <v>322016</v>
      </c>
      <c r="D7" s="37">
        <v>46</v>
      </c>
      <c r="E7" s="37">
        <v>17</v>
      </c>
      <c r="F7" s="37">
        <v>6</v>
      </c>
      <c r="G7" s="37">
        <v>0</v>
      </c>
      <c r="H7" s="37" t="s">
        <v>95</v>
      </c>
      <c r="I7" s="37" t="s">
        <v>96</v>
      </c>
      <c r="J7" s="37" t="s">
        <v>97</v>
      </c>
      <c r="K7" s="37" t="s">
        <v>98</v>
      </c>
      <c r="L7" s="37" t="s">
        <v>99</v>
      </c>
      <c r="M7" s="37" t="s">
        <v>100</v>
      </c>
      <c r="N7" s="38" t="s">
        <v>101</v>
      </c>
      <c r="O7" s="38">
        <v>72.95</v>
      </c>
      <c r="P7" s="38">
        <v>2.95</v>
      </c>
      <c r="Q7" s="38">
        <v>97.15</v>
      </c>
      <c r="R7" s="38">
        <v>3080</v>
      </c>
      <c r="S7" s="38">
        <v>201981</v>
      </c>
      <c r="T7" s="38">
        <v>572.99</v>
      </c>
      <c r="U7" s="38">
        <v>352.5</v>
      </c>
      <c r="V7" s="38">
        <v>5928</v>
      </c>
      <c r="W7" s="38">
        <v>2.33</v>
      </c>
      <c r="X7" s="38">
        <v>2544.21</v>
      </c>
      <c r="Y7" s="38">
        <v>95.21</v>
      </c>
      <c r="Z7" s="38">
        <v>95.05</v>
      </c>
      <c r="AA7" s="38">
        <v>92.65</v>
      </c>
      <c r="AB7" s="38">
        <v>90.19</v>
      </c>
      <c r="AC7" s="38">
        <v>81.319999999999993</v>
      </c>
      <c r="AD7" s="38">
        <v>97.28</v>
      </c>
      <c r="AE7" s="38">
        <v>102.25</v>
      </c>
      <c r="AF7" s="38">
        <v>103.8</v>
      </c>
      <c r="AG7" s="38">
        <v>101.8</v>
      </c>
      <c r="AH7" s="38">
        <v>100.27</v>
      </c>
      <c r="AI7" s="38">
        <v>99.73</v>
      </c>
      <c r="AJ7" s="38">
        <v>0</v>
      </c>
      <c r="AK7" s="38">
        <v>0</v>
      </c>
      <c r="AL7" s="38">
        <v>0</v>
      </c>
      <c r="AM7" s="38">
        <v>0</v>
      </c>
      <c r="AN7" s="38">
        <v>0</v>
      </c>
      <c r="AO7" s="38">
        <v>244.06</v>
      </c>
      <c r="AP7" s="38">
        <v>12.96</v>
      </c>
      <c r="AQ7" s="38">
        <v>5.81</v>
      </c>
      <c r="AR7" s="38">
        <v>3.87</v>
      </c>
      <c r="AS7" s="38">
        <v>6.23</v>
      </c>
      <c r="AT7" s="38">
        <v>98.62</v>
      </c>
      <c r="AU7" s="38">
        <v>17.3</v>
      </c>
      <c r="AV7" s="38">
        <v>4.1100000000000003</v>
      </c>
      <c r="AW7" s="38">
        <v>4.83</v>
      </c>
      <c r="AX7" s="38">
        <v>4.1100000000000003</v>
      </c>
      <c r="AY7" s="38">
        <v>4.28</v>
      </c>
      <c r="AZ7" s="38">
        <v>57.91</v>
      </c>
      <c r="BA7" s="38">
        <v>11.03</v>
      </c>
      <c r="BB7" s="38">
        <v>22.04</v>
      </c>
      <c r="BC7" s="38">
        <v>27.44</v>
      </c>
      <c r="BD7" s="38">
        <v>33.43</v>
      </c>
      <c r="BE7" s="38">
        <v>55.53</v>
      </c>
      <c r="BF7" s="38">
        <v>148.74</v>
      </c>
      <c r="BG7" s="38">
        <v>143.84</v>
      </c>
      <c r="BH7" s="38">
        <v>100.56</v>
      </c>
      <c r="BI7" s="38">
        <v>128.13999999999999</v>
      </c>
      <c r="BJ7" s="38">
        <v>543.33000000000004</v>
      </c>
      <c r="BK7" s="38">
        <v>1029.24</v>
      </c>
      <c r="BL7" s="38">
        <v>238.95</v>
      </c>
      <c r="BM7" s="38">
        <v>169.47</v>
      </c>
      <c r="BN7" s="38">
        <v>512.88</v>
      </c>
      <c r="BO7" s="38">
        <v>641.42999999999995</v>
      </c>
      <c r="BP7" s="38">
        <v>953.26</v>
      </c>
      <c r="BQ7" s="38">
        <v>81.150000000000006</v>
      </c>
      <c r="BR7" s="38">
        <v>81.28</v>
      </c>
      <c r="BS7" s="38">
        <v>74.33</v>
      </c>
      <c r="BT7" s="38">
        <v>68.459999999999994</v>
      </c>
      <c r="BU7" s="38">
        <v>53.85</v>
      </c>
      <c r="BV7" s="38">
        <v>43.13</v>
      </c>
      <c r="BW7" s="38">
        <v>53.57</v>
      </c>
      <c r="BX7" s="38">
        <v>53.03</v>
      </c>
      <c r="BY7" s="38">
        <v>51.07</v>
      </c>
      <c r="BZ7" s="38">
        <v>56.93</v>
      </c>
      <c r="CA7" s="38">
        <v>45.31</v>
      </c>
      <c r="CB7" s="38">
        <v>202</v>
      </c>
      <c r="CC7" s="38">
        <v>201.93</v>
      </c>
      <c r="CD7" s="38">
        <v>221.3</v>
      </c>
      <c r="CE7" s="38">
        <v>240.43</v>
      </c>
      <c r="CF7" s="38">
        <v>305.74</v>
      </c>
      <c r="CG7" s="38">
        <v>392.03</v>
      </c>
      <c r="CH7" s="38">
        <v>310.41000000000003</v>
      </c>
      <c r="CI7" s="38">
        <v>301.77</v>
      </c>
      <c r="CJ7" s="38">
        <v>314.68</v>
      </c>
      <c r="CK7" s="38">
        <v>300.17</v>
      </c>
      <c r="CL7" s="38">
        <v>379.91</v>
      </c>
      <c r="CM7" s="38">
        <v>39.869999999999997</v>
      </c>
      <c r="CN7" s="38">
        <v>38.950000000000003</v>
      </c>
      <c r="CO7" s="38">
        <v>37.72</v>
      </c>
      <c r="CP7" s="38">
        <v>36.61</v>
      </c>
      <c r="CQ7" s="38">
        <v>34.85</v>
      </c>
      <c r="CR7" s="38">
        <v>35.64</v>
      </c>
      <c r="CS7" s="38">
        <v>39.9</v>
      </c>
      <c r="CT7" s="38">
        <v>39.799999999999997</v>
      </c>
      <c r="CU7" s="38">
        <v>40.83</v>
      </c>
      <c r="CV7" s="38">
        <v>39.130000000000003</v>
      </c>
      <c r="CW7" s="38">
        <v>33.67</v>
      </c>
      <c r="CX7" s="38">
        <v>92.9</v>
      </c>
      <c r="CY7" s="38">
        <v>92.96</v>
      </c>
      <c r="CZ7" s="38">
        <v>93.91</v>
      </c>
      <c r="DA7" s="38">
        <v>93.8</v>
      </c>
      <c r="DB7" s="38">
        <v>94.01</v>
      </c>
      <c r="DC7" s="38">
        <v>82.92</v>
      </c>
      <c r="DD7" s="38">
        <v>85.72</v>
      </c>
      <c r="DE7" s="38">
        <v>85.32</v>
      </c>
      <c r="DF7" s="38">
        <v>86</v>
      </c>
      <c r="DG7" s="38">
        <v>86.33</v>
      </c>
      <c r="DH7" s="38">
        <v>79.94</v>
      </c>
      <c r="DI7" s="38">
        <v>11.71</v>
      </c>
      <c r="DJ7" s="38">
        <v>15.13</v>
      </c>
      <c r="DK7" s="38">
        <v>18.510000000000002</v>
      </c>
      <c r="DL7" s="38">
        <v>21.62</v>
      </c>
      <c r="DM7" s="38">
        <v>24.46</v>
      </c>
      <c r="DN7" s="38">
        <v>27.17</v>
      </c>
      <c r="DO7" s="38">
        <v>13.77</v>
      </c>
      <c r="DP7" s="38">
        <v>17.260000000000002</v>
      </c>
      <c r="DQ7" s="38">
        <v>27.21</v>
      </c>
      <c r="DR7" s="38">
        <v>32.14</v>
      </c>
      <c r="DS7" s="38">
        <v>29.16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0.18</v>
      </c>
      <c r="EK7" s="38">
        <v>0.12</v>
      </c>
      <c r="EL7" s="38">
        <v>0</v>
      </c>
      <c r="EM7" s="38">
        <v>0</v>
      </c>
      <c r="EN7" s="38">
        <v>0</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2021-02-02T23:36:14Z</cp:lastPrinted>
  <dcterms:modified xsi:type="dcterms:W3CDTF">2021-02-02T23:36:16Z</dcterms:modified>
</cp:coreProperties>
</file>