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sgfsv.sg.local\財務第1係\05-1　経営分析表\R1決算\02　回答\"/>
    </mc:Choice>
  </mc:AlternateContent>
  <xr:revisionPtr revIDLastSave="0" documentId="13_ncr:1_{F4E4CEAE-6009-40A8-A7DB-AA9DD20DFE19}" xr6:coauthVersionLast="46" xr6:coauthVersionMax="46" xr10:uidLastSave="{00000000-0000-0000-0000-000000000000}"/>
  <workbookProtection workbookAlgorithmName="SHA-512" workbookHashValue="MWwEmxOMywEJKXjXeBdPSNuD78PalS63HLFz85Uf0poHAoHOMIe+MlI6ylIFt7lrv2y32V0oVSRziiCp0Aai6g==" workbookSaltValue="DEuNSwaYdPorrGypz9PJbw==" workbookSpinCount="100000" lockStructure="1"/>
  <bookViews>
    <workbookView xWindow="15" yWindow="135" windowWidth="20475" windowHeight="10785"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<sst xmlns="http://schemas.openxmlformats.org/spreadsheetml/2006/main" count="228" uniqueCount="114">
  <si>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</si>
  <si>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</si>
  <si>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</si>
  <si>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</si>
  <si>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</si>
  <si>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</si>
  <si>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</si>
  <si>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</si>
  <si>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</si>
  <si>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</si>
  <si>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</si>
  <si>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</si>
  <si>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</si>
  <si>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</si>
  <si>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</si>
  <si>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</si>
  <si>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</si>
  <si>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</si>
  <si>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</si>
  <si>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</si>
  <si>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</si>
  <si>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</si>
  <si>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</si>
  <si>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</si>
  <si>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</si>
  <si>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</si>
  <si>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</si>
  <si>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</si>
  <si>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</si>
  <si>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</si>
  <si>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</si>
  <si>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</si>
  <si>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</si>
  <si>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</si>
  <si>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</si>
  <si>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</si>
  <si>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</si>
  <si>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</si>
  <si>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</si>
  <si>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</si>
  <si>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</si>
  <si>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</si>
  <si>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</si>
  <si>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</si>
  <si>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</si>
  <si>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</si>
  <si>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</si>
  <si>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</si>
  <si>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</si>
  <si>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</si>
  <si>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</si>
  <si>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</si>
  <si>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</si>
  <si>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</si>
  <si>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</si>
  <si>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</si>
  <si>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</si>
  <si>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</si>
  <si>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</si>
  <si>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</si>
  <si>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</si>
  <si>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</si>
  <si>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</si>
  <si>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</si>
  <si>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</si>
  <si>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</si>
  <si>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</si>
  <si>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</si>
  <si>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</si>
  <si>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</si>
  <si>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</si>
  <si>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</si>
  <si>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</si>
  <si>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</si>
  <si>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</si>
  <si>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</si>
  <si>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</si>
  <si>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</si>
  <si>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</si>
  <si>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</si>
  <si>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</si>
  <si>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</si>
  <si>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</si>
  <si>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</si>
  <si>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</si>
  <si>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</si>
  <si>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</si>
  <si>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</si>
  <si>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</si>
  <si>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</si>
  <si>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</si>
  <si>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</si>
  <si>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</si>
  <si>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松江市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</si>
  <si>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</si>
  <si>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</si>
  <si>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</si>
  <si>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</si>
  <si>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</si>
  <si>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</si>
  <si>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</si>
  <si>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</si>
  <si>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</si>
  <si>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</si>
  <si>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</si>
  <si>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</si>
  <si>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</si>
  <si>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</si>
  <si>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</si>
  <si>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</si>
  <si>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</si>
  <si>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"概ね健全経営を維持している。
・当市は元々水源に恵まれず、県受水に依存していることや、平地が少ないなどの地形的制約から給水原価は平均より高い。H29年度に簡水を統合したことにより、料金回収率が大幅に減少したが、高料金対策繰出金等により経常収支は黒字となっている。(①、⑤、⑥)
・施設利用率は平均より低い。今後、配水系統の見直しや水源転換などにより、可能な施設の統廃合を進め施設規模の適正化を図る。有収率は平均より高い値となっているが、旧簡水区域が低いため漏水調査等により有収率の向上対策に努めることとしている。(⑦、⑧)
・企業債残高対給水収益比率は、H29年度の簡水統合により大幅に増加し、平均を100pt上回ったが、減少傾向である。
・今後計画している基幹管路及び防災拠点施設へ向けた管路の耐震化事業や老朽施設の更新事業の財源には、既存の内部留保資金や利益を充当することとし、過度に企業債に頼ることなく事業を実施していく。「第1次上下水道事業経営計画」における目標値【H28年度決算値による類団(人口10～30万人団体184団体)平均49,373円/人】では、企業債残高は着実に減少し、R11年度には給水人口一人当たりの企業債残高が49,094円の見込み(③、④)"              
</t>
    <rPh sb="315" eb="319">
      <t>ゲンショウケイコウ</t>
    </rPh>
    <phoneticPr fontId="4"/>
  </si>
  <si>
    <t xml:space="preserve">"　概ね健全な経営を維持できた。しかし、H29年度の簡水統合、また人口減による有収水量が減少傾向の中、簡水統合後の繰出金が激変緩和措置の後、上水道の基準に統一されることなど、収入が減少する一方、老朽化した施設や管路に対する多額の更新費用が必要となっており、経営環境は年々厳しさを増していく見込みとなっている。
　このような状況下において、施設の統廃合や人口規模に見合ったダウンサイジング等を進め、収益の確保と費用の縮減による効率的な経営を行っていく必要がある。そこで、10年間の経営の指針となる「第1次上下水道事業経営計画」のPDCAサイクルによる毎年度の進行管理を行い、事業全般の実効性を高めていくとともに、簡水統合後も引き続き安定した財政運営が維持できるよう、国の財政支援の継続について要望していくこととする。"              
</t>
    <phoneticPr fontId="4"/>
  </si>
  <si>
    <t>"経営戦略に基づき、計画的に更新していく
・有形固定資産減価償却率と管路経年化率は、増加している。
・管路更新率は、「第1次上下水道事業経営計画」に基づき積極的に更新をしたため増加した。
・施設や設備機器は点検・修理や改修を適切な時期に実施して使用限界年数を延長する長寿命化を図る。管路の使用限界年数は鋳鉄管を75年、それ以外は40年としているが、今後塩ビ管の劣化状況を調査分析し、使用限界年数を設定していくこととしている。
・水源から配水本管までの管路や防災拠点施設へ向けた管路を計画的に更新・耐震化していくとともに、漏水頻度の高い管路についても緊急性の高いものから更新していく。"</t>
    <rPh sb="78" eb="81">
      <t>セッキョクテキ</t>
    </rPh>
    <rPh sb="181" eb="185">
      <t>レッカジョウキョウ</t>
    </rPh>
    <rPh sb="186" eb="188">
      <t>チョウサ</t>
    </rPh>
    <rPh sb="188" eb="190">
      <t>ブンセキ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</si>
</sst>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0.67</c:v>
                </c:pt>
                <c:pt idx="1">
                  <c:v>0.52</c:v>
                </c:pt>
                <c:pt idx="2">
                  <c:v>0.53</c:v>
                </c:pt>
                <c:pt idx="3">
                  <c:v>1.05</c:v>
                </c:pt>
                <c:pt idx="4">
                  <c:v>1.32</c:v>
                </c:pt>
              </c:numCache>
            </c:numRef>
          </c:val>
          <c:extLst>
            <c:ext xmlns:c16="http://schemas.microsoft.com/office/drawing/2014/chart" uri="{C3380CC4-5D6E-409C-BE32-E72D297353CC}">
              <c16:uniqueId val="{00000000-B3A1-4FA6-8EFD-BA923339999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0.65</c:v>
                </c:pt>
                <c:pt idx="3">
                  <c:v>0.7</c:v>
                </c:pt>
                <c:pt idx="4">
                  <c:v>0.72</c:v>
                </c:pt>
              </c:numCache>
            </c:numRef>
          </c:val>
          <c:smooth val="0"/>
          <c:extLst>
            <c:ext xmlns:c16="http://schemas.microsoft.com/office/drawing/2014/chart" uri="{C3380CC4-5D6E-409C-BE32-E72D297353CC}">
              <c16:uniqueId val="{00000001-B3A1-4FA6-8EFD-BA923339999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51.39</c:v>
                </c:pt>
                <c:pt idx="1">
                  <c:v>51.29</c:v>
                </c:pt>
                <c:pt idx="2">
                  <c:v>55.48</c:v>
                </c:pt>
                <c:pt idx="3">
                  <c:v>54.85</c:v>
                </c:pt>
                <c:pt idx="4">
                  <c:v>54.74</c:v>
                </c:pt>
              </c:numCache>
            </c:numRef>
          </c:val>
          <c:extLst>
            <c:ext xmlns:c16="http://schemas.microsoft.com/office/drawing/2014/chart" uri="{C3380CC4-5D6E-409C-BE32-E72D297353CC}">
              <c16:uniqueId val="{00000000-C028-46AA-BA34-643502424BB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62.34</c:v>
                </c:pt>
                <c:pt idx="1">
                  <c:v>62.46</c:v>
                </c:pt>
                <c:pt idx="2">
                  <c:v>62.88</c:v>
                </c:pt>
                <c:pt idx="3">
                  <c:v>62.32</c:v>
                </c:pt>
                <c:pt idx="4">
                  <c:v>61.71</c:v>
                </c:pt>
              </c:numCache>
            </c:numRef>
          </c:val>
          <c:smooth val="0"/>
          <c:extLst>
            <c:ext xmlns:c16="http://schemas.microsoft.com/office/drawing/2014/chart" uri="{C3380CC4-5D6E-409C-BE32-E72D297353CC}">
              <c16:uniqueId val="{00000001-C028-46AA-BA34-643502424BB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92.57</c:v>
                </c:pt>
                <c:pt idx="1">
                  <c:v>93.41</c:v>
                </c:pt>
                <c:pt idx="2">
                  <c:v>92.48</c:v>
                </c:pt>
                <c:pt idx="3">
                  <c:v>92.28</c:v>
                </c:pt>
                <c:pt idx="4">
                  <c:v>91.86</c:v>
                </c:pt>
              </c:numCache>
            </c:numRef>
          </c:val>
          <c:extLst>
            <c:ext xmlns:c16="http://schemas.microsoft.com/office/drawing/2014/chart" uri="{C3380CC4-5D6E-409C-BE32-E72D297353CC}">
              <c16:uniqueId val="{00000000-9BC3-4F63-9D1C-3FC1AFD0B67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90.15</c:v>
                </c:pt>
                <c:pt idx="1">
                  <c:v>90.62</c:v>
                </c:pt>
                <c:pt idx="2">
                  <c:v>90.13</c:v>
                </c:pt>
                <c:pt idx="3">
                  <c:v>90.19</c:v>
                </c:pt>
                <c:pt idx="4">
                  <c:v>90.03</c:v>
                </c:pt>
              </c:numCache>
            </c:numRef>
          </c:val>
          <c:smooth val="0"/>
          <c:extLst>
            <c:ext xmlns:c16="http://schemas.microsoft.com/office/drawing/2014/chart" uri="{C3380CC4-5D6E-409C-BE32-E72D297353CC}">
              <c16:uniqueId val="{00000001-9BC3-4F63-9D1C-3FC1AFD0B67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120.4</c:v>
                </c:pt>
                <c:pt idx="1">
                  <c:v>121.23</c:v>
                </c:pt>
                <c:pt idx="2">
                  <c:v>110.66</c:v>
                </c:pt>
                <c:pt idx="3">
                  <c:v>111.3</c:v>
                </c:pt>
                <c:pt idx="4">
                  <c:v>112.74</c:v>
                </c:pt>
              </c:numCache>
            </c:numRef>
          </c:val>
          <c:extLst>
            <c:ext xmlns:c16="http://schemas.microsoft.com/office/drawing/2014/chart" uri="{C3380CC4-5D6E-409C-BE32-E72D297353CC}">
              <c16:uniqueId val="{00000000-1746-4675-9C7C-A46249C9444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114.08</c:v>
                </c:pt>
                <c:pt idx="1">
                  <c:v>115.36</c:v>
                </c:pt>
                <c:pt idx="2">
                  <c:v>113.95</c:v>
                </c:pt>
                <c:pt idx="3">
                  <c:v>112.62</c:v>
                </c:pt>
                <c:pt idx="4">
                  <c:v>113.35</c:v>
                </c:pt>
              </c:numCache>
            </c:numRef>
          </c:val>
          <c:smooth val="0"/>
          <c:extLst>
            <c:ext xmlns:c16="http://schemas.microsoft.com/office/drawing/2014/chart" uri="{C3380CC4-5D6E-409C-BE32-E72D297353CC}">
              <c16:uniqueId val="{00000001-1746-4675-9C7C-A46249C9444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52.73</c:v>
                </c:pt>
                <c:pt idx="1">
                  <c:v>52.76</c:v>
                </c:pt>
                <c:pt idx="2">
                  <c:v>40.75</c:v>
                </c:pt>
                <c:pt idx="3">
                  <c:v>42.2</c:v>
                </c:pt>
                <c:pt idx="4">
                  <c:v>43.48</c:v>
                </c:pt>
              </c:numCache>
            </c:numRef>
          </c:val>
          <c:extLst>
            <c:ext xmlns:c16="http://schemas.microsoft.com/office/drawing/2014/chart" uri="{C3380CC4-5D6E-409C-BE32-E72D297353CC}">
              <c16:uniqueId val="{00000000-BE61-431F-89C8-ECA5FF000CE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47.37</c:v>
                </c:pt>
                <c:pt idx="1">
                  <c:v>48.01</c:v>
                </c:pt>
                <c:pt idx="2">
                  <c:v>48.01</c:v>
                </c:pt>
                <c:pt idx="3">
                  <c:v>48.86</c:v>
                </c:pt>
                <c:pt idx="4">
                  <c:v>49.6</c:v>
                </c:pt>
              </c:numCache>
            </c:numRef>
          </c:val>
          <c:smooth val="0"/>
          <c:extLst>
            <c:ext xmlns:c16="http://schemas.microsoft.com/office/drawing/2014/chart" uri="{C3380CC4-5D6E-409C-BE32-E72D297353CC}">
              <c16:uniqueId val="{00000001-BE61-431F-89C8-ECA5FF000CE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11.6</c:v>
                </c:pt>
                <c:pt idx="1">
                  <c:v>11.05</c:v>
                </c:pt>
                <c:pt idx="2">
                  <c:v>19.53</c:v>
                </c:pt>
                <c:pt idx="3">
                  <c:v>23.7</c:v>
                </c:pt>
                <c:pt idx="4">
                  <c:v>26.29</c:v>
                </c:pt>
              </c:numCache>
            </c:numRef>
          </c:val>
          <c:extLst>
            <c:ext xmlns:c16="http://schemas.microsoft.com/office/drawing/2014/chart" uri="{C3380CC4-5D6E-409C-BE32-E72D297353CC}">
              <c16:uniqueId val="{00000000-34BD-41D4-8B91-C554AB67196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14.27</c:v>
                </c:pt>
                <c:pt idx="1">
                  <c:v>16.170000000000002</c:v>
                </c:pt>
                <c:pt idx="2">
                  <c:v>16.600000000000001</c:v>
                </c:pt>
                <c:pt idx="3">
                  <c:v>18.510000000000002</c:v>
                </c:pt>
                <c:pt idx="4">
                  <c:v>20.49</c:v>
                </c:pt>
              </c:numCache>
            </c:numRef>
          </c:val>
          <c:smooth val="0"/>
          <c:extLst>
            <c:ext xmlns:c16="http://schemas.microsoft.com/office/drawing/2014/chart" uri="{C3380CC4-5D6E-409C-BE32-E72D297353CC}">
              <c16:uniqueId val="{00000001-34BD-41D4-8B91-C554AB67196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0C-42E8-AD60-23B0A1B0AE4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0.75</c:v>
                </c:pt>
                <c:pt idx="4" formatCode="#,##0.00;&quot;△&quot;#,##0.00;&quot;-&quot;">
                  <c:v>0.51</c:v>
                </c:pt>
              </c:numCache>
            </c:numRef>
          </c:val>
          <c:smooth val="0"/>
          <c:extLst>
            <c:ext xmlns:c16="http://schemas.microsoft.com/office/drawing/2014/chart" uri="{C3380CC4-5D6E-409C-BE32-E72D297353CC}">
              <c16:uniqueId val="{00000001-260C-42E8-AD60-23B0A1B0AE4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506.87</c:v>
                </c:pt>
                <c:pt idx="1">
                  <c:v>424.06</c:v>
                </c:pt>
                <c:pt idx="2">
                  <c:v>313.06</c:v>
                </c:pt>
                <c:pt idx="3">
                  <c:v>307.45</c:v>
                </c:pt>
                <c:pt idx="4">
                  <c:v>290.95999999999998</c:v>
                </c:pt>
              </c:numCache>
            </c:numRef>
          </c:val>
          <c:extLst>
            <c:ext xmlns:c16="http://schemas.microsoft.com/office/drawing/2014/chart" uri="{C3380CC4-5D6E-409C-BE32-E72D297353CC}">
              <c16:uniqueId val="{00000000-E1B5-499A-8D8E-137CE5D893A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299.44</c:v>
                </c:pt>
                <c:pt idx="1">
                  <c:v>311.99</c:v>
                </c:pt>
                <c:pt idx="2">
                  <c:v>307.83</c:v>
                </c:pt>
                <c:pt idx="3">
                  <c:v>318.89</c:v>
                </c:pt>
                <c:pt idx="4">
                  <c:v>309.10000000000002</c:v>
                </c:pt>
              </c:numCache>
            </c:numRef>
          </c:val>
          <c:smooth val="0"/>
          <c:extLst>
            <c:ext xmlns:c16="http://schemas.microsoft.com/office/drawing/2014/chart" uri="{C3380CC4-5D6E-409C-BE32-E72D297353CC}">
              <c16:uniqueId val="{00000001-E1B5-499A-8D8E-137CE5D893A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237.33</c:v>
                </c:pt>
                <c:pt idx="1">
                  <c:v>227.22</c:v>
                </c:pt>
                <c:pt idx="2">
                  <c:v>420.07</c:v>
                </c:pt>
                <c:pt idx="3">
                  <c:v>410.76</c:v>
                </c:pt>
                <c:pt idx="4">
                  <c:v>394.73</c:v>
                </c:pt>
              </c:numCache>
            </c:numRef>
          </c:val>
          <c:extLst>
            <c:ext xmlns:c16="http://schemas.microsoft.com/office/drawing/2014/chart" uri="{C3380CC4-5D6E-409C-BE32-E72D297353CC}">
              <c16:uniqueId val="{00000000-6A7C-46FC-A9AB-2EF80530A16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298.08999999999997</c:v>
                </c:pt>
                <c:pt idx="1">
                  <c:v>291.77999999999997</c:v>
                </c:pt>
                <c:pt idx="2">
                  <c:v>295.44</c:v>
                </c:pt>
                <c:pt idx="3">
                  <c:v>290.07</c:v>
                </c:pt>
                <c:pt idx="4">
                  <c:v>290.42</c:v>
                </c:pt>
              </c:numCache>
            </c:numRef>
          </c:val>
          <c:smooth val="0"/>
          <c:extLst>
            <c:ext xmlns:c16="http://schemas.microsoft.com/office/drawing/2014/chart" uri="{C3380CC4-5D6E-409C-BE32-E72D297353CC}">
              <c16:uniqueId val="{00000001-6A7C-46FC-A9AB-2EF80530A16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113.82</c:v>
                </c:pt>
                <c:pt idx="1">
                  <c:v>115.29</c:v>
                </c:pt>
                <c:pt idx="2">
                  <c:v>99.25</c:v>
                </c:pt>
                <c:pt idx="3">
                  <c:v>100.52</c:v>
                </c:pt>
                <c:pt idx="4">
                  <c:v>99.26</c:v>
                </c:pt>
              </c:numCache>
            </c:numRef>
          </c:val>
          <c:extLst>
            <c:ext xmlns:c16="http://schemas.microsoft.com/office/drawing/2014/chart" uri="{C3380CC4-5D6E-409C-BE32-E72D297353CC}">
              <c16:uniqueId val="{00000000-6E43-4F82-B3CD-8AB477A962E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c:v>
                </c:pt>
                <c:pt idx="1">
                  <c:v>107.61</c:v>
                </c:pt>
                <c:pt idx="2">
                  <c:v>106.02</c:v>
                </c:pt>
                <c:pt idx="3">
                  <c:v>104.84</c:v>
                </c:pt>
                <c:pt idx="4">
                  <c:v>106.11</c:v>
                </c:pt>
              </c:numCache>
            </c:numRef>
          </c:val>
          <c:smooth val="0"/>
          <c:extLst>
            <c:ext xmlns:c16="http://schemas.microsoft.com/office/drawing/2014/chart" uri="{C3380CC4-5D6E-409C-BE32-E72D297353CC}">
              <c16:uniqueId val="{00000001-6E43-4F82-B3CD-8AB477A962E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189.02</c:v>
                </c:pt>
                <c:pt idx="1">
                  <c:v>186.41</c:v>
                </c:pt>
                <c:pt idx="2">
                  <c:v>217.44</c:v>
                </c:pt>
                <c:pt idx="3">
                  <c:v>214.17</c:v>
                </c:pt>
                <c:pt idx="4">
                  <c:v>216.27</c:v>
                </c:pt>
              </c:numCache>
            </c:numRef>
          </c:val>
          <c:extLst>
            <c:ext xmlns:c16="http://schemas.microsoft.com/office/drawing/2014/chart" uri="{C3380CC4-5D6E-409C-BE32-E72D297353CC}">
              <c16:uniqueId val="{00000000-3D9A-4E25-83F3-DE4C331CFF6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156.29</c:v>
                </c:pt>
                <c:pt idx="1">
                  <c:v>155.69</c:v>
                </c:pt>
                <c:pt idx="2">
                  <c:v>158.6</c:v>
                </c:pt>
                <c:pt idx="3">
                  <c:v>161.82</c:v>
                </c:pt>
                <c:pt idx="4">
                  <c:v>161.03</c:v>
                </c:pt>
              </c:numCache>
            </c:numRef>
          </c:val>
          <c:smooth val="0"/>
          <c:extLst>
            <c:ext xmlns:c16="http://schemas.microsoft.com/office/drawing/2014/chart" uri="{C3380CC4-5D6E-409C-BE32-E72D297353CC}">
              <c16:uniqueId val="{00000001-3D9A-4E25-83F3-DE4C331CFF6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島根県　松江市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A2</v>
      </c>
      <c r="X8" s="83"/>
      <c r="Y8" s="83"/>
      <c r="Z8" s="83"/>
      <c r="AA8" s="83"/>
      <c r="AB8" s="83"/>
      <c r="AC8" s="83"/>
      <c r="AD8" s="83" t="str">
        <f>データ!$M$6</f>
        <v>自治体職員</v>
      </c>
      <c r="AE8" s="83"/>
      <c r="AF8" s="83"/>
      <c r="AG8" s="83"/>
      <c r="AH8" s="83"/>
      <c r="AI8" s="83"/>
      <c r="AJ8" s="83"/>
      <c r="AK8" s="4"/>
      <c r="AL8" s="71">
        <f>データ!$R$6</f>
        <v>201981</v>
      </c>
      <c r="AM8" s="71"/>
      <c r="AN8" s="71"/>
      <c r="AO8" s="71"/>
      <c r="AP8" s="71"/>
      <c r="AQ8" s="71"/>
      <c r="AR8" s="71"/>
      <c r="AS8" s="71"/>
      <c r="AT8" s="67">
        <f>データ!$S$6</f>
        <v>572.99</v>
      </c>
      <c r="AU8" s="68"/>
      <c r="AV8" s="68"/>
      <c r="AW8" s="68"/>
      <c r="AX8" s="68"/>
      <c r="AY8" s="68"/>
      <c r="AZ8" s="68"/>
      <c r="BA8" s="68"/>
      <c r="BB8" s="70">
        <f>データ!$T$6</f>
        <v>352.5</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62.88</v>
      </c>
      <c r="J10" s="68"/>
      <c r="K10" s="68"/>
      <c r="L10" s="68"/>
      <c r="M10" s="68"/>
      <c r="N10" s="68"/>
      <c r="O10" s="69"/>
      <c r="P10" s="70">
        <f>データ!$P$6</f>
        <v>94.3</v>
      </c>
      <c r="Q10" s="70"/>
      <c r="R10" s="70"/>
      <c r="S10" s="70"/>
      <c r="T10" s="70"/>
      <c r="U10" s="70"/>
      <c r="V10" s="70"/>
      <c r="W10" s="71">
        <f>データ!$Q$6</f>
        <v>3597</v>
      </c>
      <c r="X10" s="71"/>
      <c r="Y10" s="71"/>
      <c r="Z10" s="71"/>
      <c r="AA10" s="71"/>
      <c r="AB10" s="71"/>
      <c r="AC10" s="71"/>
      <c r="AD10" s="2"/>
      <c r="AE10" s="2"/>
      <c r="AF10" s="2"/>
      <c r="AG10" s="2"/>
      <c r="AH10" s="4"/>
      <c r="AI10" s="4"/>
      <c r="AJ10" s="4"/>
      <c r="AK10" s="4"/>
      <c r="AL10" s="71">
        <f>データ!$U$6</f>
        <v>189407</v>
      </c>
      <c r="AM10" s="71"/>
      <c r="AN10" s="71"/>
      <c r="AO10" s="71"/>
      <c r="AP10" s="71"/>
      <c r="AQ10" s="71"/>
      <c r="AR10" s="71"/>
      <c r="AS10" s="71"/>
      <c r="AT10" s="67">
        <f>データ!$V$6</f>
        <v>206.58</v>
      </c>
      <c r="AU10" s="68"/>
      <c r="AV10" s="68"/>
      <c r="AW10" s="68"/>
      <c r="AX10" s="68"/>
      <c r="AY10" s="68"/>
      <c r="AZ10" s="68"/>
      <c r="BA10" s="68"/>
      <c r="BB10" s="70">
        <f>データ!$W$6</f>
        <v>916.87</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MPjwzkyUA5KW7lxNMcxVZXyikPDGLjpONGsJKU8TxRG2Qg3ODK+wDUb+9jcrZeRCEGUaaC9BO8QMM0znyrpc6w==" saltValue="5PStZ2Mkj62cAPNyWOf7p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322016</v>
      </c>
      <c r="D6" s="34">
        <f t="shared" si="3"/>
        <v>46</v>
      </c>
      <c r="E6" s="34">
        <f t="shared" si="3"/>
        <v>1</v>
      </c>
      <c r="F6" s="34">
        <f t="shared" si="3"/>
        <v>0</v>
      </c>
      <c r="G6" s="34">
        <f t="shared" si="3"/>
        <v>1</v>
      </c>
      <c r="H6" s="34" t="str">
        <f t="shared" si="3"/>
        <v>島根県　松江市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62.88</v>
      </c>
      <c r="P6" s="35">
        <f t="shared" si="3"/>
        <v>94.3</v>
      </c>
      <c r="Q6" s="35">
        <f t="shared" si="3"/>
        <v>3597</v>
      </c>
      <c r="R6" s="35">
        <f t="shared" si="3"/>
        <v>201981</v>
      </c>
      <c r="S6" s="35">
        <f t="shared" si="3"/>
        <v>572.99</v>
      </c>
      <c r="T6" s="35">
        <f t="shared" si="3"/>
        <v>352.5</v>
      </c>
      <c r="U6" s="35">
        <f t="shared" si="3"/>
        <v>189407</v>
      </c>
      <c r="V6" s="35">
        <f t="shared" si="3"/>
        <v>206.58</v>
      </c>
      <c r="W6" s="35">
        <f t="shared" si="3"/>
        <v>916.87</v>
      </c>
      <c r="X6" s="36">
        <f>IF(X7="",NA(),X7)</f>
        <v>120.4</v>
      </c>
      <c r="Y6" s="36">
        <f t="shared" ref="Y6:AG6" si="4">IF(Y7="",NA(),Y7)</f>
        <v>121.23</v>
      </c>
      <c r="Z6" s="36">
        <f t="shared" si="4"/>
        <v>110.66</v>
      </c>
      <c r="AA6" s="36">
        <f t="shared" si="4"/>
        <v>111.3</v>
      </c>
      <c r="AB6" s="36">
        <f t="shared" si="4"/>
        <v>112.74</v>
      </c>
      <c r="AC6" s="36">
        <f t="shared" si="4"/>
        <v>114.08</v>
      </c>
      <c r="AD6" s="36">
        <f t="shared" si="4"/>
        <v>115.36</v>
      </c>
      <c r="AE6" s="36">
        <f t="shared" si="4"/>
        <v>113.95</v>
      </c>
      <c r="AF6" s="36">
        <f t="shared" si="4"/>
        <v>112.62</v>
      </c>
      <c r="AG6" s="36">
        <f t="shared" si="4"/>
        <v>113.35</v>
      </c>
      <c r="AH6" s="35" t="str">
        <f>IF(AH7="","",IF(AH7="-","【-】","【"&amp;SUBSTITUTE(TEXT(AH7,"#,##0.00"),"-","△")&amp;"】"))</f>
        <v>【112.01】</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6">
        <f t="shared" si="5"/>
        <v>0.75</v>
      </c>
      <c r="AR6" s="36">
        <f t="shared" si="5"/>
        <v>0.51</v>
      </c>
      <c r="AS6" s="35" t="str">
        <f>IF(AS7="","",IF(AS7="-","【-】","【"&amp;SUBSTITUTE(TEXT(AS7,"#,##0.00"),"-","△")&amp;"】"))</f>
        <v>【1.08】</v>
      </c>
      <c r="AT6" s="36">
        <f>IF(AT7="",NA(),AT7)</f>
        <v>506.87</v>
      </c>
      <c r="AU6" s="36">
        <f t="shared" ref="AU6:BC6" si="6">IF(AU7="",NA(),AU7)</f>
        <v>424.06</v>
      </c>
      <c r="AV6" s="36">
        <f t="shared" si="6"/>
        <v>313.06</v>
      </c>
      <c r="AW6" s="36">
        <f t="shared" si="6"/>
        <v>307.45</v>
      </c>
      <c r="AX6" s="36">
        <f t="shared" si="6"/>
        <v>290.95999999999998</v>
      </c>
      <c r="AY6" s="36">
        <f t="shared" si="6"/>
        <v>299.44</v>
      </c>
      <c r="AZ6" s="36">
        <f t="shared" si="6"/>
        <v>311.99</v>
      </c>
      <c r="BA6" s="36">
        <f t="shared" si="6"/>
        <v>307.83</v>
      </c>
      <c r="BB6" s="36">
        <f t="shared" si="6"/>
        <v>318.89</v>
      </c>
      <c r="BC6" s="36">
        <f t="shared" si="6"/>
        <v>309.10000000000002</v>
      </c>
      <c r="BD6" s="35" t="str">
        <f>IF(BD7="","",IF(BD7="-","【-】","【"&amp;SUBSTITUTE(TEXT(BD7,"#,##0.00"),"-","△")&amp;"】"))</f>
        <v>【264.97】</v>
      </c>
      <c r="BE6" s="36">
        <f>IF(BE7="",NA(),BE7)</f>
        <v>237.33</v>
      </c>
      <c r="BF6" s="36">
        <f t="shared" ref="BF6:BN6" si="7">IF(BF7="",NA(),BF7)</f>
        <v>227.22</v>
      </c>
      <c r="BG6" s="36">
        <f t="shared" si="7"/>
        <v>420.07</v>
      </c>
      <c r="BH6" s="36">
        <f t="shared" si="7"/>
        <v>410.76</v>
      </c>
      <c r="BI6" s="36">
        <f t="shared" si="7"/>
        <v>394.73</v>
      </c>
      <c r="BJ6" s="36">
        <f t="shared" si="7"/>
        <v>298.08999999999997</v>
      </c>
      <c r="BK6" s="36">
        <f t="shared" si="7"/>
        <v>291.77999999999997</v>
      </c>
      <c r="BL6" s="36">
        <f t="shared" si="7"/>
        <v>295.44</v>
      </c>
      <c r="BM6" s="36">
        <f t="shared" si="7"/>
        <v>290.07</v>
      </c>
      <c r="BN6" s="36">
        <f t="shared" si="7"/>
        <v>290.42</v>
      </c>
      <c r="BO6" s="35" t="str">
        <f>IF(BO7="","",IF(BO7="-","【-】","【"&amp;SUBSTITUTE(TEXT(BO7,"#,##0.00"),"-","△")&amp;"】"))</f>
        <v>【266.61】</v>
      </c>
      <c r="BP6" s="36">
        <f>IF(BP7="",NA(),BP7)</f>
        <v>113.82</v>
      </c>
      <c r="BQ6" s="36">
        <f t="shared" ref="BQ6:BY6" si="8">IF(BQ7="",NA(),BQ7)</f>
        <v>115.29</v>
      </c>
      <c r="BR6" s="36">
        <f t="shared" si="8"/>
        <v>99.25</v>
      </c>
      <c r="BS6" s="36">
        <f t="shared" si="8"/>
        <v>100.52</v>
      </c>
      <c r="BT6" s="36">
        <f t="shared" si="8"/>
        <v>99.26</v>
      </c>
      <c r="BU6" s="36">
        <f t="shared" si="8"/>
        <v>106.4</v>
      </c>
      <c r="BV6" s="36">
        <f t="shared" si="8"/>
        <v>107.61</v>
      </c>
      <c r="BW6" s="36">
        <f t="shared" si="8"/>
        <v>106.02</v>
      </c>
      <c r="BX6" s="36">
        <f t="shared" si="8"/>
        <v>104.84</v>
      </c>
      <c r="BY6" s="36">
        <f t="shared" si="8"/>
        <v>106.11</v>
      </c>
      <c r="BZ6" s="35" t="str">
        <f>IF(BZ7="","",IF(BZ7="-","【-】","【"&amp;SUBSTITUTE(TEXT(BZ7,"#,##0.00"),"-","△")&amp;"】"))</f>
        <v>【103.24】</v>
      </c>
      <c r="CA6" s="36">
        <f>IF(CA7="",NA(),CA7)</f>
        <v>189.02</v>
      </c>
      <c r="CB6" s="36">
        <f t="shared" ref="CB6:CJ6" si="9">IF(CB7="",NA(),CB7)</f>
        <v>186.41</v>
      </c>
      <c r="CC6" s="36">
        <f t="shared" si="9"/>
        <v>217.44</v>
      </c>
      <c r="CD6" s="36">
        <f t="shared" si="9"/>
        <v>214.17</v>
      </c>
      <c r="CE6" s="36">
        <f t="shared" si="9"/>
        <v>216.27</v>
      </c>
      <c r="CF6" s="36">
        <f t="shared" si="9"/>
        <v>156.29</v>
      </c>
      <c r="CG6" s="36">
        <f t="shared" si="9"/>
        <v>155.69</v>
      </c>
      <c r="CH6" s="36">
        <f t="shared" si="9"/>
        <v>158.6</v>
      </c>
      <c r="CI6" s="36">
        <f t="shared" si="9"/>
        <v>161.82</v>
      </c>
      <c r="CJ6" s="36">
        <f t="shared" si="9"/>
        <v>161.03</v>
      </c>
      <c r="CK6" s="35" t="str">
        <f>IF(CK7="","",IF(CK7="-","【-】","【"&amp;SUBSTITUTE(TEXT(CK7,"#,##0.00"),"-","△")&amp;"】"))</f>
        <v>【168.38】</v>
      </c>
      <c r="CL6" s="36">
        <f>IF(CL7="",NA(),CL7)</f>
        <v>51.39</v>
      </c>
      <c r="CM6" s="36">
        <f t="shared" ref="CM6:CU6" si="10">IF(CM7="",NA(),CM7)</f>
        <v>51.29</v>
      </c>
      <c r="CN6" s="36">
        <f t="shared" si="10"/>
        <v>55.48</v>
      </c>
      <c r="CO6" s="36">
        <f t="shared" si="10"/>
        <v>54.85</v>
      </c>
      <c r="CP6" s="36">
        <f t="shared" si="10"/>
        <v>54.74</v>
      </c>
      <c r="CQ6" s="36">
        <f t="shared" si="10"/>
        <v>62.34</v>
      </c>
      <c r="CR6" s="36">
        <f t="shared" si="10"/>
        <v>62.46</v>
      </c>
      <c r="CS6" s="36">
        <f t="shared" si="10"/>
        <v>62.88</v>
      </c>
      <c r="CT6" s="36">
        <f t="shared" si="10"/>
        <v>62.32</v>
      </c>
      <c r="CU6" s="36">
        <f t="shared" si="10"/>
        <v>61.71</v>
      </c>
      <c r="CV6" s="35" t="str">
        <f>IF(CV7="","",IF(CV7="-","【-】","【"&amp;SUBSTITUTE(TEXT(CV7,"#,##0.00"),"-","△")&amp;"】"))</f>
        <v>【60.00】</v>
      </c>
      <c r="CW6" s="36">
        <f>IF(CW7="",NA(),CW7)</f>
        <v>92.57</v>
      </c>
      <c r="CX6" s="36">
        <f t="shared" ref="CX6:DF6" si="11">IF(CX7="",NA(),CX7)</f>
        <v>93.41</v>
      </c>
      <c r="CY6" s="36">
        <f t="shared" si="11"/>
        <v>92.48</v>
      </c>
      <c r="CZ6" s="36">
        <f t="shared" si="11"/>
        <v>92.28</v>
      </c>
      <c r="DA6" s="36">
        <f t="shared" si="11"/>
        <v>91.86</v>
      </c>
      <c r="DB6" s="36">
        <f t="shared" si="11"/>
        <v>90.15</v>
      </c>
      <c r="DC6" s="36">
        <f t="shared" si="11"/>
        <v>90.62</v>
      </c>
      <c r="DD6" s="36">
        <f t="shared" si="11"/>
        <v>90.13</v>
      </c>
      <c r="DE6" s="36">
        <f t="shared" si="11"/>
        <v>90.19</v>
      </c>
      <c r="DF6" s="36">
        <f t="shared" si="11"/>
        <v>90.03</v>
      </c>
      <c r="DG6" s="35" t="str">
        <f>IF(DG7="","",IF(DG7="-","【-】","【"&amp;SUBSTITUTE(TEXT(DG7,"#,##0.00"),"-","△")&amp;"】"))</f>
        <v>【89.80】</v>
      </c>
      <c r="DH6" s="36">
        <f>IF(DH7="",NA(),DH7)</f>
        <v>52.73</v>
      </c>
      <c r="DI6" s="36">
        <f t="shared" ref="DI6:DQ6" si="12">IF(DI7="",NA(),DI7)</f>
        <v>52.76</v>
      </c>
      <c r="DJ6" s="36">
        <f t="shared" si="12"/>
        <v>40.75</v>
      </c>
      <c r="DK6" s="36">
        <f t="shared" si="12"/>
        <v>42.2</v>
      </c>
      <c r="DL6" s="36">
        <f t="shared" si="12"/>
        <v>43.48</v>
      </c>
      <c r="DM6" s="36">
        <f t="shared" si="12"/>
        <v>47.37</v>
      </c>
      <c r="DN6" s="36">
        <f t="shared" si="12"/>
        <v>48.01</v>
      </c>
      <c r="DO6" s="36">
        <f t="shared" si="12"/>
        <v>48.01</v>
      </c>
      <c r="DP6" s="36">
        <f t="shared" si="12"/>
        <v>48.86</v>
      </c>
      <c r="DQ6" s="36">
        <f t="shared" si="12"/>
        <v>49.6</v>
      </c>
      <c r="DR6" s="35" t="str">
        <f>IF(DR7="","",IF(DR7="-","【-】","【"&amp;SUBSTITUTE(TEXT(DR7,"#,##0.00"),"-","△")&amp;"】"))</f>
        <v>【49.59】</v>
      </c>
      <c r="DS6" s="36">
        <f>IF(DS7="",NA(),DS7)</f>
        <v>11.6</v>
      </c>
      <c r="DT6" s="36">
        <f t="shared" ref="DT6:EB6" si="13">IF(DT7="",NA(),DT7)</f>
        <v>11.05</v>
      </c>
      <c r="DU6" s="36">
        <f t="shared" si="13"/>
        <v>19.53</v>
      </c>
      <c r="DV6" s="36">
        <f t="shared" si="13"/>
        <v>23.7</v>
      </c>
      <c r="DW6" s="36">
        <f t="shared" si="13"/>
        <v>26.29</v>
      </c>
      <c r="DX6" s="36">
        <f t="shared" si="13"/>
        <v>14.27</v>
      </c>
      <c r="DY6" s="36">
        <f t="shared" si="13"/>
        <v>16.170000000000002</v>
      </c>
      <c r="DZ6" s="36">
        <f t="shared" si="13"/>
        <v>16.600000000000001</v>
      </c>
      <c r="EA6" s="36">
        <f t="shared" si="13"/>
        <v>18.510000000000002</v>
      </c>
      <c r="EB6" s="36">
        <f t="shared" si="13"/>
        <v>20.49</v>
      </c>
      <c r="EC6" s="35" t="str">
        <f>IF(EC7="","",IF(EC7="-","【-】","【"&amp;SUBSTITUTE(TEXT(EC7,"#,##0.00"),"-","△")&amp;"】"))</f>
        <v>【19.44】</v>
      </c>
      <c r="ED6" s="36">
        <f>IF(ED7="",NA(),ED7)</f>
        <v>0.67</v>
      </c>
      <c r="EE6" s="36">
        <f t="shared" ref="EE6:EM6" si="14">IF(EE7="",NA(),EE7)</f>
        <v>0.52</v>
      </c>
      <c r="EF6" s="36">
        <f t="shared" si="14"/>
        <v>0.53</v>
      </c>
      <c r="EG6" s="36">
        <f t="shared" si="14"/>
        <v>1.05</v>
      </c>
      <c r="EH6" s="36">
        <f t="shared" si="14"/>
        <v>1.32</v>
      </c>
      <c r="EI6" s="36">
        <f t="shared" si="14"/>
        <v>0.67</v>
      </c>
      <c r="EJ6" s="36">
        <f t="shared" si="14"/>
        <v>0.67</v>
      </c>
      <c r="EK6" s="36">
        <f t="shared" si="14"/>
        <v>0.65</v>
      </c>
      <c r="EL6" s="36">
        <f t="shared" si="14"/>
        <v>0.7</v>
      </c>
      <c r="EM6" s="36">
        <f t="shared" si="14"/>
        <v>0.72</v>
      </c>
      <c r="EN6" s="35" t="str">
        <f>IF(EN7="","",IF(EN7="-","【-】","【"&amp;SUBSTITUTE(TEXT(EN7,"#,##0.00"),"-","△")&amp;"】"))</f>
        <v>【0.68】</v>
      </c>
    </row>
    <row r="7" spans="1:144" s="37" customFormat="1" x14ac:dyDescent="0.15">
      <c r="A7" s="29"/>
      <c r="B7" s="38">
        <v>2019</v>
      </c>
      <c r="C7" s="38">
        <v>322016</v>
      </c>
      <c r="D7" s="38">
        <v>46</v>
      </c>
      <c r="E7" s="38">
        <v>1</v>
      </c>
      <c r="F7" s="38">
        <v>0</v>
      </c>
      <c r="G7" s="38">
        <v>1</v>
      </c>
      <c r="H7" s="38" t="s">
        <v>93</v>
      </c>
      <c r="I7" s="38" t="s">
        <v>94</v>
      </c>
      <c r="J7" s="38" t="s">
        <v>95</v>
      </c>
      <c r="K7" s="38" t="s">
        <v>96</v>
      </c>
      <c r="L7" s="38" t="s">
        <v>97</v>
      </c>
      <c r="M7" s="38" t="s">
        <v>98</v>
      </c>
      <c r="N7" s="39" t="s">
        <v>99</v>
      </c>
      <c r="O7" s="39">
        <v>62.88</v>
      </c>
      <c r="P7" s="39">
        <v>94.3</v>
      </c>
      <c r="Q7" s="39">
        <v>3597</v>
      </c>
      <c r="R7" s="39">
        <v>201981</v>
      </c>
      <c r="S7" s="39">
        <v>572.99</v>
      </c>
      <c r="T7" s="39">
        <v>352.5</v>
      </c>
      <c r="U7" s="39">
        <v>189407</v>
      </c>
      <c r="V7" s="39">
        <v>206.58</v>
      </c>
      <c r="W7" s="39">
        <v>916.87</v>
      </c>
      <c r="X7" s="39">
        <v>120.4</v>
      </c>
      <c r="Y7" s="39">
        <v>121.23</v>
      </c>
      <c r="Z7" s="39">
        <v>110.66</v>
      </c>
      <c r="AA7" s="39">
        <v>111.3</v>
      </c>
      <c r="AB7" s="39">
        <v>112.74</v>
      </c>
      <c r="AC7" s="39">
        <v>114.08</v>
      </c>
      <c r="AD7" s="39">
        <v>115.36</v>
      </c>
      <c r="AE7" s="39">
        <v>113.95</v>
      </c>
      <c r="AF7" s="39">
        <v>112.62</v>
      </c>
      <c r="AG7" s="39">
        <v>113.35</v>
      </c>
      <c r="AH7" s="39">
        <v>112.01</v>
      </c>
      <c r="AI7" s="39">
        <v>0</v>
      </c>
      <c r="AJ7" s="39">
        <v>0</v>
      </c>
      <c r="AK7" s="39">
        <v>0</v>
      </c>
      <c r="AL7" s="39">
        <v>0</v>
      </c>
      <c r="AM7" s="39">
        <v>0</v>
      </c>
      <c r="AN7" s="39">
        <v>0</v>
      </c>
      <c r="AO7" s="39">
        <v>0</v>
      </c>
      <c r="AP7" s="39">
        <v>0</v>
      </c>
      <c r="AQ7" s="39">
        <v>0.75</v>
      </c>
      <c r="AR7" s="39">
        <v>0.51</v>
      </c>
      <c r="AS7" s="39">
        <v>1.08</v>
      </c>
      <c r="AT7" s="39">
        <v>506.87</v>
      </c>
      <c r="AU7" s="39">
        <v>424.06</v>
      </c>
      <c r="AV7" s="39">
        <v>313.06</v>
      </c>
      <c r="AW7" s="39">
        <v>307.45</v>
      </c>
      <c r="AX7" s="39">
        <v>290.95999999999998</v>
      </c>
      <c r="AY7" s="39">
        <v>299.44</v>
      </c>
      <c r="AZ7" s="39">
        <v>311.99</v>
      </c>
      <c r="BA7" s="39">
        <v>307.83</v>
      </c>
      <c r="BB7" s="39">
        <v>318.89</v>
      </c>
      <c r="BC7" s="39">
        <v>309.10000000000002</v>
      </c>
      <c r="BD7" s="39">
        <v>264.97000000000003</v>
      </c>
      <c r="BE7" s="39">
        <v>237.33</v>
      </c>
      <c r="BF7" s="39">
        <v>227.22</v>
      </c>
      <c r="BG7" s="39">
        <v>420.07</v>
      </c>
      <c r="BH7" s="39">
        <v>410.76</v>
      </c>
      <c r="BI7" s="39">
        <v>394.73</v>
      </c>
      <c r="BJ7" s="39">
        <v>298.08999999999997</v>
      </c>
      <c r="BK7" s="39">
        <v>291.77999999999997</v>
      </c>
      <c r="BL7" s="39">
        <v>295.44</v>
      </c>
      <c r="BM7" s="39">
        <v>290.07</v>
      </c>
      <c r="BN7" s="39">
        <v>290.42</v>
      </c>
      <c r="BO7" s="39">
        <v>266.61</v>
      </c>
      <c r="BP7" s="39">
        <v>113.82</v>
      </c>
      <c r="BQ7" s="39">
        <v>115.29</v>
      </c>
      <c r="BR7" s="39">
        <v>99.25</v>
      </c>
      <c r="BS7" s="39">
        <v>100.52</v>
      </c>
      <c r="BT7" s="39">
        <v>99.26</v>
      </c>
      <c r="BU7" s="39">
        <v>106.4</v>
      </c>
      <c r="BV7" s="39">
        <v>107.61</v>
      </c>
      <c r="BW7" s="39">
        <v>106.02</v>
      </c>
      <c r="BX7" s="39">
        <v>104.84</v>
      </c>
      <c r="BY7" s="39">
        <v>106.11</v>
      </c>
      <c r="BZ7" s="39">
        <v>103.24</v>
      </c>
      <c r="CA7" s="39">
        <v>189.02</v>
      </c>
      <c r="CB7" s="39">
        <v>186.41</v>
      </c>
      <c r="CC7" s="39">
        <v>217.44</v>
      </c>
      <c r="CD7" s="39">
        <v>214.17</v>
      </c>
      <c r="CE7" s="39">
        <v>216.27</v>
      </c>
      <c r="CF7" s="39">
        <v>156.29</v>
      </c>
      <c r="CG7" s="39">
        <v>155.69</v>
      </c>
      <c r="CH7" s="39">
        <v>158.6</v>
      </c>
      <c r="CI7" s="39">
        <v>161.82</v>
      </c>
      <c r="CJ7" s="39">
        <v>161.03</v>
      </c>
      <c r="CK7" s="39">
        <v>168.38</v>
      </c>
      <c r="CL7" s="39">
        <v>51.39</v>
      </c>
      <c r="CM7" s="39">
        <v>51.29</v>
      </c>
      <c r="CN7" s="39">
        <v>55.48</v>
      </c>
      <c r="CO7" s="39">
        <v>54.85</v>
      </c>
      <c r="CP7" s="39">
        <v>54.74</v>
      </c>
      <c r="CQ7" s="39">
        <v>62.34</v>
      </c>
      <c r="CR7" s="39">
        <v>62.46</v>
      </c>
      <c r="CS7" s="39">
        <v>62.88</v>
      </c>
      <c r="CT7" s="39">
        <v>62.32</v>
      </c>
      <c r="CU7" s="39">
        <v>61.71</v>
      </c>
      <c r="CV7" s="39">
        <v>60</v>
      </c>
      <c r="CW7" s="39">
        <v>92.57</v>
      </c>
      <c r="CX7" s="39">
        <v>93.41</v>
      </c>
      <c r="CY7" s="39">
        <v>92.48</v>
      </c>
      <c r="CZ7" s="39">
        <v>92.28</v>
      </c>
      <c r="DA7" s="39">
        <v>91.86</v>
      </c>
      <c r="DB7" s="39">
        <v>90.15</v>
      </c>
      <c r="DC7" s="39">
        <v>90.62</v>
      </c>
      <c r="DD7" s="39">
        <v>90.13</v>
      </c>
      <c r="DE7" s="39">
        <v>90.19</v>
      </c>
      <c r="DF7" s="39">
        <v>90.03</v>
      </c>
      <c r="DG7" s="39">
        <v>89.8</v>
      </c>
      <c r="DH7" s="39">
        <v>52.73</v>
      </c>
      <c r="DI7" s="39">
        <v>52.76</v>
      </c>
      <c r="DJ7" s="39">
        <v>40.75</v>
      </c>
      <c r="DK7" s="39">
        <v>42.2</v>
      </c>
      <c r="DL7" s="39">
        <v>43.48</v>
      </c>
      <c r="DM7" s="39">
        <v>47.37</v>
      </c>
      <c r="DN7" s="39">
        <v>48.01</v>
      </c>
      <c r="DO7" s="39">
        <v>48.01</v>
      </c>
      <c r="DP7" s="39">
        <v>48.86</v>
      </c>
      <c r="DQ7" s="39">
        <v>49.6</v>
      </c>
      <c r="DR7" s="39">
        <v>49.59</v>
      </c>
      <c r="DS7" s="39">
        <v>11.6</v>
      </c>
      <c r="DT7" s="39">
        <v>11.05</v>
      </c>
      <c r="DU7" s="39">
        <v>19.53</v>
      </c>
      <c r="DV7" s="39">
        <v>23.7</v>
      </c>
      <c r="DW7" s="39">
        <v>26.29</v>
      </c>
      <c r="DX7" s="39">
        <v>14.27</v>
      </c>
      <c r="DY7" s="39">
        <v>16.170000000000002</v>
      </c>
      <c r="DZ7" s="39">
        <v>16.600000000000001</v>
      </c>
      <c r="EA7" s="39">
        <v>18.510000000000002</v>
      </c>
      <c r="EB7" s="39">
        <v>20.49</v>
      </c>
      <c r="EC7" s="39">
        <v>19.440000000000001</v>
      </c>
      <c r="ED7" s="39">
        <v>0.67</v>
      </c>
      <c r="EE7" s="39">
        <v>0.52</v>
      </c>
      <c r="EF7" s="39">
        <v>0.53</v>
      </c>
      <c r="EG7" s="39">
        <v>1.05</v>
      </c>
      <c r="EH7" s="39">
        <v>1.32</v>
      </c>
      <c r="EI7" s="39">
        <v>0.67</v>
      </c>
      <c r="EJ7" s="39">
        <v>0.67</v>
      </c>
      <c r="EK7" s="39">
        <v>0.65</v>
      </c>
      <c r="EL7" s="39">
        <v>0.7</v>
      </c>
      <c r="EM7" s="39">
        <v>0.72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