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山崎　麻祐\Desktop\経営比較分析表\"/>
    </mc:Choice>
  </mc:AlternateContent>
  <xr:revisionPtr revIDLastSave="0" documentId="13_ncr:1_{F98239B3-ECA6-4065-B17C-7440101C0809}" xr6:coauthVersionLast="40" xr6:coauthVersionMax="40" xr10:uidLastSave="{00000000-0000-0000-0000-000000000000}"/>
  <workbookProtection workbookAlgorithmName="SHA-512" workbookHashValue="08qwY08FHHG7Bqcmb3e+H2mSKSoc9YF9BESneBkiSIILSvdG3R7I2j+0TinfiFwDkmSIQMHT8uV46BiMDldssA==" workbookSaltValue="xOQXaLLWZvlwxrSp0pKU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<sst xmlns="http://schemas.openxmlformats.org/spreadsheetml/2006/main" count="240" uniqueCount="125">
  <si>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</si>
  <si>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</si>
  <si>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</si>
  <si>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</si>
  <si>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</si>
  <si>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</si>
  <si>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</si>
  <si>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</si>
  <si>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</si>
  <si>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</si>
  <si>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</si>
  <si>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</si>
  <si>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</si>
  <si>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</si>
  <si>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</si>
  <si>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</si>
  <si>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</si>
  <si>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</si>
  <si>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</si>
  <si>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</si>
  <si>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</si>
  <si>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</si>
  <si>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</si>
  <si>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</si>
  <si>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</si>
  <si>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</si>
  <si>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</si>
  <si>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</si>
  <si>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</si>
  <si>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</si>
  <si>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</si>
  <si>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</si>
  <si>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</si>
  <si>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</si>
  <si>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</si>
  <si>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</si>
  <si>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</si>
  <si>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</si>
  <si>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</si>
  <si>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</si>
  <si>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</si>
  <si>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</si>
  <si>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</si>
  <si>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</si>
  <si>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</si>
  <si>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</si>
  <si>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</si>
  <si>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</si>
  <si>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</si>
  <si>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</si>
  <si>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</si>
  <si>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</si>
  <si>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</si>
  <si>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</si>
  <si>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</si>
  <si>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</si>
  <si>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</si>
  <si>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</si>
  <si>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</si>
  <si>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</si>
  <si>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</si>
  <si>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</si>
  <si>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</si>
  <si>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</si>
  <si>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</si>
  <si>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</si>
  <si>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</si>
  <si>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</si>
  <si>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</si>
  <si>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</si>
  <si>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</si>
  <si>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</si>
  <si>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</si>
  <si>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</si>
  <si>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</si>
  <si>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</si>
  <si>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</si>
  <si>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</si>
  <si>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</si>
  <si>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</si>
  <si>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</si>
  <si>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</si>
  <si>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</si>
  <si>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</si>
  <si>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</si>
  <si>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</si>
  <si>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</si>
  <si>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</si>
  <si>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</si>
  <si>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</si>
  <si>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</si>
  <si>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</si>
  <si>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</si>
  <si>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</si>
  <si>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</si>
  <si>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</si>
  <si>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</si>
  <si>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</si>
  <si>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</si>
  <si>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</si>
  <si>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</si>
  <si>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</si>
  <si>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</si>
  <si>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</si>
  <si>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</si>
  <si>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</si>
  <si>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</si>
  <si>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</si>
  <si>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</si>
  <si>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</si>
  <si>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</si>
  <si>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</si>
  <si>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</si>
  <si>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</si>
  <si>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</si>
  <si>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</si>
  <si>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</si>
  <si>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</si>
  <si>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</si>
  <si>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</si>
  <si>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</si>
  <si>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</si>
  <si>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浦郷地区は平成13年度に、また美田地区は平成22年度に供用開始し、平成27年度末で事業完了し全町的な汚水処理体制が整った。
　浦郷地区の接続率</t>
    </r>
    <r>
      <rPr>
        <sz val="11"/>
        <color rgb="FFFF0000"/>
        <rFont val="ＭＳ ゴシック"/>
        <family val="3"/>
        <charset val="128"/>
      </rPr>
      <t>91.0</t>
    </r>
    <r>
      <rPr>
        <sz val="11"/>
        <color theme="1"/>
        <rFont val="ＭＳ ゴシック"/>
        <family val="3"/>
        <charset val="128"/>
      </rPr>
      <t>％と比較的高いが、美田地区は</t>
    </r>
    <r>
      <rPr>
        <sz val="11"/>
        <color rgb="FFFF0000"/>
        <rFont val="ＭＳ ゴシック"/>
        <family val="3"/>
        <charset val="128"/>
      </rPr>
      <t>45.9</t>
    </r>
    <r>
      <rPr>
        <sz val="11"/>
        <color theme="1"/>
        <rFont val="ＭＳ ゴシック"/>
        <family val="3"/>
        <charset val="128"/>
      </rPr>
      <t>％と供用開始から間もないことから低調であり平成23年度から加入分担金の分割納付ができるように制度改正して加入促進を奨励している。
　平成28年度</t>
    </r>
    <r>
      <rPr>
        <sz val="11"/>
        <color rgb="FFFF0000"/>
        <rFont val="ＭＳ ゴシック"/>
        <family val="3"/>
        <charset val="128"/>
      </rPr>
      <t>に策定した</t>
    </r>
    <r>
      <rPr>
        <sz val="11"/>
        <color theme="1"/>
        <rFont val="ＭＳ ゴシック"/>
        <family val="3"/>
        <charset val="128"/>
      </rPr>
      <t>浦郷地区漁業集落排水施設の長寿命化計画に沿って順次改修を行っていく予定をしている。企業債残高のピークは超えており、企業債残高対事業規模比率は減少していく見込みとなっている。</t>
    </r>
    <rPh sb="167" eb="169">
      <t>サクテイ</t>
    </rPh>
    <rPh sb="191" eb="192">
      <t>ソ</t>
    </rPh>
    <phoneticPr fontId="4"/>
  </si>
  <si>
    <t>　美田地区の接続率が低いためさらなる加入促進で料金収入を確保し、浦郷地区では長寿命化計画を策定し処理場の機器更新等を順次行っていく。</t>
    <phoneticPr fontId="4"/>
  </si>
  <si>
    <t>　平成27年度末で全町的な汚水処理体制が整った。これまで浦郷地区の施設は大規模な修繕は行わず小修繕等で対応してきた。平成28年度末には浦郷地区の長寿命化計画を策定し、平成29年度から計画的に更新を進めている。
　また、企業債残高事業規模比率は平成27年度までは減少していたが、営業収益が増える見込みがないため、今後企業債残高が増えないように老朽化対策を講じていく。</t>
    <rPh sb="98" eb="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</si>
</sst>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0.91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1E-415E-A02C-F728151396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c:ext xmlns:c16="http://schemas.microsoft.com/office/drawing/2014/chart" uri="{C3380CC4-5D6E-409C-BE32-E72D297353CC}">
              <c16:uniqueId val="{00000001-8C1E-415E-A02C-F728151396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31.75</c:v>
                </c:pt>
                <c:pt idx="1">
                  <c:v>32.81</c:v>
                </c:pt>
                <c:pt idx="2">
                  <c:v>33.950000000000003</c:v>
                </c:pt>
                <c:pt idx="3">
                  <c:v>34.299999999999997</c:v>
                </c:pt>
                <c:pt idx="4">
                  <c:v>33.42</c:v>
                </c:pt>
              </c:numCache>
            </c:numRef>
          </c:val>
          <c:extLst>
            <c:ext xmlns:c16="http://schemas.microsoft.com/office/drawing/2014/chart" uri="{C3380CC4-5D6E-409C-BE32-E72D297353CC}">
              <c16:uniqueId val="{00000000-AD03-4E1C-9E0C-47BFEFA643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c:ext xmlns:c16="http://schemas.microsoft.com/office/drawing/2014/chart" uri="{C3380CC4-5D6E-409C-BE32-E72D297353CC}">
              <c16:uniqueId val="{00000001-AD03-4E1C-9E0C-47BFEFA643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70.27</c:v>
                </c:pt>
                <c:pt idx="1">
                  <c:v>71.5</c:v>
                </c:pt>
                <c:pt idx="2">
                  <c:v>70.28</c:v>
                </c:pt>
                <c:pt idx="3">
                  <c:v>73.31</c:v>
                </c:pt>
                <c:pt idx="4">
                  <c:v>74.760000000000005</c:v>
                </c:pt>
              </c:numCache>
            </c:numRef>
          </c:val>
          <c:extLst>
            <c:ext xmlns:c16="http://schemas.microsoft.com/office/drawing/2014/chart" uri="{C3380CC4-5D6E-409C-BE32-E72D297353CC}">
              <c16:uniqueId val="{00000000-8E28-4C92-93AF-5E4AB2BBAE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c:ext xmlns:c16="http://schemas.microsoft.com/office/drawing/2014/chart" uri="{C3380CC4-5D6E-409C-BE32-E72D297353CC}">
              <c16:uniqueId val="{00000001-8E28-4C92-93AF-5E4AB2BBAE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65.150000000000006</c:v>
                </c:pt>
                <c:pt idx="1">
                  <c:v>75.17</c:v>
                </c:pt>
                <c:pt idx="2">
                  <c:v>75.739999999999995</c:v>
                </c:pt>
                <c:pt idx="3">
                  <c:v>101.2</c:v>
                </c:pt>
                <c:pt idx="4">
                  <c:v>98.24</c:v>
                </c:pt>
              </c:numCache>
            </c:numRef>
          </c:val>
          <c:extLst>
            <c:ext xmlns:c16="http://schemas.microsoft.com/office/drawing/2014/chart" uri="{C3380CC4-5D6E-409C-BE32-E72D297353CC}">
              <c16:uniqueId val="{00000000-53FD-4D97-B83E-4538BE9A20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FD-4D97-B83E-4538BE9A20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A-4A7E-8913-4E80345C88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A-4A7E-8913-4E80345C88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30-49E7-BBA6-9AF85380FC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30-49E7-BBA6-9AF85380FC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83-410C-82BA-4AC343DAD5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3-410C-82BA-4AC343DAD5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E-487A-80F1-903E2F9F12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E-487A-80F1-903E2F9F12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2730.11</c:v>
                </c:pt>
                <c:pt idx="1">
                  <c:v>1819</c:v>
                </c:pt>
                <c:pt idx="2">
                  <c:v>1476.81</c:v>
                </c:pt>
                <c:pt idx="3">
                  <c:v>2036.13</c:v>
                </c:pt>
                <c:pt idx="4">
                  <c:v>1939.69</c:v>
                </c:pt>
              </c:numCache>
            </c:numRef>
          </c:val>
          <c:extLst>
            <c:ext xmlns:c16="http://schemas.microsoft.com/office/drawing/2014/chart" uri="{C3380CC4-5D6E-409C-BE32-E72D297353CC}">
              <c16:uniqueId val="{00000000-FCA0-40E2-AF5E-FF91CC7FB8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c:ext xmlns:c16="http://schemas.microsoft.com/office/drawing/2014/chart" uri="{C3380CC4-5D6E-409C-BE32-E72D297353CC}">
              <c16:uniqueId val="{00000001-FCA0-40E2-AF5E-FF91CC7FB8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33.78</c:v>
                </c:pt>
                <c:pt idx="1">
                  <c:v>37.51</c:v>
                </c:pt>
                <c:pt idx="2">
                  <c:v>39.43</c:v>
                </c:pt>
                <c:pt idx="3">
                  <c:v>63.14</c:v>
                </c:pt>
                <c:pt idx="4">
                  <c:v>63.34</c:v>
                </c:pt>
              </c:numCache>
            </c:numRef>
          </c:val>
          <c:extLst>
            <c:ext xmlns:c16="http://schemas.microsoft.com/office/drawing/2014/chart" uri="{C3380CC4-5D6E-409C-BE32-E72D297353CC}">
              <c16:uniqueId val="{00000000-A997-46C3-A398-0910CE389D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c:ext xmlns:c16="http://schemas.microsoft.com/office/drawing/2014/chart" uri="{C3380CC4-5D6E-409C-BE32-E72D297353CC}">
              <c16:uniqueId val="{00000001-A997-46C3-A398-0910CE389D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551.91</c:v>
                </c:pt>
                <c:pt idx="1">
                  <c:v>510.62</c:v>
                </c:pt>
                <c:pt idx="2">
                  <c:v>423.44</c:v>
                </c:pt>
                <c:pt idx="3">
                  <c:v>265.62</c:v>
                </c:pt>
                <c:pt idx="4">
                  <c:v>263.38</c:v>
                </c:pt>
              </c:numCache>
            </c:numRef>
          </c:val>
          <c:extLst>
            <c:ext xmlns:c16="http://schemas.microsoft.com/office/drawing/2014/chart" uri="{C3380CC4-5D6E-409C-BE32-E72D297353CC}">
              <c16:uniqueId val="{00000000-9F4F-4AC4-AA74-1E17184A69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c:ext xmlns:c16="http://schemas.microsoft.com/office/drawing/2014/chart" uri="{C3380CC4-5D6E-409C-BE32-E72D297353CC}">
              <c16:uniqueId val="{00000001-9F4F-4AC4-AA74-1E17184A69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西ノ島町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2887</v>
      </c>
      <c r="AM8" s="66"/>
      <c r="AN8" s="66"/>
      <c r="AO8" s="66"/>
      <c r="AP8" s="66"/>
      <c r="AQ8" s="66"/>
      <c r="AR8" s="66"/>
      <c r="AS8" s="66"/>
      <c r="AT8" s="65">
        <f>データ!T6</f>
        <v>55.96</v>
      </c>
      <c r="AU8" s="65"/>
      <c r="AV8" s="65"/>
      <c r="AW8" s="65"/>
      <c r="AX8" s="65"/>
      <c r="AY8" s="65"/>
      <c r="AZ8" s="65"/>
      <c r="BA8" s="65"/>
      <c r="BB8" s="65">
        <f>データ!U6</f>
        <v>51.59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66.739999999999995</v>
      </c>
      <c r="Q10" s="65"/>
      <c r="R10" s="65"/>
      <c r="S10" s="65"/>
      <c r="T10" s="65"/>
      <c r="U10" s="65"/>
      <c r="V10" s="65"/>
      <c r="W10" s="65">
        <f>データ!Q6</f>
        <v>100</v>
      </c>
      <c r="X10" s="65"/>
      <c r="Y10" s="65"/>
      <c r="Z10" s="65"/>
      <c r="AA10" s="65"/>
      <c r="AB10" s="65"/>
      <c r="AC10" s="65"/>
      <c r="AD10" s="66">
        <f>データ!R6</f>
        <v>3454</v>
      </c>
      <c r="AE10" s="66"/>
      <c r="AF10" s="66"/>
      <c r="AG10" s="66"/>
      <c r="AH10" s="66"/>
      <c r="AI10" s="66"/>
      <c r="AJ10" s="66"/>
      <c r="AK10" s="2"/>
      <c r="AL10" s="66">
        <f>データ!V6</f>
        <v>1914</v>
      </c>
      <c r="AM10" s="66"/>
      <c r="AN10" s="66"/>
      <c r="AO10" s="66"/>
      <c r="AP10" s="66"/>
      <c r="AQ10" s="66"/>
      <c r="AR10" s="66"/>
      <c r="AS10" s="66"/>
      <c r="AT10" s="65">
        <f>データ!W6</f>
        <v>1.41</v>
      </c>
      <c r="AU10" s="65"/>
      <c r="AV10" s="65"/>
      <c r="AW10" s="65"/>
      <c r="AX10" s="65"/>
      <c r="AY10" s="65"/>
      <c r="AZ10" s="65"/>
      <c r="BA10" s="65"/>
      <c r="BB10" s="65">
        <f>データ!X6</f>
        <v>1357.45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IFPAkzU/UiKC1wVxwVDCM6/xuQK8Gm874la2oOlUiPGLpQhVOASSDJJC0f8aB8sI1LLqLSF2XR5h0wLK26q8Mw==" saltValue="5sXCu5x1grrAiJqsyl3gv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325261</v>
      </c>
      <c r="D6" s="32">
        <f t="shared" si="3"/>
        <v>47</v>
      </c>
      <c r="E6" s="32">
        <f t="shared" si="3"/>
        <v>17</v>
      </c>
      <c r="F6" s="32">
        <f t="shared" si="3"/>
        <v>6</v>
      </c>
      <c r="G6" s="32">
        <f t="shared" si="3"/>
        <v>0</v>
      </c>
      <c r="H6" s="32" t="str">
        <f t="shared" si="3"/>
        <v>島根県　西ノ島町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66.739999999999995</v>
      </c>
      <c r="Q6" s="33">
        <f t="shared" si="3"/>
        <v>100</v>
      </c>
      <c r="R6" s="33">
        <f t="shared" si="3"/>
        <v>3454</v>
      </c>
      <c r="S6" s="33">
        <f t="shared" si="3"/>
        <v>2887</v>
      </c>
      <c r="T6" s="33">
        <f t="shared" si="3"/>
        <v>55.96</v>
      </c>
      <c r="U6" s="33">
        <f t="shared" si="3"/>
        <v>51.59</v>
      </c>
      <c r="V6" s="33">
        <f t="shared" si="3"/>
        <v>1914</v>
      </c>
      <c r="W6" s="33">
        <f t="shared" si="3"/>
        <v>1.41</v>
      </c>
      <c r="X6" s="33">
        <f t="shared" si="3"/>
        <v>1357.45</v>
      </c>
      <c r="Y6" s="34">
        <f>IF(Y7="",NA(),Y7)</f>
        <v>65.150000000000006</v>
      </c>
      <c r="Z6" s="34">
        <f t="shared" ref="Z6:AH6" si="4">IF(Z7="",NA(),Z7)</f>
        <v>75.17</v>
      </c>
      <c r="AA6" s="34">
        <f t="shared" si="4"/>
        <v>75.739999999999995</v>
      </c>
      <c r="AB6" s="34">
        <f t="shared" si="4"/>
        <v>101.2</v>
      </c>
      <c r="AC6" s="34">
        <f t="shared" si="4"/>
        <v>98.24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2730.11</v>
      </c>
      <c r="BG6" s="34">
        <f t="shared" ref="BG6:BO6" si="7">IF(BG7="",NA(),BG7)</f>
        <v>1819</v>
      </c>
      <c r="BH6" s="34">
        <f t="shared" si="7"/>
        <v>1476.81</v>
      </c>
      <c r="BI6" s="34">
        <f t="shared" si="7"/>
        <v>2036.13</v>
      </c>
      <c r="BJ6" s="34">
        <f t="shared" si="7"/>
        <v>1939.69</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33.78</v>
      </c>
      <c r="BR6" s="34">
        <f t="shared" ref="BR6:BZ6" si="8">IF(BR7="",NA(),BR7)</f>
        <v>37.51</v>
      </c>
      <c r="BS6" s="34">
        <f t="shared" si="8"/>
        <v>39.43</v>
      </c>
      <c r="BT6" s="34">
        <f t="shared" si="8"/>
        <v>63.14</v>
      </c>
      <c r="BU6" s="34">
        <f t="shared" si="8"/>
        <v>63.34</v>
      </c>
      <c r="BV6" s="34">
        <f t="shared" si="8"/>
        <v>35.049999999999997</v>
      </c>
      <c r="BW6" s="34">
        <f t="shared" si="8"/>
        <v>33.86</v>
      </c>
      <c r="BX6" s="34">
        <f t="shared" si="8"/>
        <v>33.58</v>
      </c>
      <c r="BY6" s="34">
        <f t="shared" si="8"/>
        <v>46.26</v>
      </c>
      <c r="BZ6" s="34">
        <f t="shared" si="8"/>
        <v>45.81</v>
      </c>
      <c r="CA6" s="33" t="str">
        <f>IF(CA7="","",IF(CA7="-","【-】","【"&amp;SUBSTITUTE(TEXT(CA7,"#,##0.00"),"-","△")&amp;"】"))</f>
        <v>【47.34】</v>
      </c>
      <c r="CB6" s="34">
        <f>IF(CB7="",NA(),CB7)</f>
        <v>551.91</v>
      </c>
      <c r="CC6" s="34">
        <f t="shared" ref="CC6:CK6" si="9">IF(CC7="",NA(),CC7)</f>
        <v>510.62</v>
      </c>
      <c r="CD6" s="34">
        <f t="shared" si="9"/>
        <v>423.44</v>
      </c>
      <c r="CE6" s="34">
        <f t="shared" si="9"/>
        <v>265.62</v>
      </c>
      <c r="CF6" s="34">
        <f t="shared" si="9"/>
        <v>263.38</v>
      </c>
      <c r="CG6" s="34">
        <f t="shared" si="9"/>
        <v>463.38</v>
      </c>
      <c r="CH6" s="34">
        <f t="shared" si="9"/>
        <v>510.15</v>
      </c>
      <c r="CI6" s="34">
        <f t="shared" si="9"/>
        <v>514.39</v>
      </c>
      <c r="CJ6" s="34">
        <f t="shared" si="9"/>
        <v>376.4</v>
      </c>
      <c r="CK6" s="34">
        <f t="shared" si="9"/>
        <v>383.92</v>
      </c>
      <c r="CL6" s="33" t="str">
        <f>IF(CL7="","",IF(CL7="-","【-】","【"&amp;SUBSTITUTE(TEXT(CL7,"#,##0.00"),"-","△")&amp;"】"))</f>
        <v>【360.30】</v>
      </c>
      <c r="CM6" s="34">
        <f>IF(CM7="",NA(),CM7)</f>
        <v>31.75</v>
      </c>
      <c r="CN6" s="34">
        <f t="shared" ref="CN6:CV6" si="10">IF(CN7="",NA(),CN7)</f>
        <v>32.81</v>
      </c>
      <c r="CO6" s="34">
        <f t="shared" si="10"/>
        <v>33.950000000000003</v>
      </c>
      <c r="CP6" s="34">
        <f t="shared" si="10"/>
        <v>34.299999999999997</v>
      </c>
      <c r="CQ6" s="34">
        <f t="shared" si="10"/>
        <v>33.42</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70.27</v>
      </c>
      <c r="CY6" s="34">
        <f t="shared" ref="CY6:DG6" si="11">IF(CY7="",NA(),CY7)</f>
        <v>71.5</v>
      </c>
      <c r="CZ6" s="34">
        <f t="shared" si="11"/>
        <v>70.28</v>
      </c>
      <c r="DA6" s="34">
        <f t="shared" si="11"/>
        <v>73.31</v>
      </c>
      <c r="DB6" s="34">
        <f t="shared" si="11"/>
        <v>74.760000000000005</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0.91</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325261</v>
      </c>
      <c r="D7" s="36">
        <v>47</v>
      </c>
      <c r="E7" s="36">
        <v>17</v>
      </c>
      <c r="F7" s="36">
        <v>6</v>
      </c>
      <c r="G7" s="36">
        <v>0</v>
      </c>
      <c r="H7" s="36" t="s">
        <v>109</v>
      </c>
      <c r="I7" s="36" t="s">
        <v>110</v>
      </c>
      <c r="J7" s="36" t="s">
        <v>111</v>
      </c>
      <c r="K7" s="36" t="s">
        <v>112</v>
      </c>
      <c r="L7" s="36" t="s">
        <v>113</v>
      </c>
      <c r="M7" s="36" t="s">
        <v>114</v>
      </c>
      <c r="N7" s="37" t="s">
        <v>115</v>
      </c>
      <c r="O7" s="37" t="s">
        <v>116</v>
      </c>
      <c r="P7" s="37">
        <v>66.739999999999995</v>
      </c>
      <c r="Q7" s="37">
        <v>100</v>
      </c>
      <c r="R7" s="37">
        <v>3454</v>
      </c>
      <c r="S7" s="37">
        <v>2887</v>
      </c>
      <c r="T7" s="37">
        <v>55.96</v>
      </c>
      <c r="U7" s="37">
        <v>51.59</v>
      </c>
      <c r="V7" s="37">
        <v>1914</v>
      </c>
      <c r="W7" s="37">
        <v>1.41</v>
      </c>
      <c r="X7" s="37">
        <v>1357.45</v>
      </c>
      <c r="Y7" s="37">
        <v>65.150000000000006</v>
      </c>
      <c r="Z7" s="37">
        <v>75.17</v>
      </c>
      <c r="AA7" s="37">
        <v>75.739999999999995</v>
      </c>
      <c r="AB7" s="37">
        <v>101.2</v>
      </c>
      <c r="AC7" s="37">
        <v>98.24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2730.11</v>
      </c>
      <c r="BG7" s="37">
        <v>1819</v>
      </c>
      <c r="BH7" s="37">
        <v>1476.81</v>
      </c>
      <c r="BI7" s="37">
        <v>2036.13</v>
      </c>
      <c r="BJ7" s="37">
        <v>1939.69</v>
      </c>
      <c r="BK7" s="37">
        <v>1716.47</v>
      </c>
      <c r="BL7" s="37">
        <v>1741.94</v>
      </c>
      <c r="BM7" s="37">
        <v>1451.54</v>
      </c>
      <c r="BN7" s="37">
        <v>1063.93</v>
      </c>
      <c r="BO7" s="37">
        <v>1060.8599999999999</v>
      </c>
      <c r="BP7" s="37">
        <v>920.42</v>
      </c>
      <c r="BQ7" s="37">
        <v>33.78</v>
      </c>
      <c r="BR7" s="37">
        <v>37.51</v>
      </c>
      <c r="BS7" s="37">
        <v>39.43</v>
      </c>
      <c r="BT7" s="37">
        <v>63.14</v>
      </c>
      <c r="BU7" s="37">
        <v>63.34</v>
      </c>
      <c r="BV7" s="37">
        <v>35.049999999999997</v>
      </c>
      <c r="BW7" s="37">
        <v>33.86</v>
      </c>
      <c r="BX7" s="37">
        <v>33.58</v>
      </c>
      <c r="BY7" s="37">
        <v>46.26</v>
      </c>
      <c r="BZ7" s="37">
        <v>45.81</v>
      </c>
      <c r="CA7" s="37">
        <v>47.34</v>
      </c>
      <c r="CB7" s="37">
        <v>551.91</v>
      </c>
      <c r="CC7" s="37">
        <v>510.62</v>
      </c>
      <c r="CD7" s="37">
        <v>423.44</v>
      </c>
      <c r="CE7" s="37">
        <v>265.62</v>
      </c>
      <c r="CF7" s="37">
        <v>263.38</v>
      </c>
      <c r="CG7" s="37">
        <v>463.38</v>
      </c>
      <c r="CH7" s="37">
        <v>510.15</v>
      </c>
      <c r="CI7" s="37">
        <v>514.39</v>
      </c>
      <c r="CJ7" s="37">
        <v>376.4</v>
      </c>
      <c r="CK7" s="37">
        <v>383.92</v>
      </c>
      <c r="CL7" s="37">
        <v>360.3</v>
      </c>
      <c r="CM7" s="37">
        <v>31.75</v>
      </c>
      <c r="CN7" s="37">
        <v>32.81</v>
      </c>
      <c r="CO7" s="37">
        <v>33.950000000000003</v>
      </c>
      <c r="CP7" s="37">
        <v>34.299999999999997</v>
      </c>
      <c r="CQ7" s="37">
        <v>33.42</v>
      </c>
      <c r="CR7" s="37">
        <v>31.37</v>
      </c>
      <c r="CS7" s="37">
        <v>29.86</v>
      </c>
      <c r="CT7" s="37">
        <v>29.28</v>
      </c>
      <c r="CU7" s="37">
        <v>33.729999999999997</v>
      </c>
      <c r="CV7" s="37">
        <v>33.21</v>
      </c>
      <c r="CW7" s="37">
        <v>34.06</v>
      </c>
      <c r="CX7" s="37">
        <v>70.27</v>
      </c>
      <c r="CY7" s="37">
        <v>71.5</v>
      </c>
      <c r="CZ7" s="37">
        <v>70.28</v>
      </c>
      <c r="DA7" s="37">
        <v>73.31</v>
      </c>
      <c r="DB7" s="37">
        <v>74.760000000000005</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0.91</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