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s104\データ等保存先\250柿木地域振興室\07 小水力発電事業\H30発電所\24 経営比較分析表\"/>
    </mc:Choice>
  </mc:AlternateContent>
  <workbookProtection workbookAlgorithmName="SHA-512" workbookHashValue="FqtPIJG1GHwKsLHrVFsNyJGUmshMqMiW/IiltUHzXVIiWmAfPgK2xkXpB+3BJVPrV5kW2UtjQqwXuKCpwxY9/A==" workbookSaltValue="wHQmE+yvSGZf95zA4EQ0HQ==" workbookSpinCount="100000" lockStructure="1"/>
  <bookViews>
    <workbookView xWindow="0" yWindow="0" windowWidth="19200" windowHeight="1161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<sst xmlns="http://schemas.openxmlformats.org/spreadsheetml/2006/main" count="1068" uniqueCount="272">
  <si>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</si>
  <si>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</si>
  <si>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</si>
  <si>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</si>
  <si>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</si>
  <si>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</si>
  <si>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</si>
  <si>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</si>
  <si>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</si>
  <si>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</si>
  <si>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</si>
  <si>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</si>
  <si>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</si>
  <si>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</si>
  <si>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</si>
  <si>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</si>
  <si>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</si>
  <si>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</si>
  <si>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</si>
  <si>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</si>
  <si>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</si>
  <si>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</si>
  <si>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</si>
  <si>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</si>
  <si>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</si>
  <si>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</si>
  <si>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</si>
  <si>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</si>
  <si>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</si>
  <si>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</si>
  <si>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</si>
  <si>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</si>
  <si>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</si>
  <si>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</si>
  <si>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</si>
  <si>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</si>
  <si>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</si>
  <si>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</si>
  <si>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</si>
  <si>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</si>
  <si>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</si>
  <si>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</si>
  <si>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</si>
  <si>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</si>
  <si>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</si>
  <si>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</si>
  <si>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</si>
  <si>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</si>
  <si>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</si>
  <si>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</si>
  <si>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</si>
  <si>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</si>
  <si>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</si>
  <si>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</si>
  <si>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</si>
  <si>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</si>
  <si>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</si>
  <si>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</si>
  <si>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</si>
  <si>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</si>
  <si>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</si>
  <si>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</si>
  <si>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</si>
  <si>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</si>
  <si>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</si>
  <si>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</si>
  <si>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</si>
  <si>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</si>
  <si>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</si>
  <si>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</si>
  <si>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</si>
  <si>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</si>
  <si>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</si>
  <si>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</si>
  <si>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</si>
  <si>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</si>
  <si>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</si>
  <si>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</si>
  <si>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</si>
  <si>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</si>
  <si>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</si>
  <si>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</si>
  <si>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</si>
  <si>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</si>
  <si>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</si>
  <si>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</si>
  <si>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</si>
  <si>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</si>
  <si>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</si>
  <si>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</si>
  <si>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</si>
  <si>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</si>
  <si>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</si>
  <si>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</si>
  <si>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</si>
  <si>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</si>
  <si>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</si>
  <si>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</si>
  <si>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</si>
  <si>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</si>
  <si>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</si>
  <si>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</si>
  <si>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</si>
  <si>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</si>
  <si>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</si>
  <si>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</si>
  <si>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</si>
  <si>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</si>
  <si>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</si>
  <si>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</si>
  <si>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</si>
  <si>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</si>
  <si>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</si>
  <si>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</si>
  <si>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</si>
  <si>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</si>
  <si>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325058</t>
  </si>
  <si>
    <t>47</t>
  </si>
  <si>
    <t>04</t>
  </si>
  <si>
    <t>0</t>
  </si>
  <si>
    <t>000</t>
  </si>
  <si>
    <t>島根県　吉賀町</t>
  </si>
  <si>
    <t>法非適用</t>
  </si>
  <si>
    <t>電気事業</t>
  </si>
  <si>
    <t>非設置</t>
  </si>
  <si>
    <t>該当数値なし</t>
  </si>
  <si>
    <t>-</t>
  </si>
  <si>
    <t>平成47年5月31日　吉賀町小水力発電所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</si>
  <si>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</si>
  <si>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</si>
  <si>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</si>
  <si>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</si>
  <si>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</si>
  <si>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</si>
  <si>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</si>
  <si>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</si>
  <si>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</si>
  <si>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</si>
  <si>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</si>
  <si>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</si>
  <si>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</si>
  <si>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</si>
  <si>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</si>
  <si>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</si>
  <si>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</si>
  <si>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</si>
  <si>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</si>
  <si>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</si>
  <si>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</si>
  <si>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</si>
  <si>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</si>
  <si>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</si>
  <si>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</si>
  <si>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</si>
  <si>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</si>
  <si>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</si>
  <si>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</si>
  <si>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</si>
  <si>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</si>
  <si>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</si>
  <si>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</si>
  <si>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</si>
  <si>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</si>
  <si>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</si>
  <si>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</si>
  <si>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</si>
  <si>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</si>
  <si>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</si>
  <si>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</si>
  <si>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</si>
  <si>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</si>
  <si>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</si>
  <si>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</si>
  <si>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</si>
  <si>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</si>
  <si>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</si>
  <si>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</si>
  <si>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</si>
  <si>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</si>
  <si>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</si>
  <si>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</si>
  <si>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</si>
  <si>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</si>
  <si>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</si>
  <si>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</si>
  <si>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</si>
  <si>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</si>
  <si>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</si>
  <si>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</si>
  <si>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</si>
  <si>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</si>
  <si>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</si>
  <si>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</si>
  <si>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</si>
  <si>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</si>
  <si>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</si>
  <si>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</si>
  <si>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</si>
  <si>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</si>
  <si>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</si>
  <si>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</si>
  <si>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</si>
  <si>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</si>
  <si>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</si>
  <si>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</si>
  <si>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</si>
  <si>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</si>
  <si>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</si>
  <si>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</si>
  <si>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</si>
  <si>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</si>
  <si>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</si>
  <si>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</si>
  <si>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</si>
  <si>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</si>
  <si>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</si>
  <si>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</si>
  <si>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</si>
  <si>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</si>
  <si>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</si>
  <si>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</si>
  <si>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</si>
  <si>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</si>
  <si>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</si>
  <si>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</si>
  <si>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</si>
  <si>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</si>
  <si>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</si>
  <si>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</si>
  <si>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</si>
  <si>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</si>
  <si>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</si>
  <si>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</si>
  <si>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</si>
  <si>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</si>
  <si>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</si>
  <si>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</si>
  <si>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</si>
  <si>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</si>
  <si>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</si>
  <si>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</si>
  <si>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</si>
  <si>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</si>
  <si>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</si>
  <si>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</si>
  <si>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</si>
  <si>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</si>
  <si>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</si>
  <si>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</si>
  <si>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</si>
  <si>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</si>
  <si>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</si>
  <si>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</si>
  <si>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</si>
  <si>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</si>
  <si>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</si>
  <si>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</si>
  <si>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</si>
  <si>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</si>
  <si>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</si>
  <si>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</si>
  <si>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</si>
  <si>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</si>
  <si>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</si>
  <si>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</si>
  <si>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</si>
  <si>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</si>
  <si>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</si>
  <si>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一般会計への繰出し（14,000千円）を行い、残額（40,886千円）を小水力発電基金への積立てた。
一般会計への繰出しは、将来的な子育て支援事業へ活用する予定である。
基金への積立は、平成３０年度の補修工事への使用と将来の補修に対応するためである。
</t>
    <phoneticPr fontId="5"/>
  </si>
  <si>
    <t xml:space="preserve">設備利用率は９６．７％で効率的な発電ができている。
前年より減少しているが、発電所の調査で数日間発電所を停止させたことが原因である。
修繕費比率については、２９年度は修繕がなかったため０％である。
企業債残高対料金収入費率は０％である。これは企業債を発行せずに、売電収入や基金積立で発電所の運営費用をまかなっているためである。
ＦＩＴ収入割合は１００％であり、発電した電気を固定価格買取制度によって売電をしているため、固定価格買取制度の終了後、売電価格が下落し収入が減少するリスクがある。
</t>
    <rPh sb="0" eb="2">
      <t>セツビ</t>
    </rPh>
    <rPh sb="2" eb="4">
      <t>リヨウ</t>
    </rPh>
    <rPh sb="4" eb="5">
      <t>リツ</t>
    </rPh>
    <rPh sb="12" eb="15">
      <t>コウリツテキ</t>
    </rPh>
    <rPh sb="16" eb="18">
      <t>ハツデン</t>
    </rPh>
    <rPh sb="26" eb="28">
      <t>ゼンネン</t>
    </rPh>
    <rPh sb="30" eb="32">
      <t>ゲンショウ</t>
    </rPh>
    <rPh sb="38" eb="40">
      <t>ハツデン</t>
    </rPh>
    <rPh sb="40" eb="41">
      <t>ショ</t>
    </rPh>
    <rPh sb="42" eb="44">
      <t>チョウサ</t>
    </rPh>
    <rPh sb="45" eb="48">
      <t>スウジツカン</t>
    </rPh>
    <rPh sb="48" eb="50">
      <t>ハツデン</t>
    </rPh>
    <rPh sb="50" eb="51">
      <t>ショ</t>
    </rPh>
    <rPh sb="52" eb="54">
      <t>テイシ</t>
    </rPh>
    <rPh sb="60" eb="62">
      <t>ゲンイン</t>
    </rPh>
    <rPh sb="67" eb="70">
      <t>シュウゼンヒ</t>
    </rPh>
    <rPh sb="70" eb="72">
      <t>ヒリツ</t>
    </rPh>
    <rPh sb="80" eb="82">
      <t>ネンド</t>
    </rPh>
    <rPh sb="83" eb="85">
      <t>シュウゼン</t>
    </rPh>
    <rPh sb="99" eb="101">
      <t>キギョウ</t>
    </rPh>
    <rPh sb="101" eb="102">
      <t>サイ</t>
    </rPh>
    <rPh sb="102" eb="104">
      <t>ザンダカ</t>
    </rPh>
    <rPh sb="104" eb="105">
      <t>タイ</t>
    </rPh>
    <rPh sb="105" eb="107">
      <t>リョウキン</t>
    </rPh>
    <rPh sb="107" eb="109">
      <t>シュウニュウ</t>
    </rPh>
    <rPh sb="109" eb="110">
      <t>ヒ</t>
    </rPh>
    <rPh sb="110" eb="111">
      <t>リツ</t>
    </rPh>
    <rPh sb="121" eb="123">
      <t>キギョウ</t>
    </rPh>
    <rPh sb="123" eb="124">
      <t>サイ</t>
    </rPh>
    <rPh sb="125" eb="127">
      <t>ハッコウ</t>
    </rPh>
    <rPh sb="131" eb="133">
      <t>バイデン</t>
    </rPh>
    <rPh sb="133" eb="135">
      <t>シュウニュウ</t>
    </rPh>
    <rPh sb="136" eb="138">
      <t>キキン</t>
    </rPh>
    <rPh sb="138" eb="140">
      <t>ツミタテ</t>
    </rPh>
    <rPh sb="141" eb="143">
      <t>ハツデン</t>
    </rPh>
    <rPh sb="143" eb="144">
      <t>ショ</t>
    </rPh>
    <rPh sb="145" eb="147">
      <t>ウンエイ</t>
    </rPh>
    <rPh sb="147" eb="149">
      <t>ヒヨウ</t>
    </rPh>
    <rPh sb="167" eb="169">
      <t>シュウニュウ</t>
    </rPh>
    <rPh sb="169" eb="171">
      <t>ワリアイ</t>
    </rPh>
    <rPh sb="180" eb="182">
      <t>ハツデン</t>
    </rPh>
    <rPh sb="184" eb="186">
      <t>デンキ</t>
    </rPh>
    <rPh sb="187" eb="189">
      <t>コテイ</t>
    </rPh>
    <rPh sb="189" eb="191">
      <t>カカク</t>
    </rPh>
    <rPh sb="191" eb="193">
      <t>カイトリ</t>
    </rPh>
    <rPh sb="193" eb="195">
      <t>セイド</t>
    </rPh>
    <rPh sb="199" eb="201">
      <t>バイデン</t>
    </rPh>
    <rPh sb="209" eb="211">
      <t>コテイ</t>
    </rPh>
    <rPh sb="211" eb="213">
      <t>カカク</t>
    </rPh>
    <rPh sb="213" eb="215">
      <t>カイトリ</t>
    </rPh>
    <rPh sb="215" eb="217">
      <t>セイド</t>
    </rPh>
    <rPh sb="218" eb="220">
      <t>シュウリョウ</t>
    </rPh>
    <rPh sb="220" eb="221">
      <t>ゴ</t>
    </rPh>
    <rPh sb="222" eb="224">
      <t>バイデン</t>
    </rPh>
    <rPh sb="224" eb="226">
      <t>カカク</t>
    </rPh>
    <rPh sb="227" eb="229">
      <t>ゲラク</t>
    </rPh>
    <rPh sb="230" eb="232">
      <t>シュウニュウ</t>
    </rPh>
    <rPh sb="233" eb="235">
      <t>ゲンショウ</t>
    </rPh>
    <phoneticPr fontId="5"/>
  </si>
  <si>
    <t xml:space="preserve">固定価格買取制度の期間中に将来の補修工事の費用を積立てておく必要がある。加えて、適切な時期に補修をするため発電所の定期点検などで、発電所の発電機器や水路の状態を把握し、補修が必要な時期を予測し整理する必要がある。
経営戦略の策定については、現在検討中である。
</t>
    <rPh sb="0" eb="2">
      <t>コテイ</t>
    </rPh>
    <rPh sb="2" eb="4">
      <t>カカク</t>
    </rPh>
    <rPh sb="4" eb="6">
      <t>カイトリ</t>
    </rPh>
    <rPh sb="6" eb="8">
      <t>セイド</t>
    </rPh>
    <rPh sb="9" eb="11">
      <t>キカン</t>
    </rPh>
    <rPh sb="11" eb="12">
      <t>ナカ</t>
    </rPh>
    <rPh sb="13" eb="15">
      <t>ショウライ</t>
    </rPh>
    <rPh sb="16" eb="18">
      <t>ホシュウ</t>
    </rPh>
    <rPh sb="18" eb="20">
      <t>コウジ</t>
    </rPh>
    <rPh sb="21" eb="23">
      <t>ヒヨウ</t>
    </rPh>
    <rPh sb="24" eb="26">
      <t>ツミタ</t>
    </rPh>
    <rPh sb="30" eb="32">
      <t>ヒツヨウ</t>
    </rPh>
    <rPh sb="36" eb="37">
      <t>クワ</t>
    </rPh>
    <rPh sb="40" eb="42">
      <t>テキセツ</t>
    </rPh>
    <rPh sb="43" eb="45">
      <t>ジキ</t>
    </rPh>
    <rPh sb="46" eb="48">
      <t>ホシュウ</t>
    </rPh>
    <rPh sb="53" eb="55">
      <t>ハツデン</t>
    </rPh>
    <rPh sb="55" eb="56">
      <t>ショ</t>
    </rPh>
    <rPh sb="57" eb="59">
      <t>テイキ</t>
    </rPh>
    <rPh sb="59" eb="61">
      <t>テンケン</t>
    </rPh>
    <rPh sb="65" eb="67">
      <t>ハツデン</t>
    </rPh>
    <rPh sb="67" eb="68">
      <t>ショ</t>
    </rPh>
    <rPh sb="69" eb="71">
      <t>ハツデン</t>
    </rPh>
    <rPh sb="71" eb="73">
      <t>キキ</t>
    </rPh>
    <rPh sb="74" eb="76">
      <t>スイロ</t>
    </rPh>
    <rPh sb="77" eb="79">
      <t>ジョウタイ</t>
    </rPh>
    <rPh sb="80" eb="82">
      <t>ハアク</t>
    </rPh>
    <rPh sb="84" eb="86">
      <t>ホシュウ</t>
    </rPh>
    <rPh sb="87" eb="89">
      <t>ヒツヨウ</t>
    </rPh>
    <rPh sb="90" eb="92">
      <t>ジキ</t>
    </rPh>
    <rPh sb="93" eb="95">
      <t>ヨソク</t>
    </rPh>
    <rPh sb="96" eb="98">
      <t>セイリ</t>
    </rPh>
    <rPh sb="100" eb="102">
      <t>ヒツヨウ</t>
    </rPh>
    <rPh sb="107" eb="109">
      <t>ケイエイ</t>
    </rPh>
    <rPh sb="109" eb="111">
      <t>センリャク</t>
    </rPh>
    <rPh sb="112" eb="114">
      <t>サクテイ</t>
    </rPh>
    <rPh sb="120" eb="122">
      <t>ゲンザイ</t>
    </rPh>
    <rPh sb="122" eb="125">
      <t>ケントウチュウ</t>
    </rPh>
    <phoneticPr fontId="5"/>
  </si>
  <si>
    <t>吉賀町小水力発電所は昭和２８年に柿木発電所として発電を開始した。平成１７年の合併を期に吉賀町小水力発電所となり、平成２７年に発電機設備の改修の完了と固定価格買取制度の認可を受け今日まで発電を行っている。
経営の状況について、収益的収支比率は６７０．７％で１００％を超えており、単年度の収支は黒字である。また全国平均の１２１．３を上回っている。
営業収支比率は７８２．１％であり１００％を超えており、単年度の営業収支は黒字である。また全国平均の２４７．９％を上回っている。
また、40,886千円を発電所基金に積立てており、将来の補修に対しても備えているところである。
供給原価については全国平均を下回っており、他団体と比較して低コストで売電ができている。
いずれも固定価格買取制度による売電価格の上昇と発電所管理人の適切な発電所の運営による効率的な運用が要因である。
以上より、発電所の運用に必要な費用を売電料を主とする収益で補えており、順調な運営ができている。</t>
    <rPh sb="0" eb="2">
      <t>ヨシカ</t>
    </rPh>
    <rPh sb="2" eb="3">
      <t>マチ</t>
    </rPh>
    <rPh sb="3" eb="4">
      <t>ショウ</t>
    </rPh>
    <rPh sb="4" eb="6">
      <t>スイリョク</t>
    </rPh>
    <rPh sb="6" eb="8">
      <t>ハツデン</t>
    </rPh>
    <rPh sb="8" eb="9">
      <t>ショ</t>
    </rPh>
    <rPh sb="10" eb="12">
      <t>ショウワ</t>
    </rPh>
    <rPh sb="14" eb="15">
      <t>ネン</t>
    </rPh>
    <rPh sb="16" eb="18">
      <t>カキノキ</t>
    </rPh>
    <rPh sb="18" eb="20">
      <t>ハツデン</t>
    </rPh>
    <rPh sb="20" eb="21">
      <t>ショ</t>
    </rPh>
    <rPh sb="24" eb="26">
      <t>ハツデン</t>
    </rPh>
    <rPh sb="27" eb="29">
      <t>カイシ</t>
    </rPh>
    <rPh sb="32" eb="34">
      <t>ヘイセイ</t>
    </rPh>
    <rPh sb="36" eb="37">
      <t>ネン</t>
    </rPh>
    <rPh sb="38" eb="40">
      <t>ガッペイ</t>
    </rPh>
    <rPh sb="41" eb="42">
      <t>キ</t>
    </rPh>
    <rPh sb="43" eb="45">
      <t>ヨシカ</t>
    </rPh>
    <rPh sb="45" eb="46">
      <t>マチ</t>
    </rPh>
    <rPh sb="46" eb="47">
      <t>ショウ</t>
    </rPh>
    <rPh sb="47" eb="49">
      <t>スイリョク</t>
    </rPh>
    <rPh sb="49" eb="51">
      <t>ハツデン</t>
    </rPh>
    <rPh sb="51" eb="52">
      <t>ショ</t>
    </rPh>
    <rPh sb="56" eb="58">
      <t>ヘイセイ</t>
    </rPh>
    <rPh sb="60" eb="61">
      <t>ネン</t>
    </rPh>
    <rPh sb="62" eb="64">
      <t>ハツデン</t>
    </rPh>
    <rPh sb="64" eb="65">
      <t>キ</t>
    </rPh>
    <rPh sb="65" eb="67">
      <t>セツビ</t>
    </rPh>
    <rPh sb="68" eb="70">
      <t>カイシュウ</t>
    </rPh>
    <rPh sb="71" eb="73">
      <t>カンリョウ</t>
    </rPh>
    <rPh sb="74" eb="76">
      <t>コテイ</t>
    </rPh>
    <rPh sb="76" eb="78">
      <t>カカク</t>
    </rPh>
    <rPh sb="78" eb="80">
      <t>カイトリ</t>
    </rPh>
    <rPh sb="80" eb="82">
      <t>セイド</t>
    </rPh>
    <rPh sb="83" eb="85">
      <t>ニンカ</t>
    </rPh>
    <rPh sb="86" eb="87">
      <t>ウ</t>
    </rPh>
    <rPh sb="88" eb="90">
      <t>コンニチ</t>
    </rPh>
    <rPh sb="92" eb="94">
      <t>ハツデン</t>
    </rPh>
    <rPh sb="95" eb="96">
      <t>オコナ</t>
    </rPh>
    <rPh sb="102" eb="104">
      <t>ケイエイ</t>
    </rPh>
    <rPh sb="105" eb="107">
      <t>ジョウキョウ</t>
    </rPh>
    <rPh sb="112" eb="115">
      <t>シュウエキテキ</t>
    </rPh>
    <rPh sb="115" eb="117">
      <t>シュウシ</t>
    </rPh>
    <rPh sb="117" eb="119">
      <t>ヒリツ</t>
    </rPh>
    <rPh sb="132" eb="133">
      <t>コ</t>
    </rPh>
    <rPh sb="138" eb="141">
      <t>タンネンド</t>
    </rPh>
    <rPh sb="142" eb="144">
      <t>シュウシ</t>
    </rPh>
    <rPh sb="145" eb="147">
      <t>クロジ</t>
    </rPh>
    <rPh sb="153" eb="155">
      <t>ゼンコク</t>
    </rPh>
    <rPh sb="155" eb="157">
      <t>ヘイキン</t>
    </rPh>
    <rPh sb="164" eb="166">
      <t>ウワマワ</t>
    </rPh>
    <rPh sb="172" eb="174">
      <t>エイギョウ</t>
    </rPh>
    <rPh sb="174" eb="176">
      <t>シュウシ</t>
    </rPh>
    <rPh sb="176" eb="178">
      <t>ヒリツ</t>
    </rPh>
    <rPh sb="193" eb="194">
      <t>コ</t>
    </rPh>
    <rPh sb="199" eb="202">
      <t>タンネンド</t>
    </rPh>
    <rPh sb="203" eb="205">
      <t>エイギョウ</t>
    </rPh>
    <rPh sb="205" eb="207">
      <t>シュウシ</t>
    </rPh>
    <rPh sb="208" eb="210">
      <t>クロジ</t>
    </rPh>
    <rPh sb="216" eb="218">
      <t>ゼンコク</t>
    </rPh>
    <rPh sb="218" eb="220">
      <t>ヘイキン</t>
    </rPh>
    <rPh sb="228" eb="230">
      <t>ウワマワ</t>
    </rPh>
    <rPh sb="248" eb="250">
      <t>ハツデン</t>
    </rPh>
    <rPh sb="250" eb="251">
      <t>ショ</t>
    </rPh>
    <rPh sb="251" eb="253">
      <t>キキン</t>
    </rPh>
    <rPh sb="254" eb="256">
      <t>ツミタ</t>
    </rPh>
    <rPh sb="261" eb="263">
      <t>ショウライ</t>
    </rPh>
    <rPh sb="264" eb="266">
      <t>ホシュウ</t>
    </rPh>
    <rPh sb="267" eb="268">
      <t>タイ</t>
    </rPh>
    <rPh sb="271" eb="272">
      <t>ソナ</t>
    </rPh>
    <rPh sb="284" eb="286">
      <t>キョウキュウ</t>
    </rPh>
    <rPh sb="286" eb="288">
      <t>ゲンカ</t>
    </rPh>
    <rPh sb="293" eb="295">
      <t>ゼンコク</t>
    </rPh>
    <rPh sb="295" eb="297">
      <t>ヘイキン</t>
    </rPh>
    <rPh sb="298" eb="300">
      <t>シタマワ</t>
    </rPh>
    <rPh sb="305" eb="306">
      <t>タ</t>
    </rPh>
    <rPh sb="306" eb="308">
      <t>ダンタイ</t>
    </rPh>
    <rPh sb="309" eb="311">
      <t>ヒカク</t>
    </rPh>
    <rPh sb="313" eb="314">
      <t>テイ</t>
    </rPh>
    <rPh sb="318" eb="320">
      <t>バイデン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</si>
</sst>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100</c:v>
                </c:pt>
                <c:pt idx="3">
                  <c:v>753.2</c:v>
                </c:pt>
                <c:pt idx="4">
                  <c:v>670.7</c:v>
                </c:pt>
              </c:numCache>
            </c:numRef>
          </c:val>
          <c:extLst xmlns:c16r2="http://schemas.microsoft.com/office/drawing/2015/06/chart">
            <c:ext xmlns:c16="http://schemas.microsoft.com/office/drawing/2014/chart" uri="{C3380CC4-5D6E-409C-BE32-E72D297353CC}">
              <c16:uniqueId val="{00000000-29E1-445D-9375-82E82A5E90DF}"/>
            </c:ext>
          </c:extLst>
        </c:ser>
        <c:dLbls>
          <c:showLegendKey val="0"/>
          <c:showVal val="0"/>
          <c:showCatName val="0"/>
          <c:showSerName val="0"/>
          <c:showPercent val="0"/>
          <c:showBubbleSize val="0"/>
        </c:dLbls>
        <c:gapWidth val="180"/>
        <c:overlap val="-90"/>
        <c:axId val="109455392"/>
        <c:axId val="1094561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29E1-445D-9375-82E82A5E90D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9E1-445D-9375-82E82A5E90DF}"/>
            </c:ext>
          </c:extLst>
        </c:ser>
        <c:dLbls>
          <c:showLegendKey val="0"/>
          <c:showVal val="0"/>
          <c:showCatName val="0"/>
          <c:showSerName val="0"/>
          <c:showPercent val="0"/>
          <c:showBubbleSize val="0"/>
        </c:dLbls>
        <c:marker val="1"/>
        <c:smooth val="0"/>
        <c:axId val="109455392"/>
        <c:axId val="109456176"/>
      </c:lineChart>
      <c:catAx>
        <c:axId val="109455392"/>
        <c:scaling>
          <c:orientation val="minMax"/>
        </c:scaling>
        <c:delete val="0"/>
        <c:axPos val="b"/>
        <c:numFmt formatCode="ge" sourceLinked="1"/>
        <c:majorTickMark val="none"/>
        <c:minorTickMark val="none"/>
        <c:tickLblPos val="none"/>
        <c:crossAx val="109456176"/>
        <c:crosses val="autoZero"/>
        <c:auto val="0"/>
        <c:lblAlgn val="ctr"/>
        <c:lblOffset val="100"/>
        <c:noMultiLvlLbl val="1"/>
      </c:catAx>
      <c:valAx>
        <c:axId val="10945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455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1270-4085-918A-2C899BDA314A}"/>
            </c:ext>
          </c:extLst>
        </c:ser>
        <c:dLbls>
          <c:showLegendKey val="0"/>
          <c:showVal val="0"/>
          <c:showCatName val="0"/>
          <c:showSerName val="0"/>
          <c:showPercent val="0"/>
          <c:showBubbleSize val="0"/>
        </c:dLbls>
        <c:gapWidth val="180"/>
        <c:overlap val="-90"/>
        <c:axId val="211419608"/>
        <c:axId val="21142000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1270-4085-918A-2C899BDA314A}"/>
            </c:ext>
          </c:extLst>
        </c:ser>
        <c:dLbls>
          <c:showLegendKey val="0"/>
          <c:showVal val="0"/>
          <c:showCatName val="0"/>
          <c:showSerName val="0"/>
          <c:showPercent val="0"/>
          <c:showBubbleSize val="0"/>
        </c:dLbls>
        <c:marker val="1"/>
        <c:smooth val="0"/>
        <c:axId val="211419608"/>
        <c:axId val="211420000"/>
      </c:lineChart>
      <c:catAx>
        <c:axId val="211419608"/>
        <c:scaling>
          <c:orientation val="minMax"/>
        </c:scaling>
        <c:delete val="0"/>
        <c:axPos val="b"/>
        <c:numFmt formatCode="ge" sourceLinked="1"/>
        <c:majorTickMark val="none"/>
        <c:minorTickMark val="none"/>
        <c:tickLblPos val="none"/>
        <c:crossAx val="211420000"/>
        <c:crosses val="autoZero"/>
        <c:auto val="0"/>
        <c:lblAlgn val="ctr"/>
        <c:lblOffset val="100"/>
        <c:noMultiLvlLbl val="1"/>
      </c:catAx>
      <c:valAx>
        <c:axId val="2114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73.7</c:v>
                </c:pt>
                <c:pt idx="3">
                  <c:v>98.4</c:v>
                </c:pt>
                <c:pt idx="4">
                  <c:v>96.7</c:v>
                </c:pt>
              </c:numCache>
            </c:numRef>
          </c:val>
          <c:extLst xmlns:c16r2="http://schemas.microsoft.com/office/drawing/2015/06/chart">
            <c:ext xmlns:c16="http://schemas.microsoft.com/office/drawing/2014/chart" uri="{C3380CC4-5D6E-409C-BE32-E72D297353CC}">
              <c16:uniqueId val="{00000000-F2E2-4311-8069-B5A0366C82B2}"/>
            </c:ext>
          </c:extLst>
        </c:ser>
        <c:dLbls>
          <c:showLegendKey val="0"/>
          <c:showVal val="0"/>
          <c:showCatName val="0"/>
          <c:showSerName val="0"/>
          <c:showPercent val="0"/>
          <c:showBubbleSize val="0"/>
        </c:dLbls>
        <c:gapWidth val="180"/>
        <c:overlap val="-90"/>
        <c:axId val="211562632"/>
        <c:axId val="21156302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F2E2-4311-8069-B5A0366C82B2}"/>
            </c:ext>
          </c:extLst>
        </c:ser>
        <c:dLbls>
          <c:showLegendKey val="0"/>
          <c:showVal val="0"/>
          <c:showCatName val="0"/>
          <c:showSerName val="0"/>
          <c:showPercent val="0"/>
          <c:showBubbleSize val="0"/>
        </c:dLbls>
        <c:marker val="1"/>
        <c:smooth val="0"/>
        <c:axId val="211562632"/>
        <c:axId val="211563024"/>
      </c:lineChart>
      <c:catAx>
        <c:axId val="211562632"/>
        <c:scaling>
          <c:orientation val="minMax"/>
        </c:scaling>
        <c:delete val="0"/>
        <c:axPos val="b"/>
        <c:numFmt formatCode="ge" sourceLinked="1"/>
        <c:majorTickMark val="none"/>
        <c:minorTickMark val="none"/>
        <c:tickLblPos val="none"/>
        <c:crossAx val="211563024"/>
        <c:crosses val="autoZero"/>
        <c:auto val="0"/>
        <c:lblAlgn val="ctr"/>
        <c:lblOffset val="100"/>
        <c:noMultiLvlLbl val="1"/>
      </c:catAx>
      <c:valAx>
        <c:axId val="21156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62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0</c:v>
                </c:pt>
                <c:pt idx="3">
                  <c:v>0.5</c:v>
                </c:pt>
                <c:pt idx="4">
                  <c:v>0</c:v>
                </c:pt>
              </c:numCache>
            </c:numRef>
          </c:val>
          <c:extLst xmlns:c16r2="http://schemas.microsoft.com/office/drawing/2015/06/chart">
            <c:ext xmlns:c16="http://schemas.microsoft.com/office/drawing/2014/chart" uri="{C3380CC4-5D6E-409C-BE32-E72D297353CC}">
              <c16:uniqueId val="{00000000-922C-415D-815F-5E8193A4415B}"/>
            </c:ext>
          </c:extLst>
        </c:ser>
        <c:dLbls>
          <c:showLegendKey val="0"/>
          <c:showVal val="0"/>
          <c:showCatName val="0"/>
          <c:showSerName val="0"/>
          <c:showPercent val="0"/>
          <c:showBubbleSize val="0"/>
        </c:dLbls>
        <c:gapWidth val="180"/>
        <c:overlap val="-90"/>
        <c:axId val="211563808"/>
        <c:axId val="2115642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922C-415D-815F-5E8193A4415B}"/>
            </c:ext>
          </c:extLst>
        </c:ser>
        <c:dLbls>
          <c:showLegendKey val="0"/>
          <c:showVal val="0"/>
          <c:showCatName val="0"/>
          <c:showSerName val="0"/>
          <c:showPercent val="0"/>
          <c:showBubbleSize val="0"/>
        </c:dLbls>
        <c:marker val="1"/>
        <c:smooth val="0"/>
        <c:axId val="211563808"/>
        <c:axId val="211564200"/>
      </c:lineChart>
      <c:catAx>
        <c:axId val="211563808"/>
        <c:scaling>
          <c:orientation val="minMax"/>
        </c:scaling>
        <c:delete val="0"/>
        <c:axPos val="b"/>
        <c:numFmt formatCode="ge" sourceLinked="1"/>
        <c:majorTickMark val="none"/>
        <c:minorTickMark val="none"/>
        <c:tickLblPos val="none"/>
        <c:crossAx val="211564200"/>
        <c:crosses val="autoZero"/>
        <c:auto val="0"/>
        <c:lblAlgn val="ctr"/>
        <c:lblOffset val="100"/>
        <c:noMultiLvlLbl val="1"/>
      </c:catAx>
      <c:valAx>
        <c:axId val="211564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6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12A7-4B8A-9E65-7EC6DC1062C2}"/>
            </c:ext>
          </c:extLst>
        </c:ser>
        <c:dLbls>
          <c:showLegendKey val="0"/>
          <c:showVal val="0"/>
          <c:showCatName val="0"/>
          <c:showSerName val="0"/>
          <c:showPercent val="0"/>
          <c:showBubbleSize val="0"/>
        </c:dLbls>
        <c:gapWidth val="180"/>
        <c:overlap val="-90"/>
        <c:axId val="211564984"/>
        <c:axId val="2115653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12A7-4B8A-9E65-7EC6DC1062C2}"/>
            </c:ext>
          </c:extLst>
        </c:ser>
        <c:dLbls>
          <c:showLegendKey val="0"/>
          <c:showVal val="0"/>
          <c:showCatName val="0"/>
          <c:showSerName val="0"/>
          <c:showPercent val="0"/>
          <c:showBubbleSize val="0"/>
        </c:dLbls>
        <c:marker val="1"/>
        <c:smooth val="0"/>
        <c:axId val="211564984"/>
        <c:axId val="211565376"/>
      </c:lineChart>
      <c:catAx>
        <c:axId val="211564984"/>
        <c:scaling>
          <c:orientation val="minMax"/>
        </c:scaling>
        <c:delete val="0"/>
        <c:axPos val="b"/>
        <c:numFmt formatCode="ge" sourceLinked="1"/>
        <c:majorTickMark val="none"/>
        <c:minorTickMark val="none"/>
        <c:tickLblPos val="none"/>
        <c:crossAx val="211565376"/>
        <c:crosses val="autoZero"/>
        <c:auto val="0"/>
        <c:lblAlgn val="ctr"/>
        <c:lblOffset val="100"/>
        <c:noMultiLvlLbl val="1"/>
      </c:catAx>
      <c:valAx>
        <c:axId val="21156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564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3C-4E3F-856B-5331708C8E8F}"/>
            </c:ext>
          </c:extLst>
        </c:ser>
        <c:dLbls>
          <c:showLegendKey val="0"/>
          <c:showVal val="0"/>
          <c:showCatName val="0"/>
          <c:showSerName val="0"/>
          <c:showPercent val="0"/>
          <c:showBubbleSize val="0"/>
        </c:dLbls>
        <c:gapWidth val="180"/>
        <c:overlap val="-90"/>
        <c:axId val="374168648"/>
        <c:axId val="3741690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3C-4E3F-856B-5331708C8E8F}"/>
            </c:ext>
          </c:extLst>
        </c:ser>
        <c:dLbls>
          <c:showLegendKey val="0"/>
          <c:showVal val="0"/>
          <c:showCatName val="0"/>
          <c:showSerName val="0"/>
          <c:showPercent val="0"/>
          <c:showBubbleSize val="0"/>
        </c:dLbls>
        <c:marker val="1"/>
        <c:smooth val="0"/>
        <c:axId val="374168648"/>
        <c:axId val="374169040"/>
      </c:lineChart>
      <c:catAx>
        <c:axId val="374168648"/>
        <c:scaling>
          <c:orientation val="minMax"/>
        </c:scaling>
        <c:delete val="0"/>
        <c:axPos val="b"/>
        <c:numFmt formatCode="ge" sourceLinked="1"/>
        <c:majorTickMark val="none"/>
        <c:minorTickMark val="none"/>
        <c:tickLblPos val="none"/>
        <c:crossAx val="374169040"/>
        <c:crosses val="autoZero"/>
        <c:auto val="0"/>
        <c:lblAlgn val="ctr"/>
        <c:lblOffset val="100"/>
        <c:noMultiLvlLbl val="1"/>
      </c:catAx>
      <c:valAx>
        <c:axId val="37416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68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14C9-42BA-BC71-A169F09EB9BE}"/>
            </c:ext>
          </c:extLst>
        </c:ser>
        <c:dLbls>
          <c:showLegendKey val="0"/>
          <c:showVal val="0"/>
          <c:showCatName val="0"/>
          <c:showSerName val="0"/>
          <c:showPercent val="0"/>
          <c:showBubbleSize val="0"/>
        </c:dLbls>
        <c:gapWidth val="180"/>
        <c:overlap val="-90"/>
        <c:axId val="374169824"/>
        <c:axId val="3741702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14C9-42BA-BC71-A169F09EB9BE}"/>
            </c:ext>
          </c:extLst>
        </c:ser>
        <c:dLbls>
          <c:showLegendKey val="0"/>
          <c:showVal val="0"/>
          <c:showCatName val="0"/>
          <c:showSerName val="0"/>
          <c:showPercent val="0"/>
          <c:showBubbleSize val="0"/>
        </c:dLbls>
        <c:marker val="1"/>
        <c:smooth val="0"/>
        <c:axId val="374169824"/>
        <c:axId val="374170216"/>
      </c:lineChart>
      <c:catAx>
        <c:axId val="374169824"/>
        <c:scaling>
          <c:orientation val="minMax"/>
        </c:scaling>
        <c:delete val="0"/>
        <c:axPos val="b"/>
        <c:numFmt formatCode="ge" sourceLinked="1"/>
        <c:majorTickMark val="none"/>
        <c:minorTickMark val="none"/>
        <c:tickLblPos val="none"/>
        <c:crossAx val="374170216"/>
        <c:crosses val="autoZero"/>
        <c:auto val="0"/>
        <c:lblAlgn val="ctr"/>
        <c:lblOffset val="100"/>
        <c:noMultiLvlLbl val="1"/>
      </c:catAx>
      <c:valAx>
        <c:axId val="374170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00-4751-8458-47D8DD28237E}"/>
            </c:ext>
          </c:extLst>
        </c:ser>
        <c:dLbls>
          <c:showLegendKey val="0"/>
          <c:showVal val="0"/>
          <c:showCatName val="0"/>
          <c:showSerName val="0"/>
          <c:showPercent val="0"/>
          <c:showBubbleSize val="0"/>
        </c:dLbls>
        <c:gapWidth val="180"/>
        <c:overlap val="-90"/>
        <c:axId val="374171000"/>
        <c:axId val="3741713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00-4751-8458-47D8DD28237E}"/>
            </c:ext>
          </c:extLst>
        </c:ser>
        <c:dLbls>
          <c:showLegendKey val="0"/>
          <c:showVal val="0"/>
          <c:showCatName val="0"/>
          <c:showSerName val="0"/>
          <c:showPercent val="0"/>
          <c:showBubbleSize val="0"/>
        </c:dLbls>
        <c:marker val="1"/>
        <c:smooth val="0"/>
        <c:axId val="374171000"/>
        <c:axId val="374171392"/>
      </c:lineChart>
      <c:catAx>
        <c:axId val="374171000"/>
        <c:scaling>
          <c:orientation val="minMax"/>
        </c:scaling>
        <c:delete val="0"/>
        <c:axPos val="b"/>
        <c:numFmt formatCode="ge" sourceLinked="1"/>
        <c:majorTickMark val="none"/>
        <c:minorTickMark val="none"/>
        <c:tickLblPos val="none"/>
        <c:crossAx val="374171392"/>
        <c:crosses val="autoZero"/>
        <c:auto val="0"/>
        <c:lblAlgn val="ctr"/>
        <c:lblOffset val="100"/>
        <c:noMultiLvlLbl val="1"/>
      </c:catAx>
      <c:valAx>
        <c:axId val="37417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71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49-46F4-89C6-68B01E72B8C2}"/>
            </c:ext>
          </c:extLst>
        </c:ser>
        <c:dLbls>
          <c:showLegendKey val="0"/>
          <c:showVal val="0"/>
          <c:showCatName val="0"/>
          <c:showSerName val="0"/>
          <c:showPercent val="0"/>
          <c:showBubbleSize val="0"/>
        </c:dLbls>
        <c:gapWidth val="180"/>
        <c:overlap val="-90"/>
        <c:axId val="374172176"/>
        <c:axId val="3741725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49-46F4-89C6-68B01E72B8C2}"/>
            </c:ext>
          </c:extLst>
        </c:ser>
        <c:dLbls>
          <c:showLegendKey val="0"/>
          <c:showVal val="0"/>
          <c:showCatName val="0"/>
          <c:showSerName val="0"/>
          <c:showPercent val="0"/>
          <c:showBubbleSize val="0"/>
        </c:dLbls>
        <c:marker val="1"/>
        <c:smooth val="0"/>
        <c:axId val="374172176"/>
        <c:axId val="374172568"/>
      </c:lineChart>
      <c:catAx>
        <c:axId val="374172176"/>
        <c:scaling>
          <c:orientation val="minMax"/>
        </c:scaling>
        <c:delete val="0"/>
        <c:axPos val="b"/>
        <c:numFmt formatCode="ge" sourceLinked="1"/>
        <c:majorTickMark val="none"/>
        <c:minorTickMark val="none"/>
        <c:tickLblPos val="none"/>
        <c:crossAx val="374172568"/>
        <c:crosses val="autoZero"/>
        <c:auto val="0"/>
        <c:lblAlgn val="ctr"/>
        <c:lblOffset val="100"/>
        <c:noMultiLvlLbl val="1"/>
      </c:catAx>
      <c:valAx>
        <c:axId val="374172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7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9F-41E8-BDA6-3329BC1E5C85}"/>
            </c:ext>
          </c:extLst>
        </c:ser>
        <c:dLbls>
          <c:showLegendKey val="0"/>
          <c:showVal val="0"/>
          <c:showCatName val="0"/>
          <c:showSerName val="0"/>
          <c:showPercent val="0"/>
          <c:showBubbleSize val="0"/>
        </c:dLbls>
        <c:gapWidth val="180"/>
        <c:overlap val="-90"/>
        <c:axId val="374173744"/>
        <c:axId val="37417413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9F-41E8-BDA6-3329BC1E5C85}"/>
            </c:ext>
          </c:extLst>
        </c:ser>
        <c:dLbls>
          <c:showLegendKey val="0"/>
          <c:showVal val="0"/>
          <c:showCatName val="0"/>
          <c:showSerName val="0"/>
          <c:showPercent val="0"/>
          <c:showBubbleSize val="0"/>
        </c:dLbls>
        <c:marker val="1"/>
        <c:smooth val="0"/>
        <c:axId val="374173744"/>
        <c:axId val="374174136"/>
      </c:lineChart>
      <c:catAx>
        <c:axId val="374173744"/>
        <c:scaling>
          <c:orientation val="minMax"/>
        </c:scaling>
        <c:delete val="0"/>
        <c:axPos val="b"/>
        <c:numFmt formatCode="ge" sourceLinked="1"/>
        <c:majorTickMark val="none"/>
        <c:minorTickMark val="none"/>
        <c:tickLblPos val="none"/>
        <c:crossAx val="374174136"/>
        <c:crosses val="autoZero"/>
        <c:auto val="0"/>
        <c:lblAlgn val="ctr"/>
        <c:lblOffset val="100"/>
        <c:noMultiLvlLbl val="1"/>
      </c:catAx>
      <c:valAx>
        <c:axId val="374174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7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E5-48EF-8BA2-B254C886274F}"/>
            </c:ext>
          </c:extLst>
        </c:ser>
        <c:dLbls>
          <c:showLegendKey val="0"/>
          <c:showVal val="0"/>
          <c:showCatName val="0"/>
          <c:showSerName val="0"/>
          <c:showPercent val="0"/>
          <c:showBubbleSize val="0"/>
        </c:dLbls>
        <c:gapWidth val="180"/>
        <c:overlap val="-90"/>
        <c:axId val="374174528"/>
        <c:axId val="3741749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E5-48EF-8BA2-B254C886274F}"/>
            </c:ext>
          </c:extLst>
        </c:ser>
        <c:dLbls>
          <c:showLegendKey val="0"/>
          <c:showVal val="0"/>
          <c:showCatName val="0"/>
          <c:showSerName val="0"/>
          <c:showPercent val="0"/>
          <c:showBubbleSize val="0"/>
        </c:dLbls>
        <c:marker val="1"/>
        <c:smooth val="0"/>
        <c:axId val="374174528"/>
        <c:axId val="374174920"/>
      </c:lineChart>
      <c:catAx>
        <c:axId val="374174528"/>
        <c:scaling>
          <c:orientation val="minMax"/>
        </c:scaling>
        <c:delete val="0"/>
        <c:axPos val="b"/>
        <c:numFmt formatCode="ge" sourceLinked="1"/>
        <c:majorTickMark val="none"/>
        <c:minorTickMark val="none"/>
        <c:tickLblPos val="none"/>
        <c:crossAx val="374174920"/>
        <c:crosses val="autoZero"/>
        <c:auto val="0"/>
        <c:lblAlgn val="ctr"/>
        <c:lblOffset val="100"/>
        <c:noMultiLvlLbl val="1"/>
      </c:catAx>
      <c:valAx>
        <c:axId val="37417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7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103.4</c:v>
                </c:pt>
                <c:pt idx="3">
                  <c:v>884.7</c:v>
                </c:pt>
                <c:pt idx="4">
                  <c:v>782.1</c:v>
                </c:pt>
              </c:numCache>
            </c:numRef>
          </c:val>
          <c:extLst xmlns:c16r2="http://schemas.microsoft.com/office/drawing/2015/06/chart">
            <c:ext xmlns:c16="http://schemas.microsoft.com/office/drawing/2014/chart" uri="{C3380CC4-5D6E-409C-BE32-E72D297353CC}">
              <c16:uniqueId val="{00000000-7E50-405B-9CE6-3B9D6E061FB9}"/>
            </c:ext>
          </c:extLst>
        </c:ser>
        <c:dLbls>
          <c:showLegendKey val="0"/>
          <c:showVal val="0"/>
          <c:showCatName val="0"/>
          <c:showSerName val="0"/>
          <c:showPercent val="0"/>
          <c:showBubbleSize val="0"/>
        </c:dLbls>
        <c:gapWidth val="180"/>
        <c:overlap val="-90"/>
        <c:axId val="109456960"/>
        <c:axId val="10945735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7E50-405B-9CE6-3B9D6E061FB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E50-405B-9CE6-3B9D6E061FB9}"/>
            </c:ext>
          </c:extLst>
        </c:ser>
        <c:dLbls>
          <c:showLegendKey val="0"/>
          <c:showVal val="0"/>
          <c:showCatName val="0"/>
          <c:showSerName val="0"/>
          <c:showPercent val="0"/>
          <c:showBubbleSize val="0"/>
        </c:dLbls>
        <c:marker val="1"/>
        <c:smooth val="0"/>
        <c:axId val="109456960"/>
        <c:axId val="109457352"/>
      </c:lineChart>
      <c:catAx>
        <c:axId val="109456960"/>
        <c:scaling>
          <c:orientation val="minMax"/>
        </c:scaling>
        <c:delete val="0"/>
        <c:axPos val="b"/>
        <c:numFmt formatCode="ge" sourceLinked="1"/>
        <c:majorTickMark val="none"/>
        <c:minorTickMark val="none"/>
        <c:tickLblPos val="none"/>
        <c:crossAx val="109457352"/>
        <c:crosses val="autoZero"/>
        <c:auto val="0"/>
        <c:lblAlgn val="ctr"/>
        <c:lblOffset val="100"/>
        <c:noMultiLvlLbl val="1"/>
      </c:catAx>
      <c:valAx>
        <c:axId val="10945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4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16-4B81-B33E-81FB65CF595B}"/>
            </c:ext>
          </c:extLst>
        </c:ser>
        <c:dLbls>
          <c:showLegendKey val="0"/>
          <c:showVal val="0"/>
          <c:showCatName val="0"/>
          <c:showSerName val="0"/>
          <c:showPercent val="0"/>
          <c:showBubbleSize val="0"/>
        </c:dLbls>
        <c:gapWidth val="180"/>
        <c:overlap val="-90"/>
        <c:axId val="374175704"/>
        <c:axId val="37417609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16-4B81-B33E-81FB65CF595B}"/>
            </c:ext>
          </c:extLst>
        </c:ser>
        <c:dLbls>
          <c:showLegendKey val="0"/>
          <c:showVal val="0"/>
          <c:showCatName val="0"/>
          <c:showSerName val="0"/>
          <c:showPercent val="0"/>
          <c:showBubbleSize val="0"/>
        </c:dLbls>
        <c:marker val="1"/>
        <c:smooth val="0"/>
        <c:axId val="374175704"/>
        <c:axId val="374176096"/>
      </c:lineChart>
      <c:catAx>
        <c:axId val="374175704"/>
        <c:scaling>
          <c:orientation val="minMax"/>
        </c:scaling>
        <c:delete val="0"/>
        <c:axPos val="b"/>
        <c:numFmt formatCode="ge" sourceLinked="1"/>
        <c:majorTickMark val="none"/>
        <c:minorTickMark val="none"/>
        <c:tickLblPos val="none"/>
        <c:crossAx val="374176096"/>
        <c:crosses val="autoZero"/>
        <c:auto val="0"/>
        <c:lblAlgn val="ctr"/>
        <c:lblOffset val="100"/>
        <c:noMultiLvlLbl val="1"/>
      </c:catAx>
      <c:valAx>
        <c:axId val="37417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175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9D-4905-BA2F-749177CCF569}"/>
            </c:ext>
          </c:extLst>
        </c:ser>
        <c:dLbls>
          <c:showLegendKey val="0"/>
          <c:showVal val="0"/>
          <c:showCatName val="0"/>
          <c:showSerName val="0"/>
          <c:showPercent val="0"/>
          <c:showBubbleSize val="0"/>
        </c:dLbls>
        <c:gapWidth val="180"/>
        <c:overlap val="-90"/>
        <c:axId val="374768256"/>
        <c:axId val="37476864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9D-4905-BA2F-749177CCF569}"/>
            </c:ext>
          </c:extLst>
        </c:ser>
        <c:dLbls>
          <c:showLegendKey val="0"/>
          <c:showVal val="0"/>
          <c:showCatName val="0"/>
          <c:showSerName val="0"/>
          <c:showPercent val="0"/>
          <c:showBubbleSize val="0"/>
        </c:dLbls>
        <c:marker val="1"/>
        <c:smooth val="0"/>
        <c:axId val="374768256"/>
        <c:axId val="374768648"/>
      </c:lineChart>
      <c:catAx>
        <c:axId val="374768256"/>
        <c:scaling>
          <c:orientation val="minMax"/>
        </c:scaling>
        <c:delete val="0"/>
        <c:axPos val="b"/>
        <c:numFmt formatCode="ge" sourceLinked="1"/>
        <c:majorTickMark val="none"/>
        <c:minorTickMark val="none"/>
        <c:tickLblPos val="none"/>
        <c:crossAx val="374768648"/>
        <c:crosses val="autoZero"/>
        <c:auto val="0"/>
        <c:lblAlgn val="ctr"/>
        <c:lblOffset val="100"/>
        <c:noMultiLvlLbl val="1"/>
      </c:catAx>
      <c:valAx>
        <c:axId val="37476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6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2C-44FF-BBCF-0E6372CFBC52}"/>
            </c:ext>
          </c:extLst>
        </c:ser>
        <c:dLbls>
          <c:showLegendKey val="0"/>
          <c:showVal val="0"/>
          <c:showCatName val="0"/>
          <c:showSerName val="0"/>
          <c:showPercent val="0"/>
          <c:showBubbleSize val="0"/>
        </c:dLbls>
        <c:gapWidth val="180"/>
        <c:overlap val="-90"/>
        <c:axId val="374769432"/>
        <c:axId val="3747698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2C-44FF-BBCF-0E6372CFBC52}"/>
            </c:ext>
          </c:extLst>
        </c:ser>
        <c:dLbls>
          <c:showLegendKey val="0"/>
          <c:showVal val="0"/>
          <c:showCatName val="0"/>
          <c:showSerName val="0"/>
          <c:showPercent val="0"/>
          <c:showBubbleSize val="0"/>
        </c:dLbls>
        <c:marker val="1"/>
        <c:smooth val="0"/>
        <c:axId val="374769432"/>
        <c:axId val="374769824"/>
      </c:lineChart>
      <c:catAx>
        <c:axId val="374769432"/>
        <c:scaling>
          <c:orientation val="minMax"/>
        </c:scaling>
        <c:delete val="0"/>
        <c:axPos val="b"/>
        <c:numFmt formatCode="ge" sourceLinked="1"/>
        <c:majorTickMark val="none"/>
        <c:minorTickMark val="none"/>
        <c:tickLblPos val="none"/>
        <c:crossAx val="374769824"/>
        <c:crosses val="autoZero"/>
        <c:auto val="0"/>
        <c:lblAlgn val="ctr"/>
        <c:lblOffset val="100"/>
        <c:noMultiLvlLbl val="1"/>
      </c:catAx>
      <c:valAx>
        <c:axId val="3747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69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B4-42E6-9B29-6736DC2C17E7}"/>
            </c:ext>
          </c:extLst>
        </c:ser>
        <c:dLbls>
          <c:showLegendKey val="0"/>
          <c:showVal val="0"/>
          <c:showCatName val="0"/>
          <c:showSerName val="0"/>
          <c:showPercent val="0"/>
          <c:showBubbleSize val="0"/>
        </c:dLbls>
        <c:gapWidth val="180"/>
        <c:overlap val="-90"/>
        <c:axId val="374770608"/>
        <c:axId val="37477100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B4-42E6-9B29-6736DC2C17E7}"/>
            </c:ext>
          </c:extLst>
        </c:ser>
        <c:dLbls>
          <c:showLegendKey val="0"/>
          <c:showVal val="0"/>
          <c:showCatName val="0"/>
          <c:showSerName val="0"/>
          <c:showPercent val="0"/>
          <c:showBubbleSize val="0"/>
        </c:dLbls>
        <c:marker val="1"/>
        <c:smooth val="0"/>
        <c:axId val="374770608"/>
        <c:axId val="374771000"/>
      </c:lineChart>
      <c:catAx>
        <c:axId val="374770608"/>
        <c:scaling>
          <c:orientation val="minMax"/>
        </c:scaling>
        <c:delete val="0"/>
        <c:axPos val="b"/>
        <c:numFmt formatCode="ge" sourceLinked="1"/>
        <c:majorTickMark val="none"/>
        <c:minorTickMark val="none"/>
        <c:tickLblPos val="none"/>
        <c:crossAx val="374771000"/>
        <c:crosses val="autoZero"/>
        <c:auto val="0"/>
        <c:lblAlgn val="ctr"/>
        <c:lblOffset val="100"/>
        <c:noMultiLvlLbl val="1"/>
      </c:catAx>
      <c:valAx>
        <c:axId val="37477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7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CA-4B94-9C0C-E93158409155}"/>
            </c:ext>
          </c:extLst>
        </c:ser>
        <c:dLbls>
          <c:showLegendKey val="0"/>
          <c:showVal val="0"/>
          <c:showCatName val="0"/>
          <c:showSerName val="0"/>
          <c:showPercent val="0"/>
          <c:showBubbleSize val="0"/>
        </c:dLbls>
        <c:gapWidth val="180"/>
        <c:overlap val="-90"/>
        <c:axId val="374771784"/>
        <c:axId val="3747721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CA-4B94-9C0C-E93158409155}"/>
            </c:ext>
          </c:extLst>
        </c:ser>
        <c:dLbls>
          <c:showLegendKey val="0"/>
          <c:showVal val="0"/>
          <c:showCatName val="0"/>
          <c:showSerName val="0"/>
          <c:showPercent val="0"/>
          <c:showBubbleSize val="0"/>
        </c:dLbls>
        <c:marker val="1"/>
        <c:smooth val="0"/>
        <c:axId val="374771784"/>
        <c:axId val="374772176"/>
      </c:lineChart>
      <c:catAx>
        <c:axId val="374771784"/>
        <c:scaling>
          <c:orientation val="minMax"/>
        </c:scaling>
        <c:delete val="0"/>
        <c:axPos val="b"/>
        <c:numFmt formatCode="ge" sourceLinked="1"/>
        <c:majorTickMark val="none"/>
        <c:minorTickMark val="none"/>
        <c:tickLblPos val="none"/>
        <c:crossAx val="374772176"/>
        <c:crosses val="autoZero"/>
        <c:auto val="0"/>
        <c:lblAlgn val="ctr"/>
        <c:lblOffset val="100"/>
        <c:noMultiLvlLbl val="1"/>
      </c:catAx>
      <c:valAx>
        <c:axId val="37477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717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58-4A85-ACAE-CA1811BC508D}"/>
            </c:ext>
          </c:extLst>
        </c:ser>
        <c:dLbls>
          <c:showLegendKey val="0"/>
          <c:showVal val="0"/>
          <c:showCatName val="0"/>
          <c:showSerName val="0"/>
          <c:showPercent val="0"/>
          <c:showBubbleSize val="0"/>
        </c:dLbls>
        <c:gapWidth val="180"/>
        <c:overlap val="-90"/>
        <c:axId val="374772960"/>
        <c:axId val="3747733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58-4A85-ACAE-CA1811BC508D}"/>
            </c:ext>
          </c:extLst>
        </c:ser>
        <c:dLbls>
          <c:showLegendKey val="0"/>
          <c:showVal val="0"/>
          <c:showCatName val="0"/>
          <c:showSerName val="0"/>
          <c:showPercent val="0"/>
          <c:showBubbleSize val="0"/>
        </c:dLbls>
        <c:marker val="1"/>
        <c:smooth val="0"/>
        <c:axId val="374772960"/>
        <c:axId val="374773352"/>
      </c:lineChart>
      <c:catAx>
        <c:axId val="374772960"/>
        <c:scaling>
          <c:orientation val="minMax"/>
        </c:scaling>
        <c:delete val="0"/>
        <c:axPos val="b"/>
        <c:numFmt formatCode="ge" sourceLinked="1"/>
        <c:majorTickMark val="none"/>
        <c:minorTickMark val="none"/>
        <c:tickLblPos val="none"/>
        <c:crossAx val="374773352"/>
        <c:crosses val="autoZero"/>
        <c:auto val="0"/>
        <c:lblAlgn val="ctr"/>
        <c:lblOffset val="100"/>
        <c:noMultiLvlLbl val="1"/>
      </c:catAx>
      <c:valAx>
        <c:axId val="374773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7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2B-4DCC-86B6-F7A65CBE1029}"/>
            </c:ext>
          </c:extLst>
        </c:ser>
        <c:dLbls>
          <c:showLegendKey val="0"/>
          <c:showVal val="0"/>
          <c:showCatName val="0"/>
          <c:showSerName val="0"/>
          <c:showPercent val="0"/>
          <c:showBubbleSize val="0"/>
        </c:dLbls>
        <c:gapWidth val="180"/>
        <c:overlap val="-90"/>
        <c:axId val="374774136"/>
        <c:axId val="3747745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2B-4DCC-86B6-F7A65CBE1029}"/>
            </c:ext>
          </c:extLst>
        </c:ser>
        <c:dLbls>
          <c:showLegendKey val="0"/>
          <c:showVal val="0"/>
          <c:showCatName val="0"/>
          <c:showSerName val="0"/>
          <c:showPercent val="0"/>
          <c:showBubbleSize val="0"/>
        </c:dLbls>
        <c:marker val="1"/>
        <c:smooth val="0"/>
        <c:axId val="374774136"/>
        <c:axId val="374774528"/>
      </c:lineChart>
      <c:catAx>
        <c:axId val="374774136"/>
        <c:scaling>
          <c:orientation val="minMax"/>
        </c:scaling>
        <c:delete val="0"/>
        <c:axPos val="b"/>
        <c:numFmt formatCode="ge" sourceLinked="1"/>
        <c:majorTickMark val="none"/>
        <c:minorTickMark val="none"/>
        <c:tickLblPos val="none"/>
        <c:crossAx val="374774528"/>
        <c:crosses val="autoZero"/>
        <c:auto val="0"/>
        <c:lblAlgn val="ctr"/>
        <c:lblOffset val="100"/>
        <c:noMultiLvlLbl val="1"/>
      </c:catAx>
      <c:valAx>
        <c:axId val="37477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7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B6-483B-B872-371932CF1870}"/>
            </c:ext>
          </c:extLst>
        </c:ser>
        <c:dLbls>
          <c:showLegendKey val="0"/>
          <c:showVal val="0"/>
          <c:showCatName val="0"/>
          <c:showSerName val="0"/>
          <c:showPercent val="0"/>
          <c:showBubbleSize val="0"/>
        </c:dLbls>
        <c:gapWidth val="180"/>
        <c:overlap val="-90"/>
        <c:axId val="374775312"/>
        <c:axId val="37525500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B6-483B-B872-371932CF1870}"/>
            </c:ext>
          </c:extLst>
        </c:ser>
        <c:dLbls>
          <c:showLegendKey val="0"/>
          <c:showVal val="0"/>
          <c:showCatName val="0"/>
          <c:showSerName val="0"/>
          <c:showPercent val="0"/>
          <c:showBubbleSize val="0"/>
        </c:dLbls>
        <c:marker val="1"/>
        <c:smooth val="0"/>
        <c:axId val="374775312"/>
        <c:axId val="375255000"/>
      </c:lineChart>
      <c:catAx>
        <c:axId val="374775312"/>
        <c:scaling>
          <c:orientation val="minMax"/>
        </c:scaling>
        <c:delete val="0"/>
        <c:axPos val="b"/>
        <c:numFmt formatCode="ge" sourceLinked="1"/>
        <c:majorTickMark val="none"/>
        <c:minorTickMark val="none"/>
        <c:tickLblPos val="none"/>
        <c:crossAx val="375255000"/>
        <c:crosses val="autoZero"/>
        <c:auto val="0"/>
        <c:lblAlgn val="ctr"/>
        <c:lblOffset val="100"/>
        <c:noMultiLvlLbl val="1"/>
      </c:catAx>
      <c:valAx>
        <c:axId val="375255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77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A8-43F9-8723-FCBC76812122}"/>
            </c:ext>
          </c:extLst>
        </c:ser>
        <c:dLbls>
          <c:showLegendKey val="0"/>
          <c:showVal val="0"/>
          <c:showCatName val="0"/>
          <c:showSerName val="0"/>
          <c:showPercent val="0"/>
          <c:showBubbleSize val="0"/>
        </c:dLbls>
        <c:gapWidth val="180"/>
        <c:overlap val="-90"/>
        <c:axId val="375255784"/>
        <c:axId val="37525617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A8-43F9-8723-FCBC76812122}"/>
            </c:ext>
          </c:extLst>
        </c:ser>
        <c:dLbls>
          <c:showLegendKey val="0"/>
          <c:showVal val="0"/>
          <c:showCatName val="0"/>
          <c:showSerName val="0"/>
          <c:showPercent val="0"/>
          <c:showBubbleSize val="0"/>
        </c:dLbls>
        <c:marker val="1"/>
        <c:smooth val="0"/>
        <c:axId val="375255784"/>
        <c:axId val="375256176"/>
      </c:lineChart>
      <c:catAx>
        <c:axId val="375255784"/>
        <c:scaling>
          <c:orientation val="minMax"/>
        </c:scaling>
        <c:delete val="0"/>
        <c:axPos val="b"/>
        <c:numFmt formatCode="ge" sourceLinked="1"/>
        <c:majorTickMark val="none"/>
        <c:minorTickMark val="none"/>
        <c:tickLblPos val="none"/>
        <c:crossAx val="375256176"/>
        <c:crosses val="autoZero"/>
        <c:auto val="0"/>
        <c:lblAlgn val="ctr"/>
        <c:lblOffset val="100"/>
        <c:noMultiLvlLbl val="1"/>
      </c:catAx>
      <c:valAx>
        <c:axId val="37525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255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5-40FF-B593-F44615CC32D6}"/>
            </c:ext>
          </c:extLst>
        </c:ser>
        <c:dLbls>
          <c:showLegendKey val="0"/>
          <c:showVal val="0"/>
          <c:showCatName val="0"/>
          <c:showSerName val="0"/>
          <c:showPercent val="0"/>
          <c:showBubbleSize val="0"/>
        </c:dLbls>
        <c:gapWidth val="180"/>
        <c:overlap val="-90"/>
        <c:axId val="375256960"/>
        <c:axId val="3752573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5-40FF-B593-F44615CC32D6}"/>
            </c:ext>
          </c:extLst>
        </c:ser>
        <c:dLbls>
          <c:showLegendKey val="0"/>
          <c:showVal val="0"/>
          <c:showCatName val="0"/>
          <c:showSerName val="0"/>
          <c:showPercent val="0"/>
          <c:showBubbleSize val="0"/>
        </c:dLbls>
        <c:marker val="1"/>
        <c:smooth val="0"/>
        <c:axId val="375256960"/>
        <c:axId val="375257352"/>
      </c:lineChart>
      <c:catAx>
        <c:axId val="375256960"/>
        <c:scaling>
          <c:orientation val="minMax"/>
        </c:scaling>
        <c:delete val="0"/>
        <c:axPos val="b"/>
        <c:numFmt formatCode="ge" sourceLinked="1"/>
        <c:majorTickMark val="none"/>
        <c:minorTickMark val="none"/>
        <c:tickLblPos val="none"/>
        <c:crossAx val="375257352"/>
        <c:crosses val="autoZero"/>
        <c:auto val="0"/>
        <c:lblAlgn val="ctr"/>
        <c:lblOffset val="100"/>
        <c:noMultiLvlLbl val="1"/>
      </c:catAx>
      <c:valAx>
        <c:axId val="37525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2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62-4121-A98D-6A8C778238F9}"/>
            </c:ext>
          </c:extLst>
        </c:ser>
        <c:dLbls>
          <c:showLegendKey val="0"/>
          <c:showVal val="0"/>
          <c:showCatName val="0"/>
          <c:showSerName val="0"/>
          <c:showPercent val="0"/>
          <c:showBubbleSize val="0"/>
        </c:dLbls>
        <c:gapWidth val="180"/>
        <c:overlap val="-90"/>
        <c:axId val="109458136"/>
        <c:axId val="109458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62-4121-A98D-6A8C778238F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F62-4121-A98D-6A8C778238F9}"/>
            </c:ext>
          </c:extLst>
        </c:ser>
        <c:dLbls>
          <c:showLegendKey val="0"/>
          <c:showVal val="0"/>
          <c:showCatName val="0"/>
          <c:showSerName val="0"/>
          <c:showPercent val="0"/>
          <c:showBubbleSize val="0"/>
        </c:dLbls>
        <c:marker val="1"/>
        <c:smooth val="0"/>
        <c:axId val="109458136"/>
        <c:axId val="109458528"/>
      </c:lineChart>
      <c:catAx>
        <c:axId val="109458136"/>
        <c:scaling>
          <c:orientation val="minMax"/>
        </c:scaling>
        <c:delete val="0"/>
        <c:axPos val="b"/>
        <c:numFmt formatCode="ge" sourceLinked="1"/>
        <c:majorTickMark val="none"/>
        <c:minorTickMark val="none"/>
        <c:tickLblPos val="none"/>
        <c:crossAx val="109458528"/>
        <c:crosses val="autoZero"/>
        <c:auto val="0"/>
        <c:lblAlgn val="ctr"/>
        <c:lblOffset val="100"/>
        <c:noMultiLvlLbl val="1"/>
      </c:catAx>
      <c:valAx>
        <c:axId val="10945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458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AB-4D2A-9E02-440EDCB62A68}"/>
            </c:ext>
          </c:extLst>
        </c:ser>
        <c:dLbls>
          <c:showLegendKey val="0"/>
          <c:showVal val="0"/>
          <c:showCatName val="0"/>
          <c:showSerName val="0"/>
          <c:showPercent val="0"/>
          <c:showBubbleSize val="0"/>
        </c:dLbls>
        <c:gapWidth val="180"/>
        <c:overlap val="-90"/>
        <c:axId val="375258136"/>
        <c:axId val="37525852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AB-4D2A-9E02-440EDCB62A68}"/>
            </c:ext>
          </c:extLst>
        </c:ser>
        <c:dLbls>
          <c:showLegendKey val="0"/>
          <c:showVal val="0"/>
          <c:showCatName val="0"/>
          <c:showSerName val="0"/>
          <c:showPercent val="0"/>
          <c:showBubbleSize val="0"/>
        </c:dLbls>
        <c:marker val="1"/>
        <c:smooth val="0"/>
        <c:axId val="375258136"/>
        <c:axId val="375258528"/>
      </c:lineChart>
      <c:catAx>
        <c:axId val="375258136"/>
        <c:scaling>
          <c:orientation val="minMax"/>
        </c:scaling>
        <c:delete val="0"/>
        <c:axPos val="b"/>
        <c:numFmt formatCode="ge" sourceLinked="1"/>
        <c:majorTickMark val="none"/>
        <c:minorTickMark val="none"/>
        <c:tickLblPos val="none"/>
        <c:crossAx val="375258528"/>
        <c:crosses val="autoZero"/>
        <c:auto val="0"/>
        <c:lblAlgn val="ctr"/>
        <c:lblOffset val="100"/>
        <c:noMultiLvlLbl val="1"/>
      </c:catAx>
      <c:valAx>
        <c:axId val="375258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258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10365.799999999999</c:v>
                </c:pt>
                <c:pt idx="3">
                  <c:v>4875.1000000000004</c:v>
                </c:pt>
                <c:pt idx="4">
                  <c:v>5474.4</c:v>
                </c:pt>
              </c:numCache>
            </c:numRef>
          </c:val>
          <c:extLst xmlns:c16r2="http://schemas.microsoft.com/office/drawing/2015/06/chart">
            <c:ext xmlns:c16="http://schemas.microsoft.com/office/drawing/2014/chart" uri="{C3380CC4-5D6E-409C-BE32-E72D297353CC}">
              <c16:uniqueId val="{00000000-3C62-42C6-8B86-DCCFB4855487}"/>
            </c:ext>
          </c:extLst>
        </c:ser>
        <c:dLbls>
          <c:showLegendKey val="0"/>
          <c:showVal val="0"/>
          <c:showCatName val="0"/>
          <c:showSerName val="0"/>
          <c:showPercent val="0"/>
          <c:showBubbleSize val="0"/>
        </c:dLbls>
        <c:gapWidth val="180"/>
        <c:overlap val="-90"/>
        <c:axId val="211412552"/>
        <c:axId val="21141294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3C62-42C6-8B86-DCCFB4855487}"/>
            </c:ext>
          </c:extLst>
        </c:ser>
        <c:dLbls>
          <c:showLegendKey val="0"/>
          <c:showVal val="0"/>
          <c:showCatName val="0"/>
          <c:showSerName val="0"/>
          <c:showPercent val="0"/>
          <c:showBubbleSize val="0"/>
        </c:dLbls>
        <c:marker val="1"/>
        <c:smooth val="0"/>
        <c:axId val="211412552"/>
        <c:axId val="211412944"/>
      </c:lineChart>
      <c:catAx>
        <c:axId val="211412552"/>
        <c:scaling>
          <c:orientation val="minMax"/>
        </c:scaling>
        <c:delete val="0"/>
        <c:axPos val="b"/>
        <c:numFmt formatCode="ge" sourceLinked="1"/>
        <c:majorTickMark val="none"/>
        <c:minorTickMark val="none"/>
        <c:tickLblPos val="none"/>
        <c:crossAx val="211412944"/>
        <c:crosses val="autoZero"/>
        <c:auto val="0"/>
        <c:lblAlgn val="ctr"/>
        <c:lblOffset val="100"/>
        <c:noMultiLvlLbl val="1"/>
      </c:catAx>
      <c:valAx>
        <c:axId val="211412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2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54325</c:v>
                </c:pt>
                <c:pt idx="4">
                  <c:v>52421</c:v>
                </c:pt>
              </c:numCache>
            </c:numRef>
          </c:val>
          <c:extLst xmlns:c16r2="http://schemas.microsoft.com/office/drawing/2015/06/chart">
            <c:ext xmlns:c16="http://schemas.microsoft.com/office/drawing/2014/chart" uri="{C3380CC4-5D6E-409C-BE32-E72D297353CC}">
              <c16:uniqueId val="{00000000-9BAF-4565-AB8C-281B0839D7C7}"/>
            </c:ext>
          </c:extLst>
        </c:ser>
        <c:dLbls>
          <c:showLegendKey val="0"/>
          <c:showVal val="0"/>
          <c:showCatName val="0"/>
          <c:showSerName val="0"/>
          <c:showPercent val="0"/>
          <c:showBubbleSize val="0"/>
        </c:dLbls>
        <c:gapWidth val="180"/>
        <c:overlap val="-90"/>
        <c:axId val="211415296"/>
        <c:axId val="2114156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9BAF-4565-AB8C-281B0839D7C7}"/>
            </c:ext>
          </c:extLst>
        </c:ser>
        <c:dLbls>
          <c:showLegendKey val="0"/>
          <c:showVal val="0"/>
          <c:showCatName val="0"/>
          <c:showSerName val="0"/>
          <c:showPercent val="0"/>
          <c:showBubbleSize val="0"/>
        </c:dLbls>
        <c:marker val="1"/>
        <c:smooth val="0"/>
        <c:axId val="211415296"/>
        <c:axId val="211415688"/>
      </c:lineChart>
      <c:catAx>
        <c:axId val="211415296"/>
        <c:scaling>
          <c:orientation val="minMax"/>
        </c:scaling>
        <c:delete val="0"/>
        <c:axPos val="b"/>
        <c:numFmt formatCode="ge" sourceLinked="1"/>
        <c:majorTickMark val="none"/>
        <c:minorTickMark val="none"/>
        <c:tickLblPos val="none"/>
        <c:crossAx val="211415688"/>
        <c:crosses val="autoZero"/>
        <c:auto val="0"/>
        <c:lblAlgn val="ctr"/>
        <c:lblOffset val="100"/>
        <c:noMultiLvlLbl val="1"/>
      </c:catAx>
      <c:valAx>
        <c:axId val="2114156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73.7</c:v>
                </c:pt>
                <c:pt idx="3">
                  <c:v>98.4</c:v>
                </c:pt>
                <c:pt idx="4">
                  <c:v>96.7</c:v>
                </c:pt>
              </c:numCache>
            </c:numRef>
          </c:val>
          <c:extLst xmlns:c16r2="http://schemas.microsoft.com/office/drawing/2015/06/chart">
            <c:ext xmlns:c16="http://schemas.microsoft.com/office/drawing/2014/chart" uri="{C3380CC4-5D6E-409C-BE32-E72D297353CC}">
              <c16:uniqueId val="{00000000-43A3-4BBE-B0F8-8EFE8103A479}"/>
            </c:ext>
          </c:extLst>
        </c:ser>
        <c:dLbls>
          <c:showLegendKey val="0"/>
          <c:showVal val="0"/>
          <c:showCatName val="0"/>
          <c:showSerName val="0"/>
          <c:showPercent val="0"/>
          <c:showBubbleSize val="0"/>
        </c:dLbls>
        <c:gapWidth val="180"/>
        <c:overlap val="-90"/>
        <c:axId val="211416864"/>
        <c:axId val="21141725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43A3-4BBE-B0F8-8EFE8103A479}"/>
            </c:ext>
          </c:extLst>
        </c:ser>
        <c:dLbls>
          <c:showLegendKey val="0"/>
          <c:showVal val="0"/>
          <c:showCatName val="0"/>
          <c:showSerName val="0"/>
          <c:showPercent val="0"/>
          <c:showBubbleSize val="0"/>
        </c:dLbls>
        <c:marker val="1"/>
        <c:smooth val="0"/>
        <c:axId val="211416864"/>
        <c:axId val="211417256"/>
      </c:lineChart>
      <c:catAx>
        <c:axId val="211416864"/>
        <c:scaling>
          <c:orientation val="minMax"/>
        </c:scaling>
        <c:delete val="0"/>
        <c:axPos val="b"/>
        <c:numFmt formatCode="ge" sourceLinked="1"/>
        <c:majorTickMark val="none"/>
        <c:minorTickMark val="none"/>
        <c:tickLblPos val="none"/>
        <c:crossAx val="211417256"/>
        <c:crosses val="autoZero"/>
        <c:auto val="0"/>
        <c:lblAlgn val="ctr"/>
        <c:lblOffset val="100"/>
        <c:noMultiLvlLbl val="1"/>
      </c:catAx>
      <c:valAx>
        <c:axId val="211417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6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0</c:v>
                </c:pt>
                <c:pt idx="3">
                  <c:v>0.5</c:v>
                </c:pt>
                <c:pt idx="4">
                  <c:v>0</c:v>
                </c:pt>
              </c:numCache>
            </c:numRef>
          </c:val>
          <c:extLst xmlns:c16r2="http://schemas.microsoft.com/office/drawing/2015/06/chart">
            <c:ext xmlns:c16="http://schemas.microsoft.com/office/drawing/2014/chart" uri="{C3380CC4-5D6E-409C-BE32-E72D297353CC}">
              <c16:uniqueId val="{00000000-BAE4-4821-9039-FF7772C6B04B}"/>
            </c:ext>
          </c:extLst>
        </c:ser>
        <c:dLbls>
          <c:showLegendKey val="0"/>
          <c:showVal val="0"/>
          <c:showCatName val="0"/>
          <c:showSerName val="0"/>
          <c:showPercent val="0"/>
          <c:showBubbleSize val="0"/>
        </c:dLbls>
        <c:gapWidth val="180"/>
        <c:overlap val="-90"/>
        <c:axId val="211418040"/>
        <c:axId val="2114184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BAE4-4821-9039-FF7772C6B04B}"/>
            </c:ext>
          </c:extLst>
        </c:ser>
        <c:dLbls>
          <c:showLegendKey val="0"/>
          <c:showVal val="0"/>
          <c:showCatName val="0"/>
          <c:showSerName val="0"/>
          <c:showPercent val="0"/>
          <c:showBubbleSize val="0"/>
        </c:dLbls>
        <c:marker val="1"/>
        <c:smooth val="0"/>
        <c:axId val="211418040"/>
        <c:axId val="211418432"/>
      </c:lineChart>
      <c:catAx>
        <c:axId val="211418040"/>
        <c:scaling>
          <c:orientation val="minMax"/>
        </c:scaling>
        <c:delete val="0"/>
        <c:axPos val="b"/>
        <c:numFmt formatCode="ge" sourceLinked="1"/>
        <c:majorTickMark val="none"/>
        <c:minorTickMark val="none"/>
        <c:tickLblPos val="none"/>
        <c:crossAx val="211418432"/>
        <c:crosses val="autoZero"/>
        <c:auto val="0"/>
        <c:lblAlgn val="ctr"/>
        <c:lblOffset val="100"/>
        <c:noMultiLvlLbl val="1"/>
      </c:catAx>
      <c:valAx>
        <c:axId val="21141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8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AC26-4DED-85FB-AC67782F60AF}"/>
            </c:ext>
          </c:extLst>
        </c:ser>
        <c:dLbls>
          <c:showLegendKey val="0"/>
          <c:showVal val="0"/>
          <c:showCatName val="0"/>
          <c:showSerName val="0"/>
          <c:showPercent val="0"/>
          <c:showBubbleSize val="0"/>
        </c:dLbls>
        <c:gapWidth val="180"/>
        <c:overlap val="-90"/>
        <c:axId val="211416472"/>
        <c:axId val="21141490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AC26-4DED-85FB-AC67782F60AF}"/>
            </c:ext>
          </c:extLst>
        </c:ser>
        <c:dLbls>
          <c:showLegendKey val="0"/>
          <c:showVal val="0"/>
          <c:showCatName val="0"/>
          <c:showSerName val="0"/>
          <c:showPercent val="0"/>
          <c:showBubbleSize val="0"/>
        </c:dLbls>
        <c:marker val="1"/>
        <c:smooth val="0"/>
        <c:axId val="211416472"/>
        <c:axId val="211414904"/>
      </c:lineChart>
      <c:catAx>
        <c:axId val="211416472"/>
        <c:scaling>
          <c:orientation val="minMax"/>
        </c:scaling>
        <c:delete val="0"/>
        <c:axPos val="b"/>
        <c:numFmt formatCode="ge" sourceLinked="1"/>
        <c:majorTickMark val="none"/>
        <c:minorTickMark val="none"/>
        <c:tickLblPos val="none"/>
        <c:crossAx val="211414904"/>
        <c:crosses val="autoZero"/>
        <c:auto val="0"/>
        <c:lblAlgn val="ctr"/>
        <c:lblOffset val="100"/>
        <c:noMultiLvlLbl val="1"/>
      </c:catAx>
      <c:valAx>
        <c:axId val="211414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16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30-4E51-9951-D14C34098061}"/>
            </c:ext>
          </c:extLst>
        </c:ser>
        <c:dLbls>
          <c:showLegendKey val="0"/>
          <c:showVal val="0"/>
          <c:showCatName val="0"/>
          <c:showSerName val="0"/>
          <c:showPercent val="0"/>
          <c:showBubbleSize val="0"/>
        </c:dLbls>
        <c:gapWidth val="180"/>
        <c:overlap val="-90"/>
        <c:axId val="211414120"/>
        <c:axId val="2114137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30-4E51-9951-D14C34098061}"/>
            </c:ext>
          </c:extLst>
        </c:ser>
        <c:dLbls>
          <c:showLegendKey val="0"/>
          <c:showVal val="0"/>
          <c:showCatName val="0"/>
          <c:showSerName val="0"/>
          <c:showPercent val="0"/>
          <c:showBubbleSize val="0"/>
        </c:dLbls>
        <c:marker val="1"/>
        <c:smooth val="0"/>
        <c:axId val="211414120"/>
        <c:axId val="211413728"/>
      </c:lineChart>
      <c:catAx>
        <c:axId val="211414120"/>
        <c:scaling>
          <c:orientation val="minMax"/>
        </c:scaling>
        <c:delete val="0"/>
        <c:axPos val="b"/>
        <c:numFmt formatCode="ge" sourceLinked="1"/>
        <c:majorTickMark val="none"/>
        <c:minorTickMark val="none"/>
        <c:tickLblPos val="none"/>
        <c:crossAx val="211413728"/>
        <c:crosses val="autoZero"/>
        <c:auto val="0"/>
        <c:lblAlgn val="ctr"/>
        <c:lblOffset val="100"/>
        <c:noMultiLvlLbl val="1"/>
      </c:catAx>
      <c:valAx>
        <c:axId val="21141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4141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1"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島根県　吉賀町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118" t="s">
        <v>271</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t="str">
        <f>データ!W6</f>
        <v>-</v>
      </c>
      <c r="G12" s="162"/>
      <c r="H12" s="161" t="str">
        <f>データ!X6</f>
        <v>-</v>
      </c>
      <c r="I12" s="162"/>
      <c r="J12" s="161">
        <f>データ!Y6</f>
        <v>1282</v>
      </c>
      <c r="K12" s="162"/>
      <c r="L12" s="161">
        <f>データ!Z6</f>
        <v>1706</v>
      </c>
      <c r="M12" s="162"/>
      <c r="N12" s="150">
        <f>データ!AA6</f>
        <v>1678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t="str">
        <f>データ!AQ6</f>
        <v>-</v>
      </c>
      <c r="G16" s="177"/>
      <c r="H16" s="177" t="str">
        <f>データ!AR6</f>
        <v>-</v>
      </c>
      <c r="I16" s="177"/>
      <c r="J16" s="177">
        <f>データ!AS6</f>
        <v>1282</v>
      </c>
      <c r="K16" s="177"/>
      <c r="L16" s="177">
        <f>データ!AT6</f>
        <v>1706</v>
      </c>
      <c r="M16" s="177"/>
      <c r="N16" s="166">
        <f>データ!AU6</f>
        <v>1678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t="str">
        <f>データ!AV6</f>
        <v>-</v>
      </c>
      <c r="G19" s="180"/>
      <c r="H19" s="180"/>
      <c r="I19" s="180">
        <f>データ!AW6</f>
        <v>57042</v>
      </c>
      <c r="J19" s="180"/>
      <c r="K19" s="180"/>
      <c r="L19" s="180">
        <f>データ!AX6</f>
        <v>57042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52JHWv4k/ZHdb8PkKuSOh7MOKa38KizC2pfUHiPWOQdhEHkKakEN83iQbrzGjOmEr94vMSuH/S+f7bcj07fXfQ==" saltValue="jo6hm5oKimsJK3cyO0qQS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325058</v>
      </c>
      <c r="D6" s="67" t="str">
        <f t="shared" si="6"/>
        <v>47</v>
      </c>
      <c r="E6" s="67" t="str">
        <f t="shared" si="6"/>
        <v>04</v>
      </c>
      <c r="F6" s="67" t="str">
        <f t="shared" si="6"/>
        <v>0</v>
      </c>
      <c r="G6" s="67" t="str">
        <f t="shared" si="6"/>
        <v>000</v>
      </c>
      <c r="H6" s="67" t="str">
        <f t="shared" si="6"/>
        <v>島根県　吉賀町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平成47年5月31日　吉賀町小水力発電所</v>
      </c>
      <c r="S6" s="71" t="str">
        <f t="shared" si="6"/>
        <v>平成47年5月31日　吉賀町小水力発電所</v>
      </c>
      <c r="T6" s="67" t="str">
        <f t="shared" si="6"/>
        <v>無</v>
      </c>
      <c r="U6" s="71" t="str">
        <f t="shared" si="6"/>
        <v>中国電力株式会社</v>
      </c>
      <c r="V6" s="68" t="str">
        <f t="shared" si="6"/>
        <v>-</v>
      </c>
      <c r="W6" s="69" t="str">
        <f>W7</f>
        <v>-</v>
      </c>
      <c r="X6" s="69" t="str">
        <f t="shared" si="6"/>
        <v>-</v>
      </c>
      <c r="Y6" s="69">
        <f t="shared" si="6"/>
        <v>1282</v>
      </c>
      <c r="Z6" s="69">
        <f t="shared" si="6"/>
        <v>1706</v>
      </c>
      <c r="AA6" s="69">
        <f t="shared" si="6"/>
        <v>1678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f t="shared" si="6"/>
        <v>1282</v>
      </c>
      <c r="AT6" s="69">
        <f t="shared" si="6"/>
        <v>1706</v>
      </c>
      <c r="AU6" s="69">
        <f t="shared" si="6"/>
        <v>1678</v>
      </c>
      <c r="AV6" s="69" t="str">
        <f t="shared" si="6"/>
        <v>-</v>
      </c>
      <c r="AW6" s="69">
        <f t="shared" si="6"/>
        <v>57042</v>
      </c>
      <c r="AX6" s="69">
        <f t="shared" si="6"/>
        <v>57042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127</v>
      </c>
      <c r="S7" s="81" t="s">
        <v>127</v>
      </c>
      <c r="T7" s="82" t="s">
        <v>128</v>
      </c>
      <c r="U7" s="81" t="s">
        <v>129</v>
      </c>
      <c r="V7" s="78" t="s">
        <v>126</v>
      </c>
      <c r="W7" s="80" t="s">
        <v>126</v>
      </c>
      <c r="X7" s="80" t="s">
        <v>126</v>
      </c>
      <c r="Y7" s="80">
        <v>1282</v>
      </c>
      <c r="Z7" s="80">
        <v>1706</v>
      </c>
      <c r="AA7" s="80">
        <v>1678</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t="s">
        <v>126</v>
      </c>
      <c r="AR7" s="80" t="s">
        <v>126</v>
      </c>
      <c r="AS7" s="80">
        <v>1282</v>
      </c>
      <c r="AT7" s="80">
        <v>1706</v>
      </c>
      <c r="AU7" s="80">
        <v>1678</v>
      </c>
      <c r="AV7" s="80" t="s">
        <v>126</v>
      </c>
      <c r="AW7" s="80">
        <v>57042</v>
      </c>
      <c r="AX7" s="80">
        <v>57042</v>
      </c>
      <c r="AY7" s="83" t="s">
        <v>126</v>
      </c>
      <c r="AZ7" s="83" t="s">
        <v>126</v>
      </c>
      <c r="BA7" s="83">
        <v>100</v>
      </c>
      <c r="BB7" s="83">
        <v>753.2</v>
      </c>
      <c r="BC7" s="83">
        <v>670.7</v>
      </c>
      <c r="BD7" s="83" t="s">
        <v>126</v>
      </c>
      <c r="BE7" s="83" t="s">
        <v>126</v>
      </c>
      <c r="BF7" s="83">
        <v>118.8</v>
      </c>
      <c r="BG7" s="83">
        <v>88.8</v>
      </c>
      <c r="BH7" s="83">
        <v>121.3</v>
      </c>
      <c r="BI7" s="83">
        <v>100</v>
      </c>
      <c r="BJ7" s="83" t="s">
        <v>126</v>
      </c>
      <c r="BK7" s="83" t="s">
        <v>126</v>
      </c>
      <c r="BL7" s="83">
        <v>103.4</v>
      </c>
      <c r="BM7" s="83">
        <v>884.7</v>
      </c>
      <c r="BN7" s="83">
        <v>782.1</v>
      </c>
      <c r="BO7" s="83" t="s">
        <v>126</v>
      </c>
      <c r="BP7" s="83" t="s">
        <v>126</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t="s">
        <v>126</v>
      </c>
      <c r="CH7" s="83">
        <v>10365.799999999999</v>
      </c>
      <c r="CI7" s="83">
        <v>4875.1000000000004</v>
      </c>
      <c r="CJ7" s="83">
        <v>5474.4</v>
      </c>
      <c r="CK7" s="83" t="s">
        <v>126</v>
      </c>
      <c r="CL7" s="83" t="s">
        <v>126</v>
      </c>
      <c r="CM7" s="83">
        <v>18815.8</v>
      </c>
      <c r="CN7" s="83">
        <v>22847.9</v>
      </c>
      <c r="CO7" s="83">
        <v>19210.5</v>
      </c>
      <c r="CP7" s="80" t="s">
        <v>126</v>
      </c>
      <c r="CQ7" s="80" t="s">
        <v>126</v>
      </c>
      <c r="CR7" s="80" t="s">
        <v>126</v>
      </c>
      <c r="CS7" s="80">
        <v>54325</v>
      </c>
      <c r="CT7" s="80">
        <v>52421</v>
      </c>
      <c r="CU7" s="80" t="s">
        <v>126</v>
      </c>
      <c r="CV7" s="80" t="s">
        <v>126</v>
      </c>
      <c r="CW7" s="80">
        <v>37685</v>
      </c>
      <c r="CX7" s="80">
        <v>2390</v>
      </c>
      <c r="CY7" s="80">
        <v>32739</v>
      </c>
      <c r="CZ7" s="80">
        <v>198</v>
      </c>
      <c r="DA7" s="83" t="s">
        <v>126</v>
      </c>
      <c r="DB7" s="83" t="s">
        <v>126</v>
      </c>
      <c r="DC7" s="83">
        <v>73.7</v>
      </c>
      <c r="DD7" s="83">
        <v>98.4</v>
      </c>
      <c r="DE7" s="83">
        <v>96.7</v>
      </c>
      <c r="DF7" s="83" t="s">
        <v>126</v>
      </c>
      <c r="DG7" s="83" t="s">
        <v>126</v>
      </c>
      <c r="DH7" s="83">
        <v>32.299999999999997</v>
      </c>
      <c r="DI7" s="83">
        <v>35.799999999999997</v>
      </c>
      <c r="DJ7" s="83">
        <v>31.7</v>
      </c>
      <c r="DK7" s="83" t="s">
        <v>126</v>
      </c>
      <c r="DL7" s="83" t="s">
        <v>126</v>
      </c>
      <c r="DM7" s="83">
        <v>0</v>
      </c>
      <c r="DN7" s="83">
        <v>0.5</v>
      </c>
      <c r="DO7" s="83">
        <v>0</v>
      </c>
      <c r="DP7" s="83" t="s">
        <v>126</v>
      </c>
      <c r="DQ7" s="83" t="s">
        <v>126</v>
      </c>
      <c r="DR7" s="83">
        <v>17.3</v>
      </c>
      <c r="DS7" s="83">
        <v>14.6</v>
      </c>
      <c r="DT7" s="83">
        <v>11.9</v>
      </c>
      <c r="DU7" s="83" t="s">
        <v>126</v>
      </c>
      <c r="DV7" s="83" t="s">
        <v>126</v>
      </c>
      <c r="DW7" s="83">
        <v>0</v>
      </c>
      <c r="DX7" s="83">
        <v>0</v>
      </c>
      <c r="DY7" s="83">
        <v>0</v>
      </c>
      <c r="DZ7" s="83" t="s">
        <v>126</v>
      </c>
      <c r="EA7" s="83" t="s">
        <v>126</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t="s">
        <v>126</v>
      </c>
      <c r="EQ7" s="83">
        <v>100</v>
      </c>
      <c r="ER7" s="83">
        <v>100</v>
      </c>
      <c r="ES7" s="83">
        <v>100</v>
      </c>
      <c r="ET7" s="83" t="s">
        <v>126</v>
      </c>
      <c r="EU7" s="83" t="s">
        <v>126</v>
      </c>
      <c r="EV7" s="83">
        <v>77.099999999999994</v>
      </c>
      <c r="EW7" s="83">
        <v>79.8</v>
      </c>
      <c r="EX7" s="83">
        <v>88</v>
      </c>
      <c r="EY7" s="80">
        <v>198</v>
      </c>
      <c r="EZ7" s="83" t="s">
        <v>126</v>
      </c>
      <c r="FA7" s="83" t="s">
        <v>126</v>
      </c>
      <c r="FB7" s="83">
        <v>73.7</v>
      </c>
      <c r="FC7" s="83">
        <v>98.4</v>
      </c>
      <c r="FD7" s="83">
        <v>96.7</v>
      </c>
      <c r="FE7" s="83" t="s">
        <v>126</v>
      </c>
      <c r="FF7" s="83" t="s">
        <v>126</v>
      </c>
      <c r="FG7" s="83">
        <v>61.8</v>
      </c>
      <c r="FH7" s="83">
        <v>61.6</v>
      </c>
      <c r="FI7" s="83">
        <v>57.3</v>
      </c>
      <c r="FJ7" s="83" t="s">
        <v>126</v>
      </c>
      <c r="FK7" s="83" t="s">
        <v>126</v>
      </c>
      <c r="FL7" s="83">
        <v>0</v>
      </c>
      <c r="FM7" s="83">
        <v>0.5</v>
      </c>
      <c r="FN7" s="83">
        <v>0</v>
      </c>
      <c r="FO7" s="83" t="s">
        <v>126</v>
      </c>
      <c r="FP7" s="83" t="s">
        <v>126</v>
      </c>
      <c r="FQ7" s="83">
        <v>8.6999999999999993</v>
      </c>
      <c r="FR7" s="83">
        <v>5.7</v>
      </c>
      <c r="FS7" s="83">
        <v>4.2</v>
      </c>
      <c r="FT7" s="83" t="s">
        <v>126</v>
      </c>
      <c r="FU7" s="83" t="s">
        <v>126</v>
      </c>
      <c r="FV7" s="83">
        <v>0</v>
      </c>
      <c r="FW7" s="83">
        <v>0</v>
      </c>
      <c r="FX7" s="83">
        <v>0</v>
      </c>
      <c r="FY7" s="83" t="s">
        <v>126</v>
      </c>
      <c r="FZ7" s="83" t="s">
        <v>126</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v>100</v>
      </c>
      <c r="GQ7" s="83">
        <v>100</v>
      </c>
      <c r="GR7" s="83">
        <v>100</v>
      </c>
      <c r="GS7" s="83" t="s">
        <v>126</v>
      </c>
      <c r="GT7" s="83" t="s">
        <v>126</v>
      </c>
      <c r="GU7" s="83">
        <v>80.599999999999994</v>
      </c>
      <c r="GV7" s="83">
        <v>85.6</v>
      </c>
      <c r="GW7" s="83">
        <v>92</v>
      </c>
      <c r="GX7" s="80" t="s">
        <v>126</v>
      </c>
      <c r="GY7" s="83" t="s">
        <v>126</v>
      </c>
      <c r="GZ7" s="83" t="s">
        <v>126</v>
      </c>
      <c r="HA7" s="83" t="s">
        <v>126</v>
      </c>
      <c r="HB7" s="83" t="s">
        <v>126</v>
      </c>
      <c r="HC7" s="83" t="s">
        <v>126</v>
      </c>
      <c r="HD7" s="83" t="s">
        <v>126</v>
      </c>
      <c r="HE7" s="83" t="s">
        <v>126</v>
      </c>
      <c r="HF7" s="83">
        <v>47.8</v>
      </c>
      <c r="HG7" s="83">
        <v>53.5</v>
      </c>
      <c r="HH7" s="83">
        <v>62.3</v>
      </c>
      <c r="HI7" s="83" t="s">
        <v>126</v>
      </c>
      <c r="HJ7" s="83" t="s">
        <v>126</v>
      </c>
      <c r="HK7" s="83" t="s">
        <v>126</v>
      </c>
      <c r="HL7" s="83" t="s">
        <v>126</v>
      </c>
      <c r="HM7" s="83" t="s">
        <v>126</v>
      </c>
      <c r="HN7" s="83" t="s">
        <v>126</v>
      </c>
      <c r="HO7" s="83" t="s">
        <v>126</v>
      </c>
      <c r="HP7" s="83">
        <v>13.8</v>
      </c>
      <c r="HQ7" s="83">
        <v>9.4</v>
      </c>
      <c r="HR7" s="83">
        <v>8.1999999999999993</v>
      </c>
      <c r="HS7" s="83" t="s">
        <v>126</v>
      </c>
      <c r="HT7" s="83" t="s">
        <v>126</v>
      </c>
      <c r="HU7" s="83" t="s">
        <v>126</v>
      </c>
      <c r="HV7" s="83" t="s">
        <v>126</v>
      </c>
      <c r="HW7" s="83" t="s">
        <v>126</v>
      </c>
      <c r="HX7" s="83" t="s">
        <v>126</v>
      </c>
      <c r="HY7" s="83" t="s">
        <v>126</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t="s">
        <v>126</v>
      </c>
      <c r="IT7" s="83">
        <v>57.2</v>
      </c>
      <c r="IU7" s="83">
        <v>54.1</v>
      </c>
      <c r="IV7" s="83">
        <v>58.2</v>
      </c>
      <c r="IW7" s="80" t="s">
        <v>126</v>
      </c>
      <c r="IX7" s="83" t="s">
        <v>126</v>
      </c>
      <c r="IY7" s="83" t="s">
        <v>126</v>
      </c>
      <c r="IZ7" s="83" t="s">
        <v>126</v>
      </c>
      <c r="JA7" s="83" t="s">
        <v>126</v>
      </c>
      <c r="JB7" s="83" t="s">
        <v>126</v>
      </c>
      <c r="JC7" s="83" t="s">
        <v>126</v>
      </c>
      <c r="JD7" s="83" t="s">
        <v>126</v>
      </c>
      <c r="JE7" s="83">
        <v>16.100000000000001</v>
      </c>
      <c r="JF7" s="83">
        <v>19.600000000000001</v>
      </c>
      <c r="JG7" s="83">
        <v>17.899999999999999</v>
      </c>
      <c r="JH7" s="83" t="s">
        <v>126</v>
      </c>
      <c r="JI7" s="83" t="s">
        <v>126</v>
      </c>
      <c r="JJ7" s="83" t="s">
        <v>126</v>
      </c>
      <c r="JK7" s="83" t="s">
        <v>126</v>
      </c>
      <c r="JL7" s="83" t="s">
        <v>126</v>
      </c>
      <c r="JM7" s="83" t="s">
        <v>126</v>
      </c>
      <c r="JN7" s="83" t="s">
        <v>126</v>
      </c>
      <c r="JO7" s="83">
        <v>48.3</v>
      </c>
      <c r="JP7" s="83">
        <v>48.2</v>
      </c>
      <c r="JQ7" s="83">
        <v>34.5</v>
      </c>
      <c r="JR7" s="83" t="s">
        <v>126</v>
      </c>
      <c r="JS7" s="83" t="s">
        <v>126</v>
      </c>
      <c r="JT7" s="83" t="s">
        <v>126</v>
      </c>
      <c r="JU7" s="83" t="s">
        <v>126</v>
      </c>
      <c r="JV7" s="83" t="s">
        <v>126</v>
      </c>
      <c r="JW7" s="83" t="s">
        <v>126</v>
      </c>
      <c r="JX7" s="83" t="s">
        <v>126</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t="s">
        <v>126</v>
      </c>
      <c r="KS7" s="83">
        <v>98.4</v>
      </c>
      <c r="KT7" s="83">
        <v>99.1</v>
      </c>
      <c r="KU7" s="83">
        <v>98.8</v>
      </c>
      <c r="KV7" s="80" t="s">
        <v>126</v>
      </c>
      <c r="KW7" s="83" t="s">
        <v>126</v>
      </c>
      <c r="KX7" s="83" t="s">
        <v>126</v>
      </c>
      <c r="KY7" s="83" t="s">
        <v>126</v>
      </c>
      <c r="KZ7" s="83" t="s">
        <v>126</v>
      </c>
      <c r="LA7" s="83" t="s">
        <v>126</v>
      </c>
      <c r="LB7" s="83" t="s">
        <v>126</v>
      </c>
      <c r="LC7" s="83" t="s">
        <v>126</v>
      </c>
      <c r="LD7" s="83">
        <v>12</v>
      </c>
      <c r="LE7" s="83">
        <v>14.5</v>
      </c>
      <c r="LF7" s="83">
        <v>14.9</v>
      </c>
      <c r="LG7" s="83" t="s">
        <v>126</v>
      </c>
      <c r="LH7" s="83" t="s">
        <v>126</v>
      </c>
      <c r="LI7" s="83" t="s">
        <v>126</v>
      </c>
      <c r="LJ7" s="83" t="s">
        <v>126</v>
      </c>
      <c r="LK7" s="83" t="s">
        <v>126</v>
      </c>
      <c r="LL7" s="83" t="s">
        <v>126</v>
      </c>
      <c r="LM7" s="83" t="s">
        <v>126</v>
      </c>
      <c r="LN7" s="83">
        <v>0.3</v>
      </c>
      <c r="LO7" s="83">
        <v>0.3</v>
      </c>
      <c r="LP7" s="83">
        <v>0.3</v>
      </c>
      <c r="LQ7" s="83" t="s">
        <v>126</v>
      </c>
      <c r="LR7" s="83" t="s">
        <v>126</v>
      </c>
      <c r="LS7" s="83" t="s">
        <v>126</v>
      </c>
      <c r="LT7" s="83" t="s">
        <v>126</v>
      </c>
      <c r="LU7" s="83" t="s">
        <v>126</v>
      </c>
      <c r="LV7" s="83" t="s">
        <v>126</v>
      </c>
      <c r="LW7" s="83" t="s">
        <v>126</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t="s">
        <v>126</v>
      </c>
      <c r="MQ7" s="83" t="s">
        <v>126</v>
      </c>
      <c r="MR7" s="83">
        <v>98.2</v>
      </c>
      <c r="MS7" s="83">
        <v>98.8</v>
      </c>
      <c r="MT7" s="83">
        <v>98.3</v>
      </c>
      <c r="MU7" s="83" t="s">
        <v>126</v>
      </c>
      <c r="MV7" s="83" t="s">
        <v>126</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（最大出力合計198kW）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（最大出力合計198kW）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t="str">
        <f>AZ7</f>
        <v>-</v>
      </c>
      <c r="BA11" s="95">
        <f>BA7</f>
        <v>100</v>
      </c>
      <c r="BB11" s="95">
        <f>BB7</f>
        <v>753.2</v>
      </c>
      <c r="BC11" s="95">
        <f>BC7</f>
        <v>670.7</v>
      </c>
      <c r="BD11" s="84"/>
      <c r="BE11" s="84"/>
      <c r="BF11" s="84"/>
      <c r="BG11" s="84"/>
      <c r="BH11" s="84"/>
      <c r="BI11" s="94" t="s">
        <v>139</v>
      </c>
      <c r="BJ11" s="95" t="str">
        <f>BJ7</f>
        <v>-</v>
      </c>
      <c r="BK11" s="95" t="str">
        <f>BK7</f>
        <v>-</v>
      </c>
      <c r="BL11" s="95">
        <f>BL7</f>
        <v>103.4</v>
      </c>
      <c r="BM11" s="95">
        <f>BM7</f>
        <v>884.7</v>
      </c>
      <c r="BN11" s="95">
        <f>BN7</f>
        <v>782.1</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t="str">
        <f>CG7</f>
        <v>-</v>
      </c>
      <c r="CH11" s="95">
        <f>CH7</f>
        <v>10365.799999999999</v>
      </c>
      <c r="CI11" s="95">
        <f>CI7</f>
        <v>4875.1000000000004</v>
      </c>
      <c r="CJ11" s="95">
        <f>CJ7</f>
        <v>5474.4</v>
      </c>
      <c r="CK11" s="84"/>
      <c r="CL11" s="84"/>
      <c r="CM11" s="84"/>
      <c r="CN11" s="84"/>
      <c r="CO11" s="94" t="s">
        <v>139</v>
      </c>
      <c r="CP11" s="96" t="str">
        <f>CP7</f>
        <v>-</v>
      </c>
      <c r="CQ11" s="96" t="str">
        <f>CQ7</f>
        <v>-</v>
      </c>
      <c r="CR11" s="96" t="str">
        <f>CR7</f>
        <v>-</v>
      </c>
      <c r="CS11" s="96">
        <f>CS7</f>
        <v>54325</v>
      </c>
      <c r="CT11" s="96">
        <f>CT7</f>
        <v>52421</v>
      </c>
      <c r="CU11" s="84"/>
      <c r="CV11" s="84"/>
      <c r="CW11" s="84"/>
      <c r="CX11" s="84"/>
      <c r="CY11" s="84"/>
      <c r="CZ11" s="94" t="s">
        <v>140</v>
      </c>
      <c r="DA11" s="95" t="str">
        <f>DA7</f>
        <v>-</v>
      </c>
      <c r="DB11" s="95" t="str">
        <f>DB7</f>
        <v>-</v>
      </c>
      <c r="DC11" s="95">
        <f>DC7</f>
        <v>73.7</v>
      </c>
      <c r="DD11" s="95">
        <f>DD7</f>
        <v>98.4</v>
      </c>
      <c r="DE11" s="95">
        <f>DE7</f>
        <v>96.7</v>
      </c>
      <c r="DF11" s="84"/>
      <c r="DG11" s="84"/>
      <c r="DH11" s="84"/>
      <c r="DI11" s="84"/>
      <c r="DJ11" s="94" t="s">
        <v>139</v>
      </c>
      <c r="DK11" s="95" t="str">
        <f>DK7</f>
        <v>-</v>
      </c>
      <c r="DL11" s="95" t="str">
        <f>DL7</f>
        <v>-</v>
      </c>
      <c r="DM11" s="95">
        <f>DM7</f>
        <v>0</v>
      </c>
      <c r="DN11" s="95">
        <f>DN7</f>
        <v>0.5</v>
      </c>
      <c r="DO11" s="95">
        <f>DO7</f>
        <v>0</v>
      </c>
      <c r="DP11" s="84"/>
      <c r="DQ11" s="84"/>
      <c r="DR11" s="84"/>
      <c r="DS11" s="84"/>
      <c r="DT11" s="94" t="s">
        <v>139</v>
      </c>
      <c r="DU11" s="95" t="str">
        <f>DU7</f>
        <v>-</v>
      </c>
      <c r="DV11" s="95" t="str">
        <f>DV7</f>
        <v>-</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140</v>
      </c>
      <c r="EO11" s="95" t="str">
        <f>EO7</f>
        <v>-</v>
      </c>
      <c r="EP11" s="95" t="str">
        <f>EP7</f>
        <v>-</v>
      </c>
      <c r="EQ11" s="95">
        <f>EQ7</f>
        <v>100</v>
      </c>
      <c r="ER11" s="95">
        <f>ER7</f>
        <v>100</v>
      </c>
      <c r="ES11" s="95">
        <f>ES7</f>
        <v>100</v>
      </c>
      <c r="ET11" s="84"/>
      <c r="EU11" s="84"/>
      <c r="EV11" s="84"/>
      <c r="EW11" s="84"/>
      <c r="EX11" s="84"/>
      <c r="EY11" s="94" t="s">
        <v>140</v>
      </c>
      <c r="EZ11" s="95" t="str">
        <f>EZ7</f>
        <v>-</v>
      </c>
      <c r="FA11" s="95" t="str">
        <f>FA7</f>
        <v>-</v>
      </c>
      <c r="FB11" s="95">
        <f>FB7</f>
        <v>73.7</v>
      </c>
      <c r="FC11" s="95">
        <f>FC7</f>
        <v>98.4</v>
      </c>
      <c r="FD11" s="95">
        <f>FD7</f>
        <v>96.7</v>
      </c>
      <c r="FE11" s="84"/>
      <c r="FF11" s="84"/>
      <c r="FG11" s="84"/>
      <c r="FH11" s="84"/>
      <c r="FI11" s="94" t="s">
        <v>139</v>
      </c>
      <c r="FJ11" s="95" t="str">
        <f>FJ7</f>
        <v>-</v>
      </c>
      <c r="FK11" s="95" t="str">
        <f>FK7</f>
        <v>-</v>
      </c>
      <c r="FL11" s="95">
        <f>FL7</f>
        <v>0</v>
      </c>
      <c r="FM11" s="95">
        <f>FM7</f>
        <v>0.5</v>
      </c>
      <c r="FN11" s="95">
        <f>FN7</f>
        <v>0</v>
      </c>
      <c r="FO11" s="84"/>
      <c r="FP11" s="84"/>
      <c r="FQ11" s="84"/>
      <c r="FR11" s="84"/>
      <c r="FS11" s="94" t="s">
        <v>140</v>
      </c>
      <c r="FT11" s="95" t="str">
        <f>FT7</f>
        <v>-</v>
      </c>
      <c r="FU11" s="95" t="str">
        <f>FU7</f>
        <v>-</v>
      </c>
      <c r="FV11" s="95">
        <f>FV7</f>
        <v>0</v>
      </c>
      <c r="FW11" s="95">
        <f>FW7</f>
        <v>0</v>
      </c>
      <c r="FX11" s="95">
        <f>FX7</f>
        <v>0</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f>GP7</f>
        <v>100</v>
      </c>
      <c r="GQ11" s="95">
        <f>GQ7</f>
        <v>100</v>
      </c>
      <c r="GR11" s="95">
        <f>GR7</f>
        <v>100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f>BF7</f>
        <v>118.8</v>
      </c>
      <c r="BB12" s="95">
        <f>BG7</f>
        <v>88.8</v>
      </c>
      <c r="BC12" s="95">
        <f>BH7</f>
        <v>121.3</v>
      </c>
      <c r="BD12" s="84"/>
      <c r="BE12" s="84"/>
      <c r="BF12" s="84"/>
      <c r="BG12" s="84"/>
      <c r="BH12" s="84"/>
      <c r="BI12" s="94" t="s">
        <v>145</v>
      </c>
      <c r="BJ12" s="95" t="str">
        <f>BO7</f>
        <v>-</v>
      </c>
      <c r="BK12" s="95" t="str">
        <f>BP7</f>
        <v>-</v>
      </c>
      <c r="BL12" s="95">
        <f>BQ7</f>
        <v>255.4</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f>CM7</f>
        <v>18815.8</v>
      </c>
      <c r="CI12" s="95">
        <f>CN7</f>
        <v>22847.9</v>
      </c>
      <c r="CJ12" s="95">
        <f>CO7</f>
        <v>19210.5</v>
      </c>
      <c r="CK12" s="84"/>
      <c r="CL12" s="84"/>
      <c r="CM12" s="84"/>
      <c r="CN12" s="84"/>
      <c r="CO12" s="94" t="s">
        <v>144</v>
      </c>
      <c r="CP12" s="96" t="str">
        <f>CU7</f>
        <v>-</v>
      </c>
      <c r="CQ12" s="96" t="str">
        <f>CV7</f>
        <v>-</v>
      </c>
      <c r="CR12" s="96">
        <f>CW7</f>
        <v>37685</v>
      </c>
      <c r="CS12" s="96">
        <f>CX7</f>
        <v>2390</v>
      </c>
      <c r="CT12" s="96">
        <f>CY7</f>
        <v>32739</v>
      </c>
      <c r="CU12" s="84"/>
      <c r="CV12" s="84"/>
      <c r="CW12" s="84"/>
      <c r="CX12" s="84"/>
      <c r="CY12" s="84"/>
      <c r="CZ12" s="94" t="s">
        <v>144</v>
      </c>
      <c r="DA12" s="95" t="str">
        <f>DF7</f>
        <v>-</v>
      </c>
      <c r="DB12" s="95" t="str">
        <f>DG7</f>
        <v>-</v>
      </c>
      <c r="DC12" s="95">
        <f>DH7</f>
        <v>32.299999999999997</v>
      </c>
      <c r="DD12" s="95">
        <f>DI7</f>
        <v>35.799999999999997</v>
      </c>
      <c r="DE12" s="95">
        <f>DJ7</f>
        <v>31.7</v>
      </c>
      <c r="DF12" s="84"/>
      <c r="DG12" s="84"/>
      <c r="DH12" s="84"/>
      <c r="DI12" s="84"/>
      <c r="DJ12" s="94" t="s">
        <v>144</v>
      </c>
      <c r="DK12" s="95" t="str">
        <f>DP7</f>
        <v>-</v>
      </c>
      <c r="DL12" s="95" t="str">
        <f>DQ7</f>
        <v>-</v>
      </c>
      <c r="DM12" s="95">
        <f>DR7</f>
        <v>17.3</v>
      </c>
      <c r="DN12" s="95">
        <f>DS7</f>
        <v>14.6</v>
      </c>
      <c r="DO12" s="95">
        <f>DT7</f>
        <v>11.9</v>
      </c>
      <c r="DP12" s="84"/>
      <c r="DQ12" s="84"/>
      <c r="DR12" s="84"/>
      <c r="DS12" s="84"/>
      <c r="DT12" s="94" t="s">
        <v>144</v>
      </c>
      <c r="DU12" s="95" t="str">
        <f>DZ7</f>
        <v>-</v>
      </c>
      <c r="DV12" s="95" t="str">
        <f>EA7</f>
        <v>-</v>
      </c>
      <c r="DW12" s="95">
        <f>EB7</f>
        <v>100.7</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f>EV7</f>
        <v>77.099999999999994</v>
      </c>
      <c r="ER12" s="95">
        <f>EW7</f>
        <v>79.8</v>
      </c>
      <c r="ES12" s="95">
        <f>EX7</f>
        <v>88</v>
      </c>
      <c r="ET12" s="84"/>
      <c r="EU12" s="84"/>
      <c r="EV12" s="84"/>
      <c r="EW12" s="84"/>
      <c r="EX12" s="84"/>
      <c r="EY12" s="94" t="s">
        <v>144</v>
      </c>
      <c r="EZ12" s="95" t="str">
        <f>IF($EZ$8,FE7,"-")</f>
        <v>-</v>
      </c>
      <c r="FA12" s="95" t="str">
        <f>IF($EZ$8,FF7,"-")</f>
        <v>-</v>
      </c>
      <c r="FB12" s="95">
        <f>IF($EZ$8,FG7,"-")</f>
        <v>61.8</v>
      </c>
      <c r="FC12" s="95">
        <f>IF($EZ$8,FH7,"-")</f>
        <v>61.6</v>
      </c>
      <c r="FD12" s="95">
        <f>IF($EZ$8,FI7,"-")</f>
        <v>57.3</v>
      </c>
      <c r="FE12" s="84"/>
      <c r="FF12" s="84"/>
      <c r="FG12" s="84"/>
      <c r="FH12" s="84"/>
      <c r="FI12" s="94" t="s">
        <v>144</v>
      </c>
      <c r="FJ12" s="95" t="str">
        <f>IF($FJ$8,FO7,"-")</f>
        <v>-</v>
      </c>
      <c r="FK12" s="95" t="str">
        <f>IF($FJ$8,FP7,"-")</f>
        <v>-</v>
      </c>
      <c r="FL12" s="95">
        <f>IF($FJ$8,FQ7,"-")</f>
        <v>8.6999999999999993</v>
      </c>
      <c r="FM12" s="95">
        <f>IF($FJ$8,FR7,"-")</f>
        <v>5.7</v>
      </c>
      <c r="FN12" s="95">
        <f>IF($FJ$8,FS7,"-")</f>
        <v>4.2</v>
      </c>
      <c r="FO12" s="84"/>
      <c r="FP12" s="84"/>
      <c r="FQ12" s="84"/>
      <c r="FR12" s="84"/>
      <c r="FS12" s="94" t="s">
        <v>144</v>
      </c>
      <c r="FT12" s="95" t="str">
        <f>IF($FT$8,FY7,"-")</f>
        <v>-</v>
      </c>
      <c r="FU12" s="95" t="str">
        <f>IF($FT$8,FZ7,"-")</f>
        <v>-</v>
      </c>
      <c r="FV12" s="95">
        <f>IF($FT$8,GA7,"-")</f>
        <v>351.4</v>
      </c>
      <c r="FW12" s="95">
        <f>IF($FT$8,GB7,"-")</f>
        <v>390.3</v>
      </c>
      <c r="FX12" s="95">
        <f>IF($FT$8,GC7,"-")</f>
        <v>394.9</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f>IF($GN$8,GU7,"-")</f>
        <v>80.599999999999994</v>
      </c>
      <c r="GQ12" s="95">
        <f>IF($GN$8,GV7,"-")</f>
        <v>85.6</v>
      </c>
      <c r="GR12" s="95">
        <f>IF($GN$8,GW7,"-")</f>
        <v>92</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147</v>
      </c>
      <c r="C14" s="99"/>
      <c r="D14" s="100"/>
      <c r="E14" s="99"/>
      <c r="F14" s="197" t="s">
        <v>148</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t="e">
        <f>IF(AY7="-",NA(),AY7)</f>
        <v>#N/A</v>
      </c>
      <c r="AZ17" s="106" t="e">
        <f t="shared" ref="AZ17:BC17" si="9">IF(AZ7="-",NA(),AZ7)</f>
        <v>#N/A</v>
      </c>
      <c r="BA17" s="106">
        <f t="shared" si="9"/>
        <v>100</v>
      </c>
      <c r="BB17" s="106">
        <f t="shared" si="9"/>
        <v>753.2</v>
      </c>
      <c r="BC17" s="106">
        <f t="shared" si="9"/>
        <v>670.7</v>
      </c>
      <c r="BD17" s="100"/>
      <c r="BE17" s="100"/>
      <c r="BF17" s="100"/>
      <c r="BG17" s="100"/>
      <c r="BH17" s="100"/>
      <c r="BI17" s="105" t="s">
        <v>159</v>
      </c>
      <c r="BJ17" s="106" t="e">
        <f>IF(BJ7="-",NA(),BJ7)</f>
        <v>#N/A</v>
      </c>
      <c r="BK17" s="106" t="e">
        <f t="shared" ref="BK17:BN17" si="10">IF(BK7="-",NA(),BK7)</f>
        <v>#N/A</v>
      </c>
      <c r="BL17" s="106">
        <f t="shared" si="10"/>
        <v>103.4</v>
      </c>
      <c r="BM17" s="106">
        <f t="shared" si="10"/>
        <v>884.7</v>
      </c>
      <c r="BN17" s="106">
        <f t="shared" si="10"/>
        <v>782.1</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t="e">
        <f>IF(CF7="-",NA(),CF7)</f>
        <v>#N/A</v>
      </c>
      <c r="CG17" s="106" t="e">
        <f t="shared" ref="CG17:CJ17" si="12">IF(CG7="-",NA(),CG7)</f>
        <v>#N/A</v>
      </c>
      <c r="CH17" s="106">
        <f t="shared" si="12"/>
        <v>10365.799999999999</v>
      </c>
      <c r="CI17" s="106">
        <f t="shared" si="12"/>
        <v>4875.1000000000004</v>
      </c>
      <c r="CJ17" s="106">
        <f t="shared" si="12"/>
        <v>5474.4</v>
      </c>
      <c r="CK17" s="100"/>
      <c r="CL17" s="100"/>
      <c r="CM17" s="100"/>
      <c r="CN17" s="100"/>
      <c r="CO17" s="105" t="s">
        <v>159</v>
      </c>
      <c r="CP17" s="107" t="e">
        <f>IF(CP7="-",NA(),CP7)</f>
        <v>#N/A</v>
      </c>
      <c r="CQ17" s="107" t="e">
        <f t="shared" ref="CQ17:CT17" si="13">IF(CQ7="-",NA(),CQ7)</f>
        <v>#N/A</v>
      </c>
      <c r="CR17" s="107" t="e">
        <f t="shared" si="13"/>
        <v>#N/A</v>
      </c>
      <c r="CS17" s="107">
        <f t="shared" si="13"/>
        <v>54325</v>
      </c>
      <c r="CT17" s="107">
        <f t="shared" si="13"/>
        <v>52421</v>
      </c>
      <c r="CU17" s="100"/>
      <c r="CV17" s="100"/>
      <c r="CW17" s="100"/>
      <c r="CX17" s="100"/>
      <c r="CY17" s="100"/>
      <c r="CZ17" s="105" t="s">
        <v>161</v>
      </c>
      <c r="DA17" s="106" t="e">
        <f>IF(DA7="-",NA(),DA7)</f>
        <v>#N/A</v>
      </c>
      <c r="DB17" s="106" t="e">
        <f t="shared" ref="DB17:DE17" si="14">IF(DB7="-",NA(),DB7)</f>
        <v>#N/A</v>
      </c>
      <c r="DC17" s="106">
        <f t="shared" si="14"/>
        <v>73.7</v>
      </c>
      <c r="DD17" s="106">
        <f t="shared" si="14"/>
        <v>98.4</v>
      </c>
      <c r="DE17" s="106">
        <f t="shared" si="14"/>
        <v>96.7</v>
      </c>
      <c r="DF17" s="100"/>
      <c r="DG17" s="100"/>
      <c r="DH17" s="100"/>
      <c r="DI17" s="100"/>
      <c r="DJ17" s="105" t="s">
        <v>160</v>
      </c>
      <c r="DK17" s="106" t="e">
        <f>IF(DK7="-",NA(),DK7)</f>
        <v>#N/A</v>
      </c>
      <c r="DL17" s="106" t="e">
        <f t="shared" ref="DL17:DO17" si="15">IF(DL7="-",NA(),DL7)</f>
        <v>#N/A</v>
      </c>
      <c r="DM17" s="106">
        <f t="shared" si="15"/>
        <v>0</v>
      </c>
      <c r="DN17" s="106">
        <f t="shared" si="15"/>
        <v>0.5</v>
      </c>
      <c r="DO17" s="106">
        <f t="shared" si="15"/>
        <v>0</v>
      </c>
      <c r="DP17" s="100"/>
      <c r="DQ17" s="100"/>
      <c r="DR17" s="100"/>
      <c r="DS17" s="100"/>
      <c r="DT17" s="105" t="s">
        <v>160</v>
      </c>
      <c r="DU17" s="106" t="e">
        <f>IF(DU7="-",NA(),DU7)</f>
        <v>#N/A</v>
      </c>
      <c r="DV17" s="106" t="e">
        <f t="shared" ref="DV17:DY17" si="16">IF(DV7="-",NA(),DV7)</f>
        <v>#N/A</v>
      </c>
      <c r="DW17" s="106">
        <f t="shared" si="16"/>
        <v>0</v>
      </c>
      <c r="DX17" s="106">
        <f t="shared" si="16"/>
        <v>0</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159</v>
      </c>
      <c r="EZ17" s="106" t="e">
        <f>IF(EZ7="-",NA(),EZ7)</f>
        <v>#N/A</v>
      </c>
      <c r="FA17" s="106" t="e">
        <f t="shared" ref="FA17:FD17" si="19">IF(FA7="-",NA(),FA7)</f>
        <v>#N/A</v>
      </c>
      <c r="FB17" s="106">
        <f t="shared" si="19"/>
        <v>73.7</v>
      </c>
      <c r="FC17" s="106">
        <f t="shared" si="19"/>
        <v>98.4</v>
      </c>
      <c r="FD17" s="106">
        <f t="shared" si="19"/>
        <v>96.7</v>
      </c>
      <c r="FE17" s="100"/>
      <c r="FF17" s="100"/>
      <c r="FG17" s="100"/>
      <c r="FH17" s="100"/>
      <c r="FI17" s="105" t="s">
        <v>160</v>
      </c>
      <c r="FJ17" s="106" t="e">
        <f>IF(FJ7="-",NA(),FJ7)</f>
        <v>#N/A</v>
      </c>
      <c r="FK17" s="106" t="e">
        <f t="shared" ref="FK17:FN17" si="20">IF(FK7="-",NA(),FK7)</f>
        <v>#N/A</v>
      </c>
      <c r="FL17" s="106">
        <f t="shared" si="20"/>
        <v>0</v>
      </c>
      <c r="FM17" s="106">
        <f t="shared" si="20"/>
        <v>0.5</v>
      </c>
      <c r="FN17" s="106">
        <f t="shared" si="20"/>
        <v>0</v>
      </c>
      <c r="FO17" s="100"/>
      <c r="FP17" s="100"/>
      <c r="FQ17" s="100"/>
      <c r="FR17" s="100"/>
      <c r="FS17" s="105" t="s">
        <v>159</v>
      </c>
      <c r="FT17" s="106" t="e">
        <f>IF(FT7="-",NA(),FT7)</f>
        <v>#N/A</v>
      </c>
      <c r="FU17" s="106" t="e">
        <f t="shared" ref="FU17:FX17" si="21">IF(FU7="-",NA(),FU7)</f>
        <v>#N/A</v>
      </c>
      <c r="FV17" s="106">
        <f t="shared" si="21"/>
        <v>0</v>
      </c>
      <c r="FW17" s="106">
        <f t="shared" si="21"/>
        <v>0</v>
      </c>
      <c r="FX17" s="106">
        <f t="shared" si="21"/>
        <v>0</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t="e">
        <f>IF(BD7="-",NA(),BD7)</f>
        <v>#N/A</v>
      </c>
      <c r="AZ18" s="106" t="e">
        <f t="shared" ref="AZ18:BC18" si="39">IF(BE7="-",NA(),BE7)</f>
        <v>#N/A</v>
      </c>
      <c r="BA18" s="106">
        <f t="shared" si="39"/>
        <v>118.8</v>
      </c>
      <c r="BB18" s="106">
        <f t="shared" si="39"/>
        <v>88.8</v>
      </c>
      <c r="BC18" s="106">
        <f t="shared" si="39"/>
        <v>121.3</v>
      </c>
      <c r="BD18" s="100"/>
      <c r="BE18" s="100"/>
      <c r="BF18" s="100"/>
      <c r="BG18" s="100"/>
      <c r="BH18" s="100"/>
      <c r="BI18" s="105" t="s">
        <v>164</v>
      </c>
      <c r="BJ18" s="106" t="e">
        <f>IF(BO7="-",NA(),BO7)</f>
        <v>#N/A</v>
      </c>
      <c r="BK18" s="106" t="e">
        <f t="shared" ref="BK18:BN18" si="40">IF(BP7="-",NA(),BP7)</f>
        <v>#N/A</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t="e">
        <f>IF(CK7="-",NA(),CK7)</f>
        <v>#N/A</v>
      </c>
      <c r="CG18" s="106" t="e">
        <f t="shared" ref="CG18:CJ18" si="42">IF(CL7="-",NA(),CL7)</f>
        <v>#N/A</v>
      </c>
      <c r="CH18" s="106">
        <f t="shared" si="42"/>
        <v>18815.8</v>
      </c>
      <c r="CI18" s="106">
        <f t="shared" si="42"/>
        <v>22847.9</v>
      </c>
      <c r="CJ18" s="106">
        <f t="shared" si="42"/>
        <v>19210.5</v>
      </c>
      <c r="CK18" s="100"/>
      <c r="CL18" s="100"/>
      <c r="CM18" s="100"/>
      <c r="CN18" s="100"/>
      <c r="CO18" s="105" t="s">
        <v>166</v>
      </c>
      <c r="CP18" s="107" t="e">
        <f>IF(CU7="-",NA(),CU7)</f>
        <v>#N/A</v>
      </c>
      <c r="CQ18" s="107" t="e">
        <f t="shared" ref="CQ18:CT18" si="43">IF(CV7="-",NA(),CV7)</f>
        <v>#N/A</v>
      </c>
      <c r="CR18" s="107">
        <f t="shared" si="43"/>
        <v>37685</v>
      </c>
      <c r="CS18" s="107">
        <f t="shared" si="43"/>
        <v>2390</v>
      </c>
      <c r="CT18" s="107">
        <f t="shared" si="43"/>
        <v>32739</v>
      </c>
      <c r="CU18" s="100"/>
      <c r="CV18" s="100"/>
      <c r="CW18" s="100"/>
      <c r="CX18" s="100"/>
      <c r="CY18" s="100"/>
      <c r="CZ18" s="105" t="s">
        <v>166</v>
      </c>
      <c r="DA18" s="106" t="e">
        <f>IF(DF7="-",NA(),DF7)</f>
        <v>#N/A</v>
      </c>
      <c r="DB18" s="106" t="e">
        <f t="shared" ref="DB18:DE18" si="44">IF(DG7="-",NA(),DG7)</f>
        <v>#N/A</v>
      </c>
      <c r="DC18" s="106">
        <f t="shared" si="44"/>
        <v>32.299999999999997</v>
      </c>
      <c r="DD18" s="106">
        <f t="shared" si="44"/>
        <v>35.799999999999997</v>
      </c>
      <c r="DE18" s="106">
        <f t="shared" si="44"/>
        <v>31.7</v>
      </c>
      <c r="DF18" s="100"/>
      <c r="DG18" s="100"/>
      <c r="DH18" s="100"/>
      <c r="DI18" s="100"/>
      <c r="DJ18" s="105" t="s">
        <v>165</v>
      </c>
      <c r="DK18" s="106" t="e">
        <f>IF(DP7="-",NA(),DP7)</f>
        <v>#N/A</v>
      </c>
      <c r="DL18" s="106" t="e">
        <f t="shared" ref="DL18:DO18" si="45">IF(DQ7="-",NA(),DQ7)</f>
        <v>#N/A</v>
      </c>
      <c r="DM18" s="106">
        <f t="shared" si="45"/>
        <v>17.3</v>
      </c>
      <c r="DN18" s="106">
        <f t="shared" si="45"/>
        <v>14.6</v>
      </c>
      <c r="DO18" s="106">
        <f t="shared" si="45"/>
        <v>11.9</v>
      </c>
      <c r="DP18" s="100"/>
      <c r="DQ18" s="100"/>
      <c r="DR18" s="100"/>
      <c r="DS18" s="100"/>
      <c r="DT18" s="105" t="s">
        <v>165</v>
      </c>
      <c r="DU18" s="106" t="e">
        <f>IF(DZ7="-",NA(),DZ7)</f>
        <v>#N/A</v>
      </c>
      <c r="DV18" s="106" t="e">
        <f t="shared" ref="DV18:DY18" si="46">IF(EA7="-",NA(),EA7)</f>
        <v>#N/A</v>
      </c>
      <c r="DW18" s="106">
        <f t="shared" si="46"/>
        <v>100.7</v>
      </c>
      <c r="DX18" s="106">
        <f t="shared" si="46"/>
        <v>100.1</v>
      </c>
      <c r="DY18" s="106">
        <f t="shared" si="46"/>
        <v>132.80000000000001</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t="e">
        <f>IF(ET7="-",NA(),ET7)</f>
        <v>#N/A</v>
      </c>
      <c r="EP18" s="106" t="e">
        <f t="shared" ref="EP18:ES18" si="48">IF(EU7="-",NA(),EU7)</f>
        <v>#N/A</v>
      </c>
      <c r="EQ18" s="106">
        <f t="shared" si="48"/>
        <v>77.099999999999994</v>
      </c>
      <c r="ER18" s="106">
        <f t="shared" si="48"/>
        <v>79.8</v>
      </c>
      <c r="ES18" s="106">
        <f t="shared" si="48"/>
        <v>88</v>
      </c>
      <c r="ET18" s="100"/>
      <c r="EU18" s="100"/>
      <c r="EV18" s="100"/>
      <c r="EW18" s="100"/>
      <c r="EX18" s="100"/>
      <c r="EY18" s="105" t="s">
        <v>166</v>
      </c>
      <c r="EZ18" s="106" t="e">
        <f>IF(OR(NOT($EZ$8),FE7="-"),NA(),FE7)</f>
        <v>#N/A</v>
      </c>
      <c r="FA18" s="106" t="e">
        <f>IF(OR(NOT($EZ$8),FF7="-"),NA(),FF7)</f>
        <v>#N/A</v>
      </c>
      <c r="FB18" s="106">
        <f>IF(OR(NOT($EZ$8),FG7="-"),NA(),FG7)</f>
        <v>61.8</v>
      </c>
      <c r="FC18" s="106">
        <f>IF(OR(NOT($EZ$8),FH7="-"),NA(),FH7)</f>
        <v>61.6</v>
      </c>
      <c r="FD18" s="106">
        <f>IF(OR(NOT($EZ$8),FI7="-"),NA(),FI7)</f>
        <v>57.3</v>
      </c>
      <c r="FE18" s="100"/>
      <c r="FF18" s="100"/>
      <c r="FG18" s="100"/>
      <c r="FH18" s="100"/>
      <c r="FI18" s="105" t="s">
        <v>165</v>
      </c>
      <c r="FJ18" s="106" t="e">
        <f>IF(OR(NOT($FJ$8),FO7="-"),NA(),FO7)</f>
        <v>#N/A</v>
      </c>
      <c r="FK18" s="106" t="e">
        <f>IF(OR(NOT($FJ$8),FP7="-"),NA(),FP7)</f>
        <v>#N/A</v>
      </c>
      <c r="FL18" s="106">
        <f>IF(OR(NOT($FJ$8),FQ7="-"),NA(),FQ7)</f>
        <v>8.6999999999999993</v>
      </c>
      <c r="FM18" s="106">
        <f>IF(OR(NOT($FJ$8),FR7="-"),NA(),FR7)</f>
        <v>5.7</v>
      </c>
      <c r="FN18" s="106">
        <f>IF(OR(NOT($FJ$8),FS7="-"),NA(),FS7)</f>
        <v>4.2</v>
      </c>
      <c r="FO18" s="100"/>
      <c r="FP18" s="100"/>
      <c r="FQ18" s="100"/>
      <c r="FR18" s="100"/>
      <c r="FS18" s="105" t="s">
        <v>166</v>
      </c>
      <c r="FT18" s="106" t="e">
        <f>IF(OR(NOT($FT$8),FY7="-"),NA(),FY7)</f>
        <v>#N/A</v>
      </c>
      <c r="FU18" s="106" t="e">
        <f>IF(OR(NOT($FT$8),FZ7="-"),NA(),FZ7)</f>
        <v>#N/A</v>
      </c>
      <c r="FV18" s="106">
        <f>IF(OR(NOT($FT$8),GA7="-"),NA(),GA7)</f>
        <v>351.4</v>
      </c>
      <c r="FW18" s="106">
        <f>IF(OR(NOT($FT$8),GB7="-"),NA(),GB7)</f>
        <v>390.3</v>
      </c>
      <c r="FX18" s="106">
        <f>IF(OR(NOT($FT$8),GC7="-"),NA(),GC7)</f>
        <v>394.9</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f>IF(OR(NOT($GN$8),GU7="-"),NA(),GU7)</f>
        <v>80.599999999999994</v>
      </c>
      <c r="GQ18" s="106">
        <f>IF(OR(NOT($GN$8),GV7="-"),NA(),GV7)</f>
        <v>85.6</v>
      </c>
      <c r="GR18" s="106">
        <f>IF(OR(NOT($GN$8),GW7="-"),NA(),GW7)</f>
        <v>92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8" t="s">
        <v>171</v>
      </c>
      <c r="F22" s="199"/>
      <c r="G22" s="199"/>
      <c r="H22" s="199"/>
      <c r="I22" s="200"/>
    </row>
    <row r="23" spans="1:374">
      <c r="A23" s="97">
        <f t="shared" si="7"/>
        <v>9</v>
      </c>
      <c r="B23" s="196" t="s">
        <v>172</v>
      </c>
      <c r="C23" s="196"/>
      <c r="D23" s="100"/>
      <c r="E23" s="201"/>
      <c r="F23" s="202"/>
      <c r="G23" s="202"/>
      <c r="H23" s="202"/>
      <c r="I23" s="203"/>
    </row>
    <row r="24" spans="1:374">
      <c r="A24" s="97">
        <f t="shared" si="7"/>
        <v>10</v>
      </c>
      <c r="B24" s="196" t="s">
        <v>173</v>
      </c>
      <c r="C24" s="196"/>
      <c r="D24" s="100"/>
      <c r="E24" s="201"/>
      <c r="F24" s="202"/>
      <c r="G24" s="202"/>
      <c r="H24" s="202"/>
      <c r="I24" s="203"/>
    </row>
    <row r="25" spans="1:374">
      <c r="A25" s="97">
        <f t="shared" si="7"/>
        <v>11</v>
      </c>
      <c r="B25" s="196" t="s">
        <v>174</v>
      </c>
      <c r="C25" s="196"/>
      <c r="D25" s="100"/>
      <c r="E25" s="201"/>
      <c r="F25" s="202"/>
      <c r="G25" s="202"/>
      <c r="H25" s="202"/>
      <c r="I25" s="203"/>
    </row>
    <row r="26" spans="1:374">
      <c r="A26" s="97">
        <f t="shared" si="7"/>
        <v>12</v>
      </c>
      <c r="B26" s="196" t="s">
        <v>175</v>
      </c>
      <c r="C26" s="196"/>
      <c r="D26" s="100"/>
      <c r="E26" s="201"/>
      <c r="F26" s="202"/>
      <c r="G26" s="202"/>
      <c r="H26" s="202"/>
      <c r="I26" s="203"/>
    </row>
    <row r="27" spans="1:374">
      <c r="A27" s="97">
        <f t="shared" si="7"/>
        <v>13</v>
      </c>
      <c r="B27" s="196" t="s">
        <v>176</v>
      </c>
      <c r="C27" s="196"/>
      <c r="D27" s="100"/>
      <c r="E27" s="201"/>
      <c r="F27" s="202"/>
      <c r="G27" s="202"/>
      <c r="H27" s="202"/>
      <c r="I27" s="203"/>
    </row>
    <row r="28" spans="1:374">
      <c r="A28" s="97">
        <f t="shared" si="7"/>
        <v>14</v>
      </c>
      <c r="B28" s="196" t="s">
        <v>177</v>
      </c>
      <c r="C28" s="196"/>
      <c r="D28" s="100"/>
      <c r="E28" s="201"/>
      <c r="F28" s="202"/>
      <c r="G28" s="202"/>
      <c r="H28" s="202"/>
      <c r="I28" s="203"/>
    </row>
    <row r="29" spans="1:374">
      <c r="A29" s="97">
        <f t="shared" si="7"/>
        <v>15</v>
      </c>
      <c r="B29" s="196" t="s">
        <v>178</v>
      </c>
      <c r="C29" s="196"/>
      <c r="D29" s="100"/>
      <c r="E29" s="201"/>
      <c r="F29" s="202"/>
      <c r="G29" s="202"/>
      <c r="H29" s="202"/>
      <c r="I29" s="203"/>
    </row>
    <row r="30" spans="1:374">
      <c r="A30" s="97">
        <f t="shared" si="7"/>
        <v>16</v>
      </c>
      <c r="B30" s="196" t="s">
        <v>179</v>
      </c>
      <c r="C30" s="196"/>
      <c r="D30" s="100"/>
      <c r="E30" s="201"/>
      <c r="F30" s="202"/>
      <c r="G30" s="202"/>
      <c r="H30" s="202"/>
      <c r="I30" s="203"/>
    </row>
    <row r="31" spans="1:374">
      <c r="A31" s="97">
        <f t="shared" si="7"/>
        <v>17</v>
      </c>
      <c r="B31" s="196" t="s">
        <v>180</v>
      </c>
      <c r="C31" s="196"/>
      <c r="D31" s="100"/>
      <c r="E31" s="201"/>
      <c r="F31" s="202"/>
      <c r="G31" s="202"/>
      <c r="H31" s="202"/>
      <c r="I31" s="203"/>
    </row>
    <row r="32" spans="1:374">
      <c r="A32" s="97">
        <f t="shared" si="7"/>
        <v>18</v>
      </c>
      <c r="B32" s="196" t="s">
        <v>181</v>
      </c>
      <c r="C32" s="196"/>
      <c r="D32" s="100"/>
      <c r="E32" s="201"/>
      <c r="F32" s="202"/>
      <c r="G32" s="202"/>
      <c r="H32" s="202"/>
      <c r="I32" s="203"/>
    </row>
    <row r="33" spans="1:16">
      <c r="A33" s="97">
        <f t="shared" si="7"/>
        <v>19</v>
      </c>
      <c r="B33" s="196" t="s">
        <v>182</v>
      </c>
      <c r="C33" s="196"/>
      <c r="D33" s="100"/>
      <c r="E33" s="201"/>
      <c r="F33" s="202"/>
      <c r="G33" s="202"/>
      <c r="H33" s="202"/>
      <c r="I33" s="203"/>
    </row>
    <row r="34" spans="1:16">
      <c r="A34" s="97">
        <f t="shared" si="7"/>
        <v>20</v>
      </c>
      <c r="B34" s="196" t="s">
        <v>183</v>
      </c>
      <c r="C34" s="196"/>
      <c r="D34" s="100"/>
      <c r="E34" s="201"/>
      <c r="F34" s="202"/>
      <c r="G34" s="202"/>
      <c r="H34" s="202"/>
      <c r="I34" s="203"/>
    </row>
    <row r="35" spans="1:16" ht="25.5" customHeight="1">
      <c r="E35" s="204"/>
      <c r="F35" s="205"/>
      <c r="G35" s="205"/>
      <c r="H35" s="205"/>
      <c r="I35" s="206"/>
    </row>
    <row r="36" spans="1:16">
      <c r="A36" t="s">
        <v>184</v>
      </c>
      <c r="B36" t="s">
        <v>185</v>
      </c>
    </row>
    <row r="37" spans="1:16">
      <c r="A37" t="s">
        <v>186</v>
      </c>
      <c r="B37" t="s">
        <v>187</v>
      </c>
      <c r="L37" s="198" t="s">
        <v>171</v>
      </c>
      <c r="M37" s="199"/>
      <c r="N37" s="199"/>
      <c r="O37" s="199"/>
      <c r="P37" s="200"/>
    </row>
    <row r="38" spans="1:16">
      <c r="A38" t="s">
        <v>188</v>
      </c>
      <c r="B38" t="s">
        <v>189</v>
      </c>
      <c r="L38" s="201"/>
      <c r="M38" s="202"/>
      <c r="N38" s="202"/>
      <c r="O38" s="202"/>
      <c r="P38" s="203"/>
    </row>
    <row r="39" spans="1:16">
      <c r="A39" t="s">
        <v>190</v>
      </c>
      <c r="B39" t="s">
        <v>191</v>
      </c>
      <c r="L39" s="201"/>
      <c r="M39" s="202"/>
      <c r="N39" s="202"/>
      <c r="O39" s="202"/>
      <c r="P39" s="203"/>
    </row>
    <row r="40" spans="1:16">
      <c r="A40" t="s">
        <v>192</v>
      </c>
      <c r="B40" t="s">
        <v>193</v>
      </c>
      <c r="L40" s="201"/>
      <c r="M40" s="202"/>
      <c r="N40" s="202"/>
      <c r="O40" s="202"/>
      <c r="P40" s="203"/>
    </row>
    <row r="41" spans="1:16">
      <c r="A41" t="s">
        <v>194</v>
      </c>
      <c r="B41" t="s">
        <v>195</v>
      </c>
      <c r="L41" s="201"/>
      <c r="M41" s="202"/>
      <c r="N41" s="202"/>
      <c r="O41" s="202"/>
      <c r="P41" s="203"/>
    </row>
    <row r="42" spans="1:16">
      <c r="A42" t="s">
        <v>196</v>
      </c>
      <c r="B42" t="s">
        <v>197</v>
      </c>
      <c r="L42" s="201"/>
      <c r="M42" s="202"/>
      <c r="N42" s="202"/>
      <c r="O42" s="202"/>
      <c r="P42" s="203"/>
    </row>
    <row r="43" spans="1:16">
      <c r="A43" t="s">
        <v>198</v>
      </c>
      <c r="B43" t="s">
        <v>199</v>
      </c>
      <c r="L43" s="201"/>
      <c r="M43" s="202"/>
      <c r="N43" s="202"/>
      <c r="O43" s="202"/>
      <c r="P43" s="203"/>
    </row>
    <row r="44" spans="1:16">
      <c r="A44" t="s">
        <v>200</v>
      </c>
      <c r="B44" t="s">
        <v>201</v>
      </c>
      <c r="L44" s="201"/>
      <c r="M44" s="202"/>
      <c r="N44" s="202"/>
      <c r="O44" s="202"/>
      <c r="P44" s="203"/>
    </row>
    <row r="45" spans="1:16">
      <c r="A45" t="s">
        <v>202</v>
      </c>
      <c r="B45" t="s">
        <v>203</v>
      </c>
      <c r="L45" s="201"/>
      <c r="M45" s="202"/>
      <c r="N45" s="202"/>
      <c r="O45" s="202"/>
      <c r="P45" s="203"/>
    </row>
    <row r="46" spans="1:16">
      <c r="A46" t="s">
        <v>204</v>
      </c>
      <c r="B46" t="s">
        <v>205</v>
      </c>
      <c r="L46" s="201"/>
      <c r="M46" s="202"/>
      <c r="N46" s="202"/>
      <c r="O46" s="202"/>
      <c r="P46" s="203"/>
    </row>
    <row r="47" spans="1:16">
      <c r="A47" t="s">
        <v>206</v>
      </c>
      <c r="B47" t="s">
        <v>207</v>
      </c>
      <c r="L47" s="201"/>
      <c r="M47" s="202"/>
      <c r="N47" s="202"/>
      <c r="O47" s="202"/>
      <c r="P47" s="203"/>
    </row>
    <row r="48" spans="1:16">
      <c r="A48" t="s">
        <v>208</v>
      </c>
      <c r="B48" t="s">
        <v>209</v>
      </c>
      <c r="L48" s="201"/>
      <c r="M48" s="202"/>
      <c r="N48" s="202"/>
      <c r="O48" s="202"/>
      <c r="P48" s="203"/>
    </row>
    <row r="49" spans="1:16">
      <c r="A49" t="s">
        <v>210</v>
      </c>
      <c r="B49" t="s">
        <v>211</v>
      </c>
      <c r="L49" s="201"/>
      <c r="M49" s="202"/>
      <c r="N49" s="202"/>
      <c r="O49" s="202"/>
      <c r="P49" s="203"/>
    </row>
    <row r="50" spans="1:16" ht="26.25" customHeight="1">
      <c r="A50" t="s">
        <v>212</v>
      </c>
      <c r="B50" t="s">
        <v>213</v>
      </c>
      <c r="L50" s="204"/>
      <c r="M50" s="205"/>
      <c r="N50" s="205"/>
      <c r="O50" s="205"/>
      <c r="P50" s="206"/>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cp:lastModifiedBy>
  <cp:lastPrinted>2019-02-06T10:51:51Z</cp:lastPrinted>
  <dcterms:created xsi:type="dcterms:W3CDTF">2018-12-13T02:10:09Z</dcterms:created>
  <dcterms:modified xsi:type="dcterms:W3CDTF">2019-02-06T10:57:44Z</dcterms:modified>
  <cp:category/>
</cp:coreProperties>
</file>