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係\110 公営企業関係\調査もの・通知等\H30\2月7日〆切_H29決算「経営比較分析表」\提出用\"/>
    </mc:Choice>
  </mc:AlternateContent>
  <workbookProtection workbookAlgorithmName="SHA-512" workbookHashValue="6prb5VsZFnDkf2Upn7qOVylrS5ZUepoi8hxoLfIOSugkJsaQzlL3iFn3ENAJ2b9pCe4wPJ+ZLSi5M2KWFeaI+A==" workbookSaltValue="iQneTXUsAmCDjJlyDMOfY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BB10" i="4"/>
  <c r="AT10" i="4"/>
  <c r="AL10" i="4"/>
  <c r="W10" i="4"/>
  <c r="I10" i="4"/>
  <c r="BB8" i="4"/>
  <c r="AT8" i="4"/>
  <c r="AL8" i="4"/>
  <c r="AD8" i="4"/>
  <c r="W8" i="4"/>
  <c r="P8"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<sst xmlns="http://schemas.openxmlformats.org/spreadsheetml/2006/main" count="237" uniqueCount="125">
  <si>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</si>
  <si>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</si>
  <si>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</si>
  <si>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</si>
  <si>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</si>
  <si>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</si>
  <si>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</si>
  <si>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</si>
  <si>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</si>
  <si>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</si>
  <si>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</si>
  <si>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</si>
  <si>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</si>
  <si>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</si>
  <si>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</si>
  <si>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</si>
  <si>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</si>
  <si>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</si>
  <si>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</si>
  <si>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</si>
  <si>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</si>
  <si>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</si>
  <si>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</si>
  <si>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</si>
  <si>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</si>
  <si>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</si>
  <si>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</si>
  <si>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</si>
  <si>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</si>
  <si>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</si>
  <si>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</si>
  <si>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</si>
  <si>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</si>
  <si>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</si>
  <si>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</si>
  <si>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</si>
  <si>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</si>
  <si>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</si>
  <si>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</si>
  <si>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</si>
  <si>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</si>
  <si>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</si>
  <si>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</si>
  <si>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</si>
  <si>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</si>
  <si>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</si>
  <si>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</si>
  <si>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</si>
  <si>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</si>
  <si>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</si>
  <si>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</si>
  <si>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</si>
  <si>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</si>
  <si>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</si>
  <si>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</si>
  <si>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</si>
  <si>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</si>
  <si>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</si>
  <si>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</si>
  <si>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</si>
  <si>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</si>
  <si>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</si>
  <si>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</si>
  <si>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</si>
  <si>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</si>
  <si>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</si>
  <si>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</si>
  <si>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</si>
  <si>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</si>
  <si>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</si>
  <si>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</si>
  <si>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</si>
  <si>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</si>
  <si>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</si>
  <si>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</si>
  <si>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</si>
  <si>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</si>
  <si>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</si>
  <si>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</si>
  <si>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</si>
  <si>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</si>
  <si>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</si>
  <si>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</si>
  <si>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</si>
  <si>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</si>
  <si>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</si>
  <si>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</si>
  <si>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</si>
  <si>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</si>
  <si>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</si>
  <si>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</si>
  <si>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</si>
  <si>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</si>
  <si>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</si>
  <si>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</si>
  <si>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</si>
  <si>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</si>
  <si>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</si>
  <si>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</si>
  <si>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</si>
  <si>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</si>
  <si>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</si>
  <si>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</si>
  <si>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</si>
  <si>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</si>
  <si>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</si>
  <si>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</si>
  <si>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</si>
  <si>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</si>
  <si>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</si>
  <si>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</si>
  <si>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</si>
  <si>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</si>
  <si>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</si>
  <si>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</si>
  <si>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</si>
  <si>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</si>
  <si>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</si>
  <si>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</si>
  <si>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</si>
  <si>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</si>
  <si>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</si>
  <si>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再編事業により、一部地域においては管路更新をH29年度までに完了した。しかしながら依然として全体的に耐用年数に近くなる水道施設があり、今後も引き続き計画的に施設や管路更新を行わなければならない。</t>
    <rPh sb="0" eb="2">
      <t>カンイ</t>
    </rPh>
    <rPh sb="2" eb="4">
      <t>スイドウ</t>
    </rPh>
    <rPh sb="4" eb="6">
      <t>サイヘン</t>
    </rPh>
    <rPh sb="6" eb="8">
      <t>ジギョウ</t>
    </rPh>
    <rPh sb="12" eb="14">
      <t>イチブ</t>
    </rPh>
    <rPh sb="14" eb="16">
      <t>チイキ</t>
    </rPh>
    <rPh sb="21" eb="23">
      <t>カンロ</t>
    </rPh>
    <rPh sb="23" eb="25">
      <t>コウシン</t>
    </rPh>
    <rPh sb="29" eb="30">
      <t>ネン</t>
    </rPh>
    <rPh sb="30" eb="31">
      <t>ド</t>
    </rPh>
    <rPh sb="34" eb="36">
      <t>カンリョウ</t>
    </rPh>
    <rPh sb="45" eb="47">
      <t>イゼン</t>
    </rPh>
    <rPh sb="50" eb="53">
      <t>ゼンタイテキ</t>
    </rPh>
    <rPh sb="54" eb="56">
      <t>タイヨウ</t>
    </rPh>
    <rPh sb="56" eb="58">
      <t>ネンスウ</t>
    </rPh>
    <rPh sb="59" eb="60">
      <t>チカ</t>
    </rPh>
    <rPh sb="63" eb="65">
      <t>スイドウ</t>
    </rPh>
    <rPh sb="65" eb="67">
      <t>シセツ</t>
    </rPh>
    <rPh sb="71" eb="73">
      <t>コンゴ</t>
    </rPh>
    <rPh sb="74" eb="75">
      <t>ヒ</t>
    </rPh>
    <rPh sb="76" eb="77">
      <t>ツヅ</t>
    </rPh>
    <rPh sb="78" eb="81">
      <t>ケイカクテキ</t>
    </rPh>
    <rPh sb="82" eb="84">
      <t>シセツ</t>
    </rPh>
    <rPh sb="85" eb="87">
      <t>カンロ</t>
    </rPh>
    <rPh sb="87" eb="89">
      <t>コウシン</t>
    </rPh>
    <rPh sb="90" eb="91">
      <t>オコナ</t>
    </rPh>
    <phoneticPr fontId="4"/>
  </si>
  <si>
    <t>①について、地方債償還金が年々増えており、総収益より総費用＋地方債償還金の計が多く、比率が高くなっている。総収益について料金収入以外に一般会計繰入金にて賄っている状態にある。
④について、人口減に歯止めがかからず、分母となる給水収益が落ち込んでいる。投資規模、料金水準等、改めて検討する必要がある。⑤について、2年連続類似団体平均値より下がっている。料金回収率の向上を行わなければならない。⑥⑧については、経年劣化による漏水が増え年間総有収水量が低い状態である。漏水の修繕を効率的に行い、有収率を上げるよう早急な改善が必要である。</t>
    <rPh sb="6" eb="8">
      <t>チホウ</t>
    </rPh>
    <rPh sb="8" eb="9">
      <t>サイ</t>
    </rPh>
    <rPh sb="9" eb="12">
      <t>ショウカンキン</t>
    </rPh>
    <rPh sb="13" eb="15">
      <t>ネンネン</t>
    </rPh>
    <rPh sb="15" eb="16">
      <t>フ</t>
    </rPh>
    <phoneticPr fontId="4"/>
  </si>
  <si>
    <t>　平成29年度まで簡易水道再編事業により一部地域の管路更新が完了した。しかしながら他の地域の水道施設も更新時期が近づいており、引き続き更新を行っていく必要がある。
　次年度以降、立ち遅れている水道台帳の整備・資産調査の実施等行い、現状の分析・財政計画・施設整備計画等を見直し水道事業経営の健全化を図りたい。
　</t>
    <rPh sb="1" eb="3">
      <t>ヘイセイ</t>
    </rPh>
    <rPh sb="5" eb="6">
      <t>ネン</t>
    </rPh>
    <rPh sb="6" eb="7">
      <t>ド</t>
    </rPh>
    <rPh sb="9" eb="11">
      <t>カンイ</t>
    </rPh>
    <rPh sb="11" eb="13">
      <t>スイドウ</t>
    </rPh>
    <rPh sb="13" eb="15">
      <t>サイヘン</t>
    </rPh>
    <rPh sb="15" eb="17">
      <t>ジギョウ</t>
    </rPh>
    <rPh sb="20" eb="22">
      <t>イチブ</t>
    </rPh>
    <rPh sb="22" eb="24">
      <t>チイキ</t>
    </rPh>
    <rPh sb="25" eb="27">
      <t>カンロ</t>
    </rPh>
    <rPh sb="27" eb="29">
      <t>コウシン</t>
    </rPh>
    <rPh sb="30" eb="32">
      <t>カンリョウ</t>
    </rPh>
    <rPh sb="41" eb="42">
      <t>タ</t>
    </rPh>
    <rPh sb="43" eb="45">
      <t>チイキ</t>
    </rPh>
    <rPh sb="46" eb="48">
      <t>スイドウ</t>
    </rPh>
    <rPh sb="48" eb="50">
      <t>シセツ</t>
    </rPh>
    <rPh sb="51" eb="53">
      <t>コウシン</t>
    </rPh>
    <rPh sb="53" eb="55">
      <t>ジキ</t>
    </rPh>
    <rPh sb="56" eb="57">
      <t>チカ</t>
    </rPh>
    <rPh sb="63" eb="64">
      <t>ヒ</t>
    </rPh>
    <rPh sb="65" eb="66">
      <t>ツヅ</t>
    </rPh>
    <rPh sb="67" eb="69">
      <t>コウシン</t>
    </rPh>
    <rPh sb="70" eb="71">
      <t>オコナ</t>
    </rPh>
    <rPh sb="75" eb="77">
      <t>ヒツヨウ</t>
    </rPh>
    <rPh sb="83" eb="86">
      <t>ジネンド</t>
    </rPh>
    <rPh sb="86" eb="88">
      <t>イコウ</t>
    </rPh>
    <rPh sb="89" eb="90">
      <t>タ</t>
    </rPh>
    <rPh sb="91" eb="92">
      <t>オク</t>
    </rPh>
    <rPh sb="96" eb="98">
      <t>スイドウ</t>
    </rPh>
    <rPh sb="98" eb="100">
      <t>ダイチョウ</t>
    </rPh>
    <rPh sb="137" eb="139">
      <t>スイドウ</t>
    </rPh>
    <rPh sb="139" eb="14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</si>
</sst>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1.33</c:v>
                </c:pt>
                <c:pt idx="1">
                  <c:v>1.84</c:v>
                </c:pt>
                <c:pt idx="2">
                  <c:v>1.54</c:v>
                </c:pt>
                <c:pt idx="3">
                  <c:v>2.4900000000000002</c:v>
                </c:pt>
                <c:pt idx="4">
                  <c:v>0.56000000000000005</c:v>
                </c:pt>
              </c:numCache>
            </c:numRef>
          </c:val>
          <c:extLst>
            <c:ext xmlns:c16="http://schemas.microsoft.com/office/drawing/2014/chart" uri="{C3380CC4-5D6E-409C-BE32-E72D297353CC}">
              <c16:uniqueId val="{00000000-248A-45A1-9FCA-0C47F60CFAE4}"/>
            </c:ext>
          </c:extLst>
        </c:ser>
        <c:dLbls>
          <c:showLegendKey val="0"/>
          <c:showVal val="0"/>
          <c:showCatName val="0"/>
          <c:showSerName val="0"/>
          <c:showPercent val="0"/>
          <c:showBubbleSize val="0"/>
        </c:dLbls>
        <c:gapWidth val="150"/>
        <c:axId val="118387840"/>
        <c:axId val="1183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248A-45A1-9FCA-0C47F60CFAE4}"/>
            </c:ext>
          </c:extLst>
        </c:ser>
        <c:dLbls>
          <c:showLegendKey val="0"/>
          <c:showVal val="0"/>
          <c:showCatName val="0"/>
          <c:showSerName val="0"/>
          <c:showPercent val="0"/>
          <c:showBubbleSize val="0"/>
        </c:dLbls>
        <c:marker val="1"/>
        <c:smooth val="0"/>
        <c:axId val="118387840"/>
        <c:axId val="118389760"/>
      </c:lineChart>
      <c:dateAx>
        <c:axId val="118387840"/>
        <c:scaling>
          <c:orientation val="minMax"/>
        </c:scaling>
        <c:delete val="1"/>
        <c:axPos val="b"/>
        <c:numFmt formatCode="ge" sourceLinked="1"/>
        <c:majorTickMark val="none"/>
        <c:minorTickMark val="none"/>
        <c:tickLblPos val="none"/>
        <c:crossAx val="118389760"/>
        <c:crosses val="autoZero"/>
        <c:auto val="1"/>
        <c:lblOffset val="100"/>
        <c:baseTimeUnit val="years"/>
      </c:dateAx>
      <c:valAx>
        <c:axId val="1183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58.41</c:v>
                </c:pt>
                <c:pt idx="1">
                  <c:v>58.63</c:v>
                </c:pt>
                <c:pt idx="2">
                  <c:v>58.05</c:v>
                </c:pt>
                <c:pt idx="3">
                  <c:v>57.23</c:v>
                </c:pt>
                <c:pt idx="4">
                  <c:v>57.55</c:v>
                </c:pt>
              </c:numCache>
            </c:numRef>
          </c:val>
          <c:extLst>
            <c:ext xmlns:c16="http://schemas.microsoft.com/office/drawing/2014/chart" uri="{C3380CC4-5D6E-409C-BE32-E72D297353CC}">
              <c16:uniqueId val="{00000000-1B3A-479B-814D-5E3D71D41226}"/>
            </c:ext>
          </c:extLst>
        </c:ser>
        <c:dLbls>
          <c:showLegendKey val="0"/>
          <c:showVal val="0"/>
          <c:showCatName val="0"/>
          <c:showSerName val="0"/>
          <c:showPercent val="0"/>
          <c:showBubbleSize val="0"/>
        </c:dLbls>
        <c:gapWidth val="150"/>
        <c:axId val="126948480"/>
        <c:axId val="126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1B3A-479B-814D-5E3D71D41226}"/>
            </c:ext>
          </c:extLst>
        </c:ser>
        <c:dLbls>
          <c:showLegendKey val="0"/>
          <c:showVal val="0"/>
          <c:showCatName val="0"/>
          <c:showSerName val="0"/>
          <c:showPercent val="0"/>
          <c:showBubbleSize val="0"/>
        </c:dLbls>
        <c:marker val="1"/>
        <c:smooth val="0"/>
        <c:axId val="126948480"/>
        <c:axId val="126950400"/>
      </c:lineChart>
      <c:dateAx>
        <c:axId val="126948480"/>
        <c:scaling>
          <c:orientation val="minMax"/>
        </c:scaling>
        <c:delete val="1"/>
        <c:axPos val="b"/>
        <c:numFmt formatCode="ge" sourceLinked="1"/>
        <c:majorTickMark val="none"/>
        <c:minorTickMark val="none"/>
        <c:tickLblPos val="none"/>
        <c:crossAx val="126950400"/>
        <c:crosses val="autoZero"/>
        <c:auto val="1"/>
        <c:lblOffset val="100"/>
        <c:baseTimeUnit val="years"/>
      </c:dateAx>
      <c:valAx>
        <c:axId val="126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70.540000000000006</c:v>
                </c:pt>
                <c:pt idx="1">
                  <c:v>68.75</c:v>
                </c:pt>
                <c:pt idx="2">
                  <c:v>67.38</c:v>
                </c:pt>
                <c:pt idx="3">
                  <c:v>64.83</c:v>
                </c:pt>
                <c:pt idx="4">
                  <c:v>65.239999999999995</c:v>
                </c:pt>
              </c:numCache>
            </c:numRef>
          </c:val>
          <c:extLst>
            <c:ext xmlns:c16="http://schemas.microsoft.com/office/drawing/2014/chart" uri="{C3380CC4-5D6E-409C-BE32-E72D297353CC}">
              <c16:uniqueId val="{00000000-2298-4B5B-B383-4A7C66BE937E}"/>
            </c:ext>
          </c:extLst>
        </c:ser>
        <c:dLbls>
          <c:showLegendKey val="0"/>
          <c:showVal val="0"/>
          <c:showCatName val="0"/>
          <c:showSerName val="0"/>
          <c:showPercent val="0"/>
          <c:showBubbleSize val="0"/>
        </c:dLbls>
        <c:gapWidth val="150"/>
        <c:axId val="127006208"/>
        <c:axId val="1270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2298-4B5B-B383-4A7C66BE937E}"/>
            </c:ext>
          </c:extLst>
        </c:ser>
        <c:dLbls>
          <c:showLegendKey val="0"/>
          <c:showVal val="0"/>
          <c:showCatName val="0"/>
          <c:showSerName val="0"/>
          <c:showPercent val="0"/>
          <c:showBubbleSize val="0"/>
        </c:dLbls>
        <c:marker val="1"/>
        <c:smooth val="0"/>
        <c:axId val="127006208"/>
        <c:axId val="127008128"/>
      </c:lineChart>
      <c:dateAx>
        <c:axId val="127006208"/>
        <c:scaling>
          <c:orientation val="minMax"/>
        </c:scaling>
        <c:delete val="1"/>
        <c:axPos val="b"/>
        <c:numFmt formatCode="ge" sourceLinked="1"/>
        <c:majorTickMark val="none"/>
        <c:minorTickMark val="none"/>
        <c:tickLblPos val="none"/>
        <c:crossAx val="127008128"/>
        <c:crosses val="autoZero"/>
        <c:auto val="1"/>
        <c:lblOffset val="100"/>
        <c:baseTimeUnit val="years"/>
      </c:dateAx>
      <c:valAx>
        <c:axId val="1270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91.84</c:v>
                </c:pt>
                <c:pt idx="1">
                  <c:v>78.56</c:v>
                </c:pt>
                <c:pt idx="2">
                  <c:v>76.819999999999993</c:v>
                </c:pt>
                <c:pt idx="3">
                  <c:v>76.84</c:v>
                </c:pt>
                <c:pt idx="4">
                  <c:v>76.540000000000006</c:v>
                </c:pt>
              </c:numCache>
            </c:numRef>
          </c:val>
          <c:extLst>
            <c:ext xmlns:c16="http://schemas.microsoft.com/office/drawing/2014/chart" uri="{C3380CC4-5D6E-409C-BE32-E72D297353CC}">
              <c16:uniqueId val="{00000000-B83C-4AA3-BFAC-0EB8A937782E}"/>
            </c:ext>
          </c:extLst>
        </c:ser>
        <c:dLbls>
          <c:showLegendKey val="0"/>
          <c:showVal val="0"/>
          <c:showCatName val="0"/>
          <c:showSerName val="0"/>
          <c:showPercent val="0"/>
          <c:showBubbleSize val="0"/>
        </c:dLbls>
        <c:gapWidth val="150"/>
        <c:axId val="120006144"/>
        <c:axId val="120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B83C-4AA3-BFAC-0EB8A937782E}"/>
            </c:ext>
          </c:extLst>
        </c:ser>
        <c:dLbls>
          <c:showLegendKey val="0"/>
          <c:showVal val="0"/>
          <c:showCatName val="0"/>
          <c:showSerName val="0"/>
          <c:showPercent val="0"/>
          <c:showBubbleSize val="0"/>
        </c:dLbls>
        <c:marker val="1"/>
        <c:smooth val="0"/>
        <c:axId val="120006144"/>
        <c:axId val="120008064"/>
      </c:lineChart>
      <c:dateAx>
        <c:axId val="120006144"/>
        <c:scaling>
          <c:orientation val="minMax"/>
        </c:scaling>
        <c:delete val="1"/>
        <c:axPos val="b"/>
        <c:numFmt formatCode="ge" sourceLinked="1"/>
        <c:majorTickMark val="none"/>
        <c:minorTickMark val="none"/>
        <c:tickLblPos val="none"/>
        <c:crossAx val="120008064"/>
        <c:crosses val="autoZero"/>
        <c:auto val="1"/>
        <c:lblOffset val="100"/>
        <c:baseTimeUnit val="years"/>
      </c:dateAx>
      <c:valAx>
        <c:axId val="120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6-454D-B995-D3370D273539}"/>
            </c:ext>
          </c:extLst>
        </c:ser>
        <c:dLbls>
          <c:showLegendKey val="0"/>
          <c:showVal val="0"/>
          <c:showCatName val="0"/>
          <c:showSerName val="0"/>
          <c:showPercent val="0"/>
          <c:showBubbleSize val="0"/>
        </c:dLbls>
        <c:gapWidth val="150"/>
        <c:axId val="120051584"/>
        <c:axId val="1200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6-454D-B995-D3370D273539}"/>
            </c:ext>
          </c:extLst>
        </c:ser>
        <c:dLbls>
          <c:showLegendKey val="0"/>
          <c:showVal val="0"/>
          <c:showCatName val="0"/>
          <c:showSerName val="0"/>
          <c:showPercent val="0"/>
          <c:showBubbleSize val="0"/>
        </c:dLbls>
        <c:marker val="1"/>
        <c:smooth val="0"/>
        <c:axId val="120051584"/>
        <c:axId val="120057856"/>
      </c:lineChart>
      <c:dateAx>
        <c:axId val="120051584"/>
        <c:scaling>
          <c:orientation val="minMax"/>
        </c:scaling>
        <c:delete val="1"/>
        <c:axPos val="b"/>
        <c:numFmt formatCode="ge" sourceLinked="1"/>
        <c:majorTickMark val="none"/>
        <c:minorTickMark val="none"/>
        <c:tickLblPos val="none"/>
        <c:crossAx val="120057856"/>
        <c:crosses val="autoZero"/>
        <c:auto val="1"/>
        <c:lblOffset val="100"/>
        <c:baseTimeUnit val="years"/>
      </c:dateAx>
      <c:valAx>
        <c:axId val="1200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3-4EAF-A72A-40736A2A39DA}"/>
            </c:ext>
          </c:extLst>
        </c:ser>
        <c:dLbls>
          <c:showLegendKey val="0"/>
          <c:showVal val="0"/>
          <c:showCatName val="0"/>
          <c:showSerName val="0"/>
          <c:showPercent val="0"/>
          <c:showBubbleSize val="0"/>
        </c:dLbls>
        <c:gapWidth val="150"/>
        <c:axId val="125274368"/>
        <c:axId val="125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3-4EAF-A72A-40736A2A39DA}"/>
            </c:ext>
          </c:extLst>
        </c:ser>
        <c:dLbls>
          <c:showLegendKey val="0"/>
          <c:showVal val="0"/>
          <c:showCatName val="0"/>
          <c:showSerName val="0"/>
          <c:showPercent val="0"/>
          <c:showBubbleSize val="0"/>
        </c:dLbls>
        <c:marker val="1"/>
        <c:smooth val="0"/>
        <c:axId val="125274368"/>
        <c:axId val="125280640"/>
      </c:lineChart>
      <c:dateAx>
        <c:axId val="125274368"/>
        <c:scaling>
          <c:orientation val="minMax"/>
        </c:scaling>
        <c:delete val="1"/>
        <c:axPos val="b"/>
        <c:numFmt formatCode="ge" sourceLinked="1"/>
        <c:majorTickMark val="none"/>
        <c:minorTickMark val="none"/>
        <c:tickLblPos val="none"/>
        <c:crossAx val="125280640"/>
        <c:crosses val="autoZero"/>
        <c:auto val="1"/>
        <c:lblOffset val="100"/>
        <c:baseTimeUnit val="years"/>
      </c:dateAx>
      <c:valAx>
        <c:axId val="1252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2-414F-9DD9-44F464A7C429}"/>
            </c:ext>
          </c:extLst>
        </c:ser>
        <c:dLbls>
          <c:showLegendKey val="0"/>
          <c:showVal val="0"/>
          <c:showCatName val="0"/>
          <c:showSerName val="0"/>
          <c:showPercent val="0"/>
          <c:showBubbleSize val="0"/>
        </c:dLbls>
        <c:gapWidth val="150"/>
        <c:axId val="125649664"/>
        <c:axId val="125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2-414F-9DD9-44F464A7C429}"/>
            </c:ext>
          </c:extLst>
        </c:ser>
        <c:dLbls>
          <c:showLegendKey val="0"/>
          <c:showVal val="0"/>
          <c:showCatName val="0"/>
          <c:showSerName val="0"/>
          <c:showPercent val="0"/>
          <c:showBubbleSize val="0"/>
        </c:dLbls>
        <c:marker val="1"/>
        <c:smooth val="0"/>
        <c:axId val="125649664"/>
        <c:axId val="125651584"/>
      </c:lineChart>
      <c:dateAx>
        <c:axId val="125649664"/>
        <c:scaling>
          <c:orientation val="minMax"/>
        </c:scaling>
        <c:delete val="1"/>
        <c:axPos val="b"/>
        <c:numFmt formatCode="ge" sourceLinked="1"/>
        <c:majorTickMark val="none"/>
        <c:minorTickMark val="none"/>
        <c:tickLblPos val="none"/>
        <c:crossAx val="125651584"/>
        <c:crosses val="autoZero"/>
        <c:auto val="1"/>
        <c:lblOffset val="100"/>
        <c:baseTimeUnit val="years"/>
      </c:dateAx>
      <c:valAx>
        <c:axId val="125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4-4BCA-9729-5019F8F71162}"/>
            </c:ext>
          </c:extLst>
        </c:ser>
        <c:dLbls>
          <c:showLegendKey val="0"/>
          <c:showVal val="0"/>
          <c:showCatName val="0"/>
          <c:showSerName val="0"/>
          <c:showPercent val="0"/>
          <c:showBubbleSize val="0"/>
        </c:dLbls>
        <c:gapWidth val="150"/>
        <c:axId val="125695488"/>
        <c:axId val="1256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4-4BCA-9729-5019F8F71162}"/>
            </c:ext>
          </c:extLst>
        </c:ser>
        <c:dLbls>
          <c:showLegendKey val="0"/>
          <c:showVal val="0"/>
          <c:showCatName val="0"/>
          <c:showSerName val="0"/>
          <c:showPercent val="0"/>
          <c:showBubbleSize val="0"/>
        </c:dLbls>
        <c:marker val="1"/>
        <c:smooth val="0"/>
        <c:axId val="125695488"/>
        <c:axId val="125697408"/>
      </c:lineChart>
      <c:dateAx>
        <c:axId val="125695488"/>
        <c:scaling>
          <c:orientation val="minMax"/>
        </c:scaling>
        <c:delete val="1"/>
        <c:axPos val="b"/>
        <c:numFmt formatCode="ge" sourceLinked="1"/>
        <c:majorTickMark val="none"/>
        <c:minorTickMark val="none"/>
        <c:tickLblPos val="none"/>
        <c:crossAx val="125697408"/>
        <c:crosses val="autoZero"/>
        <c:auto val="1"/>
        <c:lblOffset val="100"/>
        <c:baseTimeUnit val="years"/>
      </c:dateAx>
      <c:valAx>
        <c:axId val="125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1298.01</c:v>
                </c:pt>
                <c:pt idx="1">
                  <c:v>1291.8599999999999</c:v>
                </c:pt>
                <c:pt idx="2">
                  <c:v>1316.33</c:v>
                </c:pt>
                <c:pt idx="3">
                  <c:v>1406.75</c:v>
                </c:pt>
                <c:pt idx="4">
                  <c:v>1400.02</c:v>
                </c:pt>
              </c:numCache>
            </c:numRef>
          </c:val>
          <c:extLst>
            <c:ext xmlns:c16="http://schemas.microsoft.com/office/drawing/2014/chart" uri="{C3380CC4-5D6E-409C-BE32-E72D297353CC}">
              <c16:uniqueId val="{00000000-9C7A-425B-AAAB-7B5B4BBE6066}"/>
            </c:ext>
          </c:extLst>
        </c:ser>
        <c:dLbls>
          <c:showLegendKey val="0"/>
          <c:showVal val="0"/>
          <c:showCatName val="0"/>
          <c:showSerName val="0"/>
          <c:showPercent val="0"/>
          <c:showBubbleSize val="0"/>
        </c:dLbls>
        <c:gapWidth val="150"/>
        <c:axId val="125740928"/>
        <c:axId val="1257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C7A-425B-AAAB-7B5B4BBE6066}"/>
            </c:ext>
          </c:extLst>
        </c:ser>
        <c:dLbls>
          <c:showLegendKey val="0"/>
          <c:showVal val="0"/>
          <c:showCatName val="0"/>
          <c:showSerName val="0"/>
          <c:showPercent val="0"/>
          <c:showBubbleSize val="0"/>
        </c:dLbls>
        <c:marker val="1"/>
        <c:smooth val="0"/>
        <c:axId val="125740928"/>
        <c:axId val="125743104"/>
      </c:lineChart>
      <c:dateAx>
        <c:axId val="125740928"/>
        <c:scaling>
          <c:orientation val="minMax"/>
        </c:scaling>
        <c:delete val="1"/>
        <c:axPos val="b"/>
        <c:numFmt formatCode="ge" sourceLinked="1"/>
        <c:majorTickMark val="none"/>
        <c:minorTickMark val="none"/>
        <c:tickLblPos val="none"/>
        <c:crossAx val="125743104"/>
        <c:crosses val="autoZero"/>
        <c:auto val="1"/>
        <c:lblOffset val="100"/>
        <c:baseTimeUnit val="years"/>
      </c:dateAx>
      <c:valAx>
        <c:axId val="1257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60.21</c:v>
                </c:pt>
                <c:pt idx="1">
                  <c:v>60.76</c:v>
                </c:pt>
                <c:pt idx="2">
                  <c:v>58.73</c:v>
                </c:pt>
                <c:pt idx="3">
                  <c:v>54.89</c:v>
                </c:pt>
                <c:pt idx="4">
                  <c:v>55.13</c:v>
                </c:pt>
              </c:numCache>
            </c:numRef>
          </c:val>
          <c:extLst>
            <c:ext xmlns:c16="http://schemas.microsoft.com/office/drawing/2014/chart" uri="{C3380CC4-5D6E-409C-BE32-E72D297353CC}">
              <c16:uniqueId val="{00000000-5352-4A8A-9F9A-7E72493A9CEA}"/>
            </c:ext>
          </c:extLst>
        </c:ser>
        <c:dLbls>
          <c:showLegendKey val="0"/>
          <c:showVal val="0"/>
          <c:showCatName val="0"/>
          <c:showSerName val="0"/>
          <c:showPercent val="0"/>
          <c:showBubbleSize val="0"/>
        </c:dLbls>
        <c:gapWidth val="150"/>
        <c:axId val="126566784"/>
        <c:axId val="1265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5352-4A8A-9F9A-7E72493A9CEA}"/>
            </c:ext>
          </c:extLst>
        </c:ser>
        <c:dLbls>
          <c:showLegendKey val="0"/>
          <c:showVal val="0"/>
          <c:showCatName val="0"/>
          <c:showSerName val="0"/>
          <c:showPercent val="0"/>
          <c:showBubbleSize val="0"/>
        </c:dLbls>
        <c:marker val="1"/>
        <c:smooth val="0"/>
        <c:axId val="126566784"/>
        <c:axId val="126568704"/>
      </c:lineChart>
      <c:dateAx>
        <c:axId val="126566784"/>
        <c:scaling>
          <c:orientation val="minMax"/>
        </c:scaling>
        <c:delete val="1"/>
        <c:axPos val="b"/>
        <c:numFmt formatCode="ge" sourceLinked="1"/>
        <c:majorTickMark val="none"/>
        <c:minorTickMark val="none"/>
        <c:tickLblPos val="none"/>
        <c:crossAx val="126568704"/>
        <c:crosses val="autoZero"/>
        <c:auto val="1"/>
        <c:lblOffset val="100"/>
        <c:baseTimeUnit val="years"/>
      </c:dateAx>
      <c:valAx>
        <c:axId val="126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348.97</c:v>
                </c:pt>
                <c:pt idx="1">
                  <c:v>357.33</c:v>
                </c:pt>
                <c:pt idx="2">
                  <c:v>369.92</c:v>
                </c:pt>
                <c:pt idx="3">
                  <c:v>398.8</c:v>
                </c:pt>
                <c:pt idx="4">
                  <c:v>394.63</c:v>
                </c:pt>
              </c:numCache>
            </c:numRef>
          </c:val>
          <c:extLst>
            <c:ext xmlns:c16="http://schemas.microsoft.com/office/drawing/2014/chart" uri="{C3380CC4-5D6E-409C-BE32-E72D297353CC}">
              <c16:uniqueId val="{00000000-B7E6-424E-8511-7E8519A61829}"/>
            </c:ext>
          </c:extLst>
        </c:ser>
        <c:dLbls>
          <c:showLegendKey val="0"/>
          <c:showVal val="0"/>
          <c:showCatName val="0"/>
          <c:showSerName val="0"/>
          <c:showPercent val="0"/>
          <c:showBubbleSize val="0"/>
        </c:dLbls>
        <c:gapWidth val="150"/>
        <c:axId val="126595840"/>
        <c:axId val="1265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B7E6-424E-8511-7E8519A61829}"/>
            </c:ext>
          </c:extLst>
        </c:ser>
        <c:dLbls>
          <c:showLegendKey val="0"/>
          <c:showVal val="0"/>
          <c:showCatName val="0"/>
          <c:showSerName val="0"/>
          <c:showPercent val="0"/>
          <c:showBubbleSize val="0"/>
        </c:dLbls>
        <c:marker val="1"/>
        <c:smooth val="0"/>
        <c:axId val="126595840"/>
        <c:axId val="126597760"/>
      </c:lineChart>
      <c:dateAx>
        <c:axId val="126595840"/>
        <c:scaling>
          <c:orientation val="minMax"/>
        </c:scaling>
        <c:delete val="1"/>
        <c:axPos val="b"/>
        <c:numFmt formatCode="ge" sourceLinked="1"/>
        <c:majorTickMark val="none"/>
        <c:minorTickMark val="none"/>
        <c:tickLblPos val="none"/>
        <c:crossAx val="126597760"/>
        <c:crosses val="autoZero"/>
        <c:auto val="1"/>
        <c:lblOffset val="100"/>
        <c:baseTimeUnit val="years"/>
      </c:dateAx>
      <c:valAx>
        <c:axId val="126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3" zoomScaleNormal="100" workbookViewId="0">
      <selection activeCell="W10" sqref="W10:AC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島根県　美郷町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4801</v>
      </c>
      <c r="AM8" s="66"/>
      <c r="AN8" s="66"/>
      <c r="AO8" s="66"/>
      <c r="AP8" s="66"/>
      <c r="AQ8" s="66"/>
      <c r="AR8" s="66"/>
      <c r="AS8" s="66"/>
      <c r="AT8" s="65">
        <f>データ!$S$6</f>
        <v>282.92</v>
      </c>
      <c r="AU8" s="65"/>
      <c r="AV8" s="65"/>
      <c r="AW8" s="65"/>
      <c r="AX8" s="65"/>
      <c r="AY8" s="65"/>
      <c r="AZ8" s="65"/>
      <c r="BA8" s="65"/>
      <c r="BB8" s="65">
        <f>データ!$T$6</f>
        <v>16.97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80.5</v>
      </c>
      <c r="Q10" s="65"/>
      <c r="R10" s="65"/>
      <c r="S10" s="65"/>
      <c r="T10" s="65"/>
      <c r="U10" s="65"/>
      <c r="V10" s="65"/>
      <c r="W10" s="66">
        <f>データ!$Q$6</f>
        <v>3258</v>
      </c>
      <c r="X10" s="66"/>
      <c r="Y10" s="66"/>
      <c r="Z10" s="66"/>
      <c r="AA10" s="66"/>
      <c r="AB10" s="66"/>
      <c r="AC10" s="66"/>
      <c r="AD10" s="2"/>
      <c r="AE10" s="2"/>
      <c r="AF10" s="2"/>
      <c r="AG10" s="2"/>
      <c r="AH10" s="2"/>
      <c r="AI10" s="2"/>
      <c r="AJ10" s="2"/>
      <c r="AK10" s="2"/>
      <c r="AL10" s="66">
        <f>データ!$U$6</f>
        <v>3832</v>
      </c>
      <c r="AM10" s="66"/>
      <c r="AN10" s="66"/>
      <c r="AO10" s="66"/>
      <c r="AP10" s="66"/>
      <c r="AQ10" s="66"/>
      <c r="AR10" s="66"/>
      <c r="AS10" s="66"/>
      <c r="AT10" s="65">
        <f>データ!$V$6</f>
        <v>17.54</v>
      </c>
      <c r="AU10" s="65"/>
      <c r="AV10" s="65"/>
      <c r="AW10" s="65"/>
      <c r="AX10" s="65"/>
      <c r="AY10" s="65"/>
      <c r="AZ10" s="65"/>
      <c r="BA10" s="65"/>
      <c r="BB10" s="65">
        <f>データ!$W$6</f>
        <v>218.47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124</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voNZn914fMjBaPwsD1j4mKgTyfyVEGHg7r9XB0B0qU/z+5a1llNeeBZ+86qLV12eyK+Skfx1Zp4G01kbU26fgA==" saltValue="b4/p+Cm3kK++RZ/1k8omX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2">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2">
      <c r="A6" s="28" t="s">
        <v>108</v>
      </c>
      <c r="B6" s="33">
        <f>B7</f>
        <v>2017</v>
      </c>
      <c r="C6" s="33">
        <f t="shared" ref="C6:W6" si="3">C7</f>
        <v>324485</v>
      </c>
      <c r="D6" s="33">
        <f t="shared" si="3"/>
        <v>47</v>
      </c>
      <c r="E6" s="33">
        <f t="shared" si="3"/>
        <v>1</v>
      </c>
      <c r="F6" s="33">
        <f t="shared" si="3"/>
        <v>0</v>
      </c>
      <c r="G6" s="33">
        <f t="shared" si="3"/>
        <v>0</v>
      </c>
      <c r="H6" s="33" t="str">
        <f t="shared" si="3"/>
        <v>島根県　美郷町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80.5</v>
      </c>
      <c r="Q6" s="34">
        <f t="shared" si="3"/>
        <v>3258</v>
      </c>
      <c r="R6" s="34">
        <f t="shared" si="3"/>
        <v>4801</v>
      </c>
      <c r="S6" s="34">
        <f t="shared" si="3"/>
        <v>282.92</v>
      </c>
      <c r="T6" s="34">
        <f t="shared" si="3"/>
        <v>16.97</v>
      </c>
      <c r="U6" s="34">
        <f t="shared" si="3"/>
        <v>3832</v>
      </c>
      <c r="V6" s="34">
        <f t="shared" si="3"/>
        <v>17.54</v>
      </c>
      <c r="W6" s="34">
        <f t="shared" si="3"/>
        <v>218.47</v>
      </c>
      <c r="X6" s="35">
        <f>IF(X7="",NA(),X7)</f>
        <v>91.84</v>
      </c>
      <c r="Y6" s="35">
        <f t="shared" ref="Y6:AG6" si="4">IF(Y7="",NA(),Y7)</f>
        <v>78.56</v>
      </c>
      <c r="Z6" s="35">
        <f t="shared" si="4"/>
        <v>76.819999999999993</v>
      </c>
      <c r="AA6" s="35">
        <f t="shared" si="4"/>
        <v>76.84</v>
      </c>
      <c r="AB6" s="35">
        <f t="shared" si="4"/>
        <v>76.540000000000006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1298.01</v>
      </c>
      <c r="BF6" s="35">
        <f t="shared" ref="BF6:BN6" si="7">IF(BF7="",NA(),BF7)</f>
        <v>1291.8599999999999</v>
      </c>
      <c r="BG6" s="35">
        <f t="shared" si="7"/>
        <v>1316.33</v>
      </c>
      <c r="BH6" s="35">
        <f t="shared" si="7"/>
        <v>1406.75</v>
      </c>
      <c r="BI6" s="35">
        <f t="shared" si="7"/>
        <v>1400.02</v>
      </c>
      <c r="BJ6" s="35">
        <f t="shared" si="7"/>
        <v>1113.76</v>
      </c>
      <c r="BK6" s="35">
        <f t="shared" si="7"/>
        <v>1125.69</v>
      </c>
      <c r="BL6" s="35">
        <f t="shared" si="7"/>
        <v>1134.67</v>
      </c>
      <c r="BM6" s="35">
        <f t="shared" si="7"/>
        <v>1144.79</v>
      </c>
      <c r="BN6" s="35">
        <f t="shared" si="7"/>
        <v>1061.58</v>
      </c>
      <c r="BO6" s="34" t="str">
        <f>IF(BO7="","",IF(BO7="-","【-】","【"&amp;SUBSTITUTE(TEXT(BO7,"#,##0.00"),"-","△")&amp;"】"))</f>
        <v>【1,141.75】</v>
      </c>
      <c r="BP6" s="35">
        <f>IF(BP7="",NA(),BP7)</f>
        <v>60.21</v>
      </c>
      <c r="BQ6" s="35">
        <f t="shared" ref="BQ6:BY6" si="8">IF(BQ7="",NA(),BQ7)</f>
        <v>60.76</v>
      </c>
      <c r="BR6" s="35">
        <f t="shared" si="8"/>
        <v>58.73</v>
      </c>
      <c r="BS6" s="35">
        <f t="shared" si="8"/>
        <v>54.89</v>
      </c>
      <c r="BT6" s="35">
        <f t="shared" si="8"/>
        <v>55.13</v>
      </c>
      <c r="BU6" s="35">
        <f t="shared" si="8"/>
        <v>34.25</v>
      </c>
      <c r="BV6" s="35">
        <f t="shared" si="8"/>
        <v>46.48</v>
      </c>
      <c r="BW6" s="35">
        <f t="shared" si="8"/>
        <v>40.6</v>
      </c>
      <c r="BX6" s="35">
        <f t="shared" si="8"/>
        <v>56.04</v>
      </c>
      <c r="BY6" s="35">
        <f t="shared" si="8"/>
        <v>58.52</v>
      </c>
      <c r="BZ6" s="34" t="str">
        <f>IF(BZ7="","",IF(BZ7="-","【-】","【"&amp;SUBSTITUTE(TEXT(BZ7,"#,##0.00"),"-","△")&amp;"】"))</f>
        <v>【54.93】</v>
      </c>
      <c r="CA6" s="35">
        <f>IF(CA7="",NA(),CA7)</f>
        <v>348.97</v>
      </c>
      <c r="CB6" s="35">
        <f t="shared" ref="CB6:CJ6" si="9">IF(CB7="",NA(),CB7)</f>
        <v>357.33</v>
      </c>
      <c r="CC6" s="35">
        <f t="shared" si="9"/>
        <v>369.92</v>
      </c>
      <c r="CD6" s="35">
        <f t="shared" si="9"/>
        <v>398.8</v>
      </c>
      <c r="CE6" s="35">
        <f t="shared" si="9"/>
        <v>394.63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58.41</v>
      </c>
      <c r="CM6" s="35">
        <f t="shared" ref="CM6:CU6" si="10">IF(CM7="",NA(),CM7)</f>
        <v>58.63</v>
      </c>
      <c r="CN6" s="35">
        <f t="shared" si="10"/>
        <v>58.05</v>
      </c>
      <c r="CO6" s="35">
        <f t="shared" si="10"/>
        <v>57.23</v>
      </c>
      <c r="CP6" s="35">
        <f t="shared" si="10"/>
        <v>57.55</v>
      </c>
      <c r="CQ6" s="35">
        <f t="shared" si="10"/>
        <v>57.55</v>
      </c>
      <c r="CR6" s="35">
        <f t="shared" si="10"/>
        <v>57.43</v>
      </c>
      <c r="CS6" s="35">
        <f t="shared" si="10"/>
        <v>57.29</v>
      </c>
      <c r="CT6" s="35">
        <f t="shared" si="10"/>
        <v>55.9</v>
      </c>
      <c r="CU6" s="35">
        <f t="shared" si="10"/>
        <v>57.3</v>
      </c>
      <c r="CV6" s="34" t="str">
        <f>IF(CV7="","",IF(CV7="-","【-】","【"&amp;SUBSTITUTE(TEXT(CV7,"#,##0.00"),"-","△")&amp;"】"))</f>
        <v>【56.91】</v>
      </c>
      <c r="CW6" s="35">
        <f>IF(CW7="",NA(),CW7)</f>
        <v>70.540000000000006</v>
      </c>
      <c r="CX6" s="35">
        <f t="shared" ref="CX6:DF6" si="11">IF(CX7="",NA(),CX7)</f>
        <v>68.75</v>
      </c>
      <c r="CY6" s="35">
        <f t="shared" si="11"/>
        <v>67.38</v>
      </c>
      <c r="CZ6" s="35">
        <f t="shared" si="11"/>
        <v>64.83</v>
      </c>
      <c r="DA6" s="35">
        <f t="shared" si="11"/>
        <v>65.239999999999995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1.33</v>
      </c>
      <c r="EE6" s="35">
        <f t="shared" ref="EE6:EM6" si="14">IF(EE7="",NA(),EE7)</f>
        <v>1.84</v>
      </c>
      <c r="EF6" s="35">
        <f t="shared" si="14"/>
        <v>1.54</v>
      </c>
      <c r="EG6" s="35">
        <f t="shared" si="14"/>
        <v>2.4900000000000002</v>
      </c>
      <c r="EH6" s="35">
        <f t="shared" si="14"/>
        <v>0.56000000000000005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324485</v>
      </c>
      <c r="D7" s="37">
        <v>47</v>
      </c>
      <c r="E7" s="37">
        <v>1</v>
      </c>
      <c r="F7" s="37">
        <v>0</v>
      </c>
      <c r="G7" s="37">
        <v>0</v>
      </c>
      <c r="H7" s="37" t="s">
        <v>109</v>
      </c>
      <c r="I7" s="37" t="s">
        <v>110</v>
      </c>
      <c r="J7" s="37" t="s">
        <v>111</v>
      </c>
      <c r="K7" s="37" t="s">
        <v>112</v>
      </c>
      <c r="L7" s="37" t="s">
        <v>113</v>
      </c>
      <c r="M7" s="37" t="s">
        <v>114</v>
      </c>
      <c r="N7" s="38" t="s">
        <v>115</v>
      </c>
      <c r="O7" s="38" t="s">
        <v>116</v>
      </c>
      <c r="P7" s="38">
        <v>80.5</v>
      </c>
      <c r="Q7" s="38">
        <v>3258</v>
      </c>
      <c r="R7" s="38">
        <v>4801</v>
      </c>
      <c r="S7" s="38">
        <v>282.92</v>
      </c>
      <c r="T7" s="38">
        <v>16.97</v>
      </c>
      <c r="U7" s="38">
        <v>3832</v>
      </c>
      <c r="V7" s="38">
        <v>17.54</v>
      </c>
      <c r="W7" s="38">
        <v>218.47</v>
      </c>
      <c r="X7" s="38">
        <v>91.84</v>
      </c>
      <c r="Y7" s="38">
        <v>78.56</v>
      </c>
      <c r="Z7" s="38">
        <v>76.819999999999993</v>
      </c>
      <c r="AA7" s="38">
        <v>76.84</v>
      </c>
      <c r="AB7" s="38">
        <v>76.540000000000006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1298.01</v>
      </c>
      <c r="BF7" s="38">
        <v>1291.8599999999999</v>
      </c>
      <c r="BG7" s="38">
        <v>1316.33</v>
      </c>
      <c r="BH7" s="38">
        <v>1406.75</v>
      </c>
      <c r="BI7" s="38">
        <v>1400.02</v>
      </c>
      <c r="BJ7" s="38">
        <v>1113.76</v>
      </c>
      <c r="BK7" s="38">
        <v>1125.69</v>
      </c>
      <c r="BL7" s="38">
        <v>1134.67</v>
      </c>
      <c r="BM7" s="38">
        <v>1144.79</v>
      </c>
      <c r="BN7" s="38">
        <v>1061.58</v>
      </c>
      <c r="BO7" s="38">
        <v>1141.75</v>
      </c>
      <c r="BP7" s="38">
        <v>60.21</v>
      </c>
      <c r="BQ7" s="38">
        <v>60.76</v>
      </c>
      <c r="BR7" s="38">
        <v>58.73</v>
      </c>
      <c r="BS7" s="38">
        <v>54.89</v>
      </c>
      <c r="BT7" s="38">
        <v>55.13</v>
      </c>
      <c r="BU7" s="38">
        <v>34.25</v>
      </c>
      <c r="BV7" s="38">
        <v>46.48</v>
      </c>
      <c r="BW7" s="38">
        <v>40.6</v>
      </c>
      <c r="BX7" s="38">
        <v>56.04</v>
      </c>
      <c r="BY7" s="38">
        <v>58.52</v>
      </c>
      <c r="BZ7" s="38">
        <v>54.93</v>
      </c>
      <c r="CA7" s="38">
        <v>348.97</v>
      </c>
      <c r="CB7" s="38">
        <v>357.33</v>
      </c>
      <c r="CC7" s="38">
        <v>369.92</v>
      </c>
      <c r="CD7" s="38">
        <v>398.8</v>
      </c>
      <c r="CE7" s="38">
        <v>394.63</v>
      </c>
      <c r="CF7" s="38">
        <v>501.18</v>
      </c>
      <c r="CG7" s="38">
        <v>376.61</v>
      </c>
      <c r="CH7" s="38">
        <v>440.03</v>
      </c>
      <c r="CI7" s="38">
        <v>304.35000000000002</v>
      </c>
      <c r="CJ7" s="38">
        <v>296.3</v>
      </c>
      <c r="CK7" s="38">
        <v>292.18</v>
      </c>
      <c r="CL7" s="38">
        <v>58.41</v>
      </c>
      <c r="CM7" s="38">
        <v>58.63</v>
      </c>
      <c r="CN7" s="38">
        <v>58.05</v>
      </c>
      <c r="CO7" s="38">
        <v>57.23</v>
      </c>
      <c r="CP7" s="38">
        <v>57.55</v>
      </c>
      <c r="CQ7" s="38">
        <v>57.55</v>
      </c>
      <c r="CR7" s="38">
        <v>57.43</v>
      </c>
      <c r="CS7" s="38">
        <v>57.29</v>
      </c>
      <c r="CT7" s="38">
        <v>55.9</v>
      </c>
      <c r="CU7" s="38">
        <v>57.3</v>
      </c>
      <c r="CV7" s="38">
        <v>56.91</v>
      </c>
      <c r="CW7" s="38">
        <v>70.540000000000006</v>
      </c>
      <c r="CX7" s="38">
        <v>68.75</v>
      </c>
      <c r="CY7" s="38">
        <v>67.38</v>
      </c>
      <c r="CZ7" s="38">
        <v>64.83</v>
      </c>
      <c r="DA7" s="38">
        <v>65.239999999999995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1.33</v>
      </c>
      <c r="EE7" s="38">
        <v>1.84</v>
      </c>
      <c r="EF7" s="38">
        <v>1.54</v>
      </c>
      <c r="EG7" s="38">
        <v>2.4900000000000002</v>
      </c>
      <c r="EH7" s="38">
        <v>0.56000000000000005</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2019-02-04T23:48:44Z</cp:lastPrinted>
  <dcterms:created xsi:type="dcterms:W3CDTF">2018-12-03T08:44:47Z</dcterms:created>
  <dcterms:modified xsi:type="dcterms:W3CDTF">2019-02-07T06:31:12Z</dcterms:modified>
</cp:coreProperties>
</file>