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YpAzM9A4E6IYuvlO/LVrd2WqYaY0yZOHKB/SiIMWJ0cwQ1cZ6Nic8biHJ8zrck4/92QwtMQRFamvAjAoGv/qA==" workbookSaltValue="JMW/hCadyeTxcNoM6l9vT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HA12" i="5" s="1"/>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AP6" i="5"/>
  <c r="AO6" i="5"/>
  <c r="L15" i="4" s="1"/>
  <c r="AN6" i="5"/>
  <c r="AM6" i="5"/>
  <c r="AL6" i="5"/>
  <c r="AK6" i="5"/>
  <c r="N14" i="4" s="1"/>
  <c r="AJ6" i="5"/>
  <c r="AI6" i="5"/>
  <c r="AH6" i="5"/>
  <c r="AG6" i="5"/>
  <c r="F14" i="4" s="1"/>
  <c r="AF6" i="5"/>
  <c r="AE6" i="5"/>
  <c r="AD6" i="5"/>
  <c r="AC6" i="5"/>
  <c r="H13" i="4" s="1"/>
  <c r="AB6" i="5"/>
  <c r="AA6" i="5"/>
  <c r="Z6" i="5"/>
  <c r="Y6" i="5"/>
  <c r="J12" i="4" s="1"/>
  <c r="X6" i="5"/>
  <c r="W6" i="5"/>
  <c r="V6" i="5"/>
  <c r="U6" i="5"/>
  <c r="T6" i="5"/>
  <c r="S6" i="5"/>
  <c r="R6" i="5"/>
  <c r="Q6" i="5"/>
  <c r="P6" i="5"/>
  <c r="O6" i="5"/>
  <c r="N6" i="5"/>
  <c r="M6" i="5"/>
  <c r="GN8" i="5" s="1"/>
  <c r="L6" i="5"/>
  <c r="K6" i="5"/>
  <c r="J6" i="5"/>
  <c r="I6" i="5"/>
  <c r="H6" i="5"/>
  <c r="G6" i="5"/>
  <c r="F6" i="5"/>
  <c r="E6" i="5"/>
  <c r="D6" i="5"/>
  <c r="C6" i="5"/>
  <c r="B6" i="5"/>
  <c r="F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F16" i="4"/>
  <c r="N15" i="4"/>
  <c r="J15" i="4"/>
  <c r="H15" i="4"/>
  <c r="F15" i="4"/>
  <c r="L14" i="4"/>
  <c r="J14" i="4"/>
  <c r="H14" i="4"/>
  <c r="N13" i="4"/>
  <c r="L13" i="4"/>
  <c r="J13" i="4"/>
  <c r="F13" i="4"/>
  <c r="N12" i="4"/>
  <c r="L12" i="4"/>
  <c r="H12" i="4"/>
  <c r="F12" i="4"/>
  <c r="F9" i="4"/>
  <c r="N7" i="4"/>
  <c r="B7" i="4"/>
  <c r="N5" i="4"/>
  <c r="J5" i="4"/>
  <c r="F5" i="4"/>
  <c r="B5" i="4"/>
  <c r="N3" i="4"/>
  <c r="J3" i="4"/>
  <c r="F3" i="4"/>
  <c r="B3" i="4"/>
  <c r="B1" i="4"/>
  <c r="GP18" i="5" l="1"/>
  <c r="GR12" i="5"/>
  <c r="GN12" i="5"/>
  <c r="GO18" i="5"/>
  <c r="GR18" i="5"/>
  <c r="GN18" i="5"/>
  <c r="GP12" i="5"/>
  <c r="GQ18" i="5"/>
  <c r="GO12" i="5"/>
  <c r="GQ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LU10" i="5"/>
  <c r="KF10" i="5"/>
  <c r="IQ10" i="5"/>
  <c r="HC10" i="5"/>
  <c r="FN10" i="5"/>
  <c r="DY10" i="5"/>
  <c r="CJ10" i="5"/>
  <c r="MO10" i="5"/>
  <c r="LK10" i="5"/>
  <c r="JV10" i="5"/>
  <c r="IG10" i="5"/>
  <c r="GR10" i="5"/>
  <c r="FD10" i="5"/>
  <c r="DO10" i="5"/>
  <c r="BY10" i="5"/>
  <c r="LA10" i="5"/>
  <c r="JL10" i="5"/>
  <c r="HW10" i="5"/>
  <c r="GH10" i="5"/>
  <c r="ES10" i="5"/>
  <c r="DE10" i="5"/>
  <c r="BN10" i="5"/>
  <c r="KP10" i="5"/>
  <c r="JB10" i="5"/>
  <c r="HM10" i="5"/>
  <c r="FX10" i="5"/>
  <c r="EI10" i="5"/>
  <c r="CT10" i="5"/>
  <c r="BC10" i="5"/>
  <c r="N11" i="4"/>
  <c r="EZ8" i="5"/>
  <c r="FT8" i="5"/>
  <c r="HM18" i="5"/>
  <c r="HI18" i="5"/>
  <c r="HK12" i="5"/>
  <c r="HL18"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P18" i="5"/>
  <c r="IN12" i="5"/>
  <c r="IO18" i="5"/>
  <c r="IQ12" i="5"/>
  <c r="IM12" i="5"/>
  <c r="MN18" i="5"/>
  <c r="ML12" i="5"/>
  <c r="MM18" i="5"/>
  <c r="MO12" i="5"/>
  <c r="MK12" i="5"/>
  <c r="ML18" i="5"/>
  <c r="MN12" i="5"/>
  <c r="MO18" i="5"/>
  <c r="MK18" i="5"/>
  <c r="MM12" i="5"/>
  <c r="D10" i="5"/>
  <c r="HJ12" i="5"/>
  <c r="IO12" i="5"/>
  <c r="FJ8" i="5"/>
  <c r="GZ18" i="5"/>
  <c r="HB12" i="5"/>
  <c r="HC18" i="5"/>
  <c r="GY18" i="5"/>
  <c r="HB18" i="5"/>
  <c r="GZ12" i="5"/>
  <c r="HA18" i="5"/>
  <c r="HC12" i="5"/>
  <c r="GY12" i="5"/>
  <c r="HV18" i="5"/>
  <c r="HT12" i="5"/>
  <c r="HU18"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HS12" i="5"/>
  <c r="KP18" i="5"/>
  <c r="KL18" i="5"/>
  <c r="KN12" i="5"/>
  <c r="KO18" i="5"/>
  <c r="KM12" i="5"/>
  <c r="KN18" i="5"/>
  <c r="KP12" i="5"/>
  <c r="KL12" i="5"/>
  <c r="KM18" i="5"/>
  <c r="KO12" i="5"/>
  <c r="B10" i="5"/>
  <c r="HW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K10" i="5"/>
  <c r="MA10" i="5"/>
  <c r="KL10" i="5"/>
  <c r="IX10" i="5"/>
  <c r="HI10" i="5"/>
  <c r="FT10" i="5"/>
  <c r="EE10" i="5"/>
  <c r="CP10" i="5"/>
  <c r="AY10" i="5"/>
  <c r="F11" i="4"/>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K18" i="5"/>
  <c r="FM12" i="5"/>
  <c r="FN18" i="5"/>
  <c r="FJ18" i="5"/>
  <c r="FM18" i="5"/>
  <c r="FK12" i="5"/>
  <c r="FL18" i="5"/>
  <c r="FN12" i="5"/>
  <c r="FJ12" i="5"/>
  <c r="FL12" i="5"/>
  <c r="FB18" i="5"/>
  <c r="FD12" i="5"/>
  <c r="EZ12" i="5"/>
  <c r="FA18" i="5"/>
  <c r="FD18" i="5"/>
  <c r="EZ18" i="5"/>
  <c r="FB12" i="5"/>
  <c r="FC18" i="5"/>
  <c r="FA12" i="5"/>
  <c r="FC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C10" i="5"/>
  <c r="KN10" i="5"/>
  <c r="IZ10" i="5"/>
  <c r="HK10" i="5"/>
  <c r="FV10" i="5"/>
  <c r="EG10" i="5"/>
  <c r="CR10" i="5"/>
  <c r="BA10" i="5"/>
  <c r="MM10" i="5"/>
  <c r="LS10" i="5"/>
  <c r="KD10" i="5"/>
  <c r="IO10" i="5"/>
  <c r="HA10" i="5"/>
  <c r="FL10" i="5"/>
  <c r="DW10" i="5"/>
  <c r="CH10" i="5"/>
  <c r="LI10" i="5"/>
  <c r="JT10" i="5"/>
  <c r="IE10" i="5"/>
  <c r="GP10" i="5"/>
  <c r="FB10" i="5"/>
  <c r="DM10" i="5"/>
  <c r="BW10" i="5"/>
  <c r="J11" i="4"/>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H11" i="4"/>
  <c r="MB10" i="5"/>
  <c r="KM10" i="5"/>
  <c r="IY10" i="5"/>
  <c r="HJ10" i="5"/>
  <c r="FU10" i="5"/>
  <c r="EF10" i="5"/>
  <c r="CQ10" i="5"/>
  <c r="AZ10" i="5"/>
  <c r="LR10" i="5"/>
  <c r="KC10" i="5"/>
  <c r="IN10" i="5"/>
  <c r="GZ10" i="5"/>
  <c r="FK10" i="5"/>
  <c r="DV10" i="5"/>
  <c r="CG10" i="5"/>
  <c r="FX18" i="5"/>
  <c r="FT18" i="5"/>
  <c r="FV12" i="5"/>
  <c r="FW18" i="5"/>
  <c r="FV18" i="5"/>
  <c r="FX12" i="5"/>
  <c r="FT12" i="5"/>
  <c r="FU18" i="5"/>
  <c r="FW12" i="5"/>
  <c r="FU12" i="5"/>
</calcChain>
</file>

<file path=xl/sharedStrings.xml><?xml version="1.0" encoding="utf-8"?>
<sst xmlns="http://schemas.openxmlformats.org/spreadsheetml/2006/main" count="988" uniqueCount="280">
  <si>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</si>
  <si>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</si>
  <si>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</si>
  <si>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</si>
  <si>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</si>
  <si>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</si>
  <si>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</si>
  <si>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</si>
  <si>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仁多発電事業特別会計における電気事業によって生じた利益は、将来の設備更新に充てるため奥出雲町仁多発電事業基金に積み立てることを基本としている。なお、予算に計上した積立を行ったあと、決算において剰余金が生じた場合は、地方自治法233条の2但し書きに基づき、同基金に積立を行っている。
H29年度剰余金金額：1,554千円
うち1,554千円（下記基金に積立）
　基金名称：奥出雲町仁多発電事業基金
　基金目的：発電用設備に関する修繕、償還金への充当、仁多発電事業特別会計への財源補填</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</si>
  <si>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</si>
  <si>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</si>
  <si>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</si>
  <si>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</si>
  <si>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</si>
  <si>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</si>
  <si>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</si>
  <si>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</si>
  <si>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</si>
  <si>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</si>
  <si>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</si>
  <si>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</si>
  <si>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</si>
  <si>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</si>
  <si>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</si>
  <si>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</si>
  <si>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</si>
  <si>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</si>
  <si>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</si>
  <si>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</si>
  <si>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</si>
  <si>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</si>
  <si>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</si>
  <si>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</si>
  <si>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</si>
  <si>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</si>
  <si>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</si>
  <si>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</si>
  <si>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</si>
  <si>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</si>
  <si>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</si>
  <si>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</si>
  <si>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</si>
  <si>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</si>
  <si>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</si>
  <si>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</si>
  <si>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</si>
  <si>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</si>
  <si>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</si>
  <si>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</si>
  <si>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</si>
  <si>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</si>
  <si>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</si>
  <si>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</si>
  <si>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</si>
  <si>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</si>
  <si>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</si>
  <si>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</si>
  <si>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</si>
  <si>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</si>
  <si>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</si>
  <si>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</si>
  <si>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</si>
  <si>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</si>
  <si>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</si>
  <si>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</si>
  <si>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</si>
  <si>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</si>
  <si>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</si>
  <si>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</si>
  <si>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</si>
  <si>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</si>
  <si>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</si>
  <si>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</si>
  <si>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</si>
  <si>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</si>
  <si>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</si>
  <si>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</si>
  <si>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</si>
  <si>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</si>
  <si>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</si>
  <si>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</si>
  <si>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</si>
  <si>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</si>
  <si>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</si>
  <si>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</si>
  <si>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</si>
  <si>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</si>
  <si>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</si>
  <si>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</si>
  <si>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</si>
  <si>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</si>
  <si>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</si>
  <si>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</si>
  <si>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</si>
  <si>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</si>
  <si>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</si>
  <si>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</si>
  <si>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</si>
  <si>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</si>
  <si>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</si>
  <si>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</si>
  <si>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</si>
  <si>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</si>
  <si>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</si>
  <si>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</si>
  <si>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</si>
  <si>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</si>
  <si>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</si>
  <si>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</si>
  <si>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</si>
  <si>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</si>
  <si>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</si>
  <si>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</si>
  <si>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</si>
  <si>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</si>
  <si>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</si>
  <si>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</si>
  <si>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323438</t>
  </si>
  <si>
    <t>47</t>
  </si>
  <si>
    <t>04</t>
  </si>
  <si>
    <t>0</t>
  </si>
  <si>
    <t>000</t>
  </si>
  <si>
    <t>島根県　奥出雲町</t>
  </si>
  <si>
    <t>法非適用</t>
  </si>
  <si>
    <t>電気事業</t>
  </si>
  <si>
    <t>非設置</t>
  </si>
  <si>
    <t>該当数値なし</t>
  </si>
  <si>
    <t>-</t>
  </si>
  <si>
    <t>平成47年7月30日　仁多発電所</t>
  </si>
  <si>
    <t>平成47年7月20日　仁多発電所</t>
  </si>
  <si>
    <t>無</t>
  </si>
  <si>
    <t>中国電力株式会社、奥出雲電力株式会社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</si>
  <si>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</si>
  <si>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</si>
  <si>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</si>
  <si>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</si>
  <si>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</si>
  <si>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</si>
  <si>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</si>
  <si>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</si>
  <si>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</si>
  <si>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</si>
  <si>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</si>
  <si>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</si>
  <si>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</si>
  <si>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</si>
  <si>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</si>
  <si>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</si>
  <si>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</si>
  <si>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</si>
  <si>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</si>
  <si>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</si>
  <si>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</si>
  <si>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</si>
  <si>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</si>
  <si>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</si>
  <si>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</si>
  <si>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</si>
  <si>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</si>
  <si>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</si>
  <si>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</si>
  <si>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</si>
  <si>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</si>
  <si>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</si>
  <si>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</si>
  <si>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</si>
  <si>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</si>
  <si>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</si>
  <si>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</si>
  <si>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</si>
  <si>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</si>
  <si>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</si>
  <si>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</si>
  <si>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</si>
  <si>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</si>
  <si>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</si>
  <si>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</si>
  <si>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</si>
  <si>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</si>
  <si>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</si>
  <si>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</si>
  <si>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</si>
  <si>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</si>
  <si>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</si>
  <si>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</si>
  <si>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</si>
  <si>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</si>
  <si>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</si>
  <si>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</si>
  <si>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</si>
  <si>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</si>
  <si>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</si>
  <si>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</si>
  <si>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</si>
  <si>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</si>
  <si>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</si>
  <si>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</si>
  <si>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</si>
  <si>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</si>
  <si>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</si>
  <si>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</si>
  <si>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</si>
  <si>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</si>
  <si>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</si>
  <si>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</si>
  <si>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</si>
  <si>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</si>
  <si>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</si>
  <si>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</si>
  <si>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</si>
  <si>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</si>
  <si>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</si>
  <si>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</si>
  <si>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</si>
  <si>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</si>
  <si>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</si>
  <si>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</si>
  <si>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</si>
  <si>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</si>
  <si>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</si>
  <si>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</si>
  <si>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</si>
  <si>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</si>
  <si>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</si>
  <si>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</si>
  <si>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</si>
  <si>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</si>
  <si>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</si>
  <si>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</si>
  <si>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</si>
  <si>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</si>
  <si>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</si>
  <si>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</si>
  <si>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</si>
  <si>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</si>
  <si>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</si>
  <si>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</si>
  <si>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</si>
  <si>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</si>
  <si>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</si>
  <si>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</si>
  <si>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</si>
  <si>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</si>
  <si>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</si>
  <si>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</si>
  <si>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</si>
  <si>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</si>
  <si>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</si>
  <si>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</si>
  <si>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</si>
  <si>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</si>
  <si>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</si>
  <si>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</si>
  <si>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</si>
  <si>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</si>
  <si>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</si>
  <si>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</si>
  <si>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</si>
  <si>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</si>
  <si>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</si>
  <si>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</si>
  <si>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</si>
  <si>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</si>
  <si>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</si>
  <si>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</si>
  <si>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</si>
  <si>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</si>
  <si>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</si>
  <si>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</si>
  <si>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</si>
  <si>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</si>
  <si>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</si>
  <si>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</si>
  <si>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</si>
  <si>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</si>
  <si>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</si>
  <si>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</si>
  <si>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経営の状況については、仁多発電所大規模改築工事のため運転を停止した平成26年度において収益的収支比率が一時的に100%未満となったが、それ以外の年度においては収益的収支比率、営業収支比率、EBITDAについて概ね良好である。特に仁多発電所大規模改築を終えた平成27年8月からは、FIT制度の認定単価による売電により収入が増額し、安定した経営が引き続き見込める状況にある。
供給原価については、平成26年度より増加傾向にあるが、これは平成26年度から行った仁多発電所の改築をはじめ、三沢発電所、阿井発電所の改築に要した借入金の償還が始まったためである。今後、各施設の償還計画から平成31年度をピークに減少する見込みである。</t>
    <rPh sb="43" eb="46">
      <t>シュウエキテキ</t>
    </rPh>
    <rPh sb="240" eb="242">
      <t>ミザワ</t>
    </rPh>
    <rPh sb="242" eb="244">
      <t>ハツデン</t>
    </rPh>
    <rPh sb="244" eb="245">
      <t>ショ</t>
    </rPh>
    <rPh sb="246" eb="248">
      <t>アイ</t>
    </rPh>
    <rPh sb="248" eb="250">
      <t>ハツデン</t>
    </rPh>
    <rPh sb="250" eb="251">
      <t>ショ</t>
    </rPh>
    <rPh sb="252" eb="254">
      <t>カイチク</t>
    </rPh>
    <rPh sb="275" eb="277">
      <t>コンゴ</t>
    </rPh>
    <rPh sb="278" eb="281">
      <t>カクシセツ</t>
    </rPh>
    <rPh sb="282" eb="284">
      <t>ショウカン</t>
    </rPh>
    <rPh sb="284" eb="286">
      <t>ケイカク</t>
    </rPh>
    <rPh sb="288" eb="290">
      <t>ヘイセイ</t>
    </rPh>
    <rPh sb="292" eb="294">
      <t>ネンド</t>
    </rPh>
    <rPh sb="299" eb="301">
      <t>ゲンショウ</t>
    </rPh>
    <rPh sb="303" eb="305">
      <t>ミコ</t>
    </rPh>
    <phoneticPr fontId="5"/>
  </si>
  <si>
    <t>設備利用率については、仁多発電所の使用水量と河川流量の関係から、ほぼ常時稼働の発電所のため高い設備利用率となっているが、平成26年度の夏から平成27年の夏まで大規模改築により運転を停止したため、平成26年度及び平成27年度においては平年より低い利用率となった。仁多発電所については、平成28年度以降通年稼働となったため、今後は高い設備利用率で推移すると見込まれる。また、三沢発電所の改築及び阿井発電所の新築により両施設が稼働することで、水力発電全体（3施設合計）の設備利用率は低下した（三沢発電所においては、改築により使用水量と河川流量の関係から設備利用率は約7割程度の予定）が、いずれも計画値での運転であるため経営リスクに繋がる案件ではなく、大規模な渇水が発生しなければ計画値での安定した運転が見込まれる。また、改築を終えた仁多発電所において電力会社の運用変更に伴う計量器等交換が発生し、修繕費としての支出があった。
保有する全ての発電所がFIT認定を受けており、全ての発電所の改築後(平成29年度以降)においては、FIT収入割合が100%となる。このため、FIT適用期間においては安定した収入が見込めるものの、FIT適用終了後(H47～)は、収入が大きく変動するリスクを抱えている。
企業債の借入により大規模改築を行ったため、企業債残高対料金収入比率は、平均値より大きく高い傾向にある。しかし、平成29年度の借入をもって資金の借入れが完了し返済を開始していること、いずれもFIT制度による固定価格買取期間において企業債を完済する収支計画を立てていることから、渇水による発電量の大幅な減少が発生しなければ経年と共に数値は低下すると見込まれる。</t>
    <phoneticPr fontId="5"/>
  </si>
  <si>
    <t>水力発電事業については改築に多額の企業債借入を行っているが、いずれの発電所もFIT認定を受けているため、FIT期間中の借入金完済、及び修繕積立を行いながら、安定した経営が見込める状況にある。また、発電所の使用水量と河川流量の関係から、総じて高い設備利用率を維持できる見込みであり、大規模な渇水が複数年度において発生しなければ、収支計画に沿った安定した経営が維持できると思われる。FIT期間終了後においては、FIT前の売電単価で売電できれば営業費用は賄える試算をしており、主要機器の修繕については、FIT期間中の修繕積立において対応することで、引き続き安定経営を行うことを見込んでいるが、今後の経営については、H32年度を目途に策定予定の経営戦略のなかで再度整理を行う予定とし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</si>
</sst>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111.8</c:v>
                </c:pt>
                <c:pt idx="1">
                  <c:v>110.4</c:v>
                </c:pt>
                <c:pt idx="2">
                  <c:v>139.9</c:v>
                </c:pt>
                <c:pt idx="3">
                  <c:v>180.4</c:v>
                </c:pt>
                <c:pt idx="4">
                  <c:v>150.1</c:v>
                </c:pt>
              </c:numCache>
            </c:numRef>
          </c:val>
          <c:extLst xmlns:c16r2="http://schemas.microsoft.com/office/drawing/2015/06/chart">
            <c:ext xmlns:c16="http://schemas.microsoft.com/office/drawing/2014/chart" uri="{C3380CC4-5D6E-409C-BE32-E72D297353CC}">
              <c16:uniqueId val="{00000000-C834-42E8-BA5D-B7EBF305FDE2}"/>
            </c:ext>
          </c:extLst>
        </c:ser>
        <c:dLbls>
          <c:showLegendKey val="0"/>
          <c:showVal val="0"/>
          <c:showCatName val="0"/>
          <c:showSerName val="0"/>
          <c:showPercent val="0"/>
          <c:showBubbleSize val="0"/>
        </c:dLbls>
        <c:gapWidth val="180"/>
        <c:overlap val="-90"/>
        <c:axId val="103921152"/>
        <c:axId val="10392268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C834-42E8-BA5D-B7EBF305FDE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834-42E8-BA5D-B7EBF305FDE2}"/>
            </c:ext>
          </c:extLst>
        </c:ser>
        <c:dLbls>
          <c:showLegendKey val="0"/>
          <c:showVal val="0"/>
          <c:showCatName val="0"/>
          <c:showSerName val="0"/>
          <c:showPercent val="0"/>
          <c:showBubbleSize val="0"/>
        </c:dLbls>
        <c:marker val="1"/>
        <c:smooth val="0"/>
        <c:axId val="103921152"/>
        <c:axId val="103922688"/>
      </c:lineChart>
      <c:catAx>
        <c:axId val="103921152"/>
        <c:scaling>
          <c:orientation val="minMax"/>
        </c:scaling>
        <c:delete val="0"/>
        <c:axPos val="b"/>
        <c:numFmt formatCode="ge" sourceLinked="1"/>
        <c:majorTickMark val="none"/>
        <c:minorTickMark val="none"/>
        <c:tickLblPos val="none"/>
        <c:crossAx val="103922688"/>
        <c:crosses val="autoZero"/>
        <c:auto val="0"/>
        <c:lblAlgn val="ctr"/>
        <c:lblOffset val="100"/>
        <c:noMultiLvlLbl val="1"/>
      </c:catAx>
      <c:valAx>
        <c:axId val="103922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9211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c:v>
                </c:pt>
                <c:pt idx="1">
                  <c:v>43.1</c:v>
                </c:pt>
                <c:pt idx="2">
                  <c:v>86.2</c:v>
                </c:pt>
                <c:pt idx="3">
                  <c:v>94.5</c:v>
                </c:pt>
                <c:pt idx="4">
                  <c:v>100</c:v>
                </c:pt>
              </c:numCache>
            </c:numRef>
          </c:val>
          <c:extLst xmlns:c16r2="http://schemas.microsoft.com/office/drawing/2015/06/chart">
            <c:ext xmlns:c16="http://schemas.microsoft.com/office/drawing/2014/chart" uri="{C3380CC4-5D6E-409C-BE32-E72D297353CC}">
              <c16:uniqueId val="{00000000-55D0-4FA9-A74A-07D15E6924A9}"/>
            </c:ext>
          </c:extLst>
        </c:ser>
        <c:dLbls>
          <c:showLegendKey val="0"/>
          <c:showVal val="0"/>
          <c:showCatName val="0"/>
          <c:showSerName val="0"/>
          <c:showPercent val="0"/>
          <c:showBubbleSize val="0"/>
        </c:dLbls>
        <c:gapWidth val="180"/>
        <c:overlap val="-90"/>
        <c:axId val="105490304"/>
        <c:axId val="10549657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55D0-4FA9-A74A-07D15E6924A9}"/>
            </c:ext>
          </c:extLst>
        </c:ser>
        <c:dLbls>
          <c:showLegendKey val="0"/>
          <c:showVal val="0"/>
          <c:showCatName val="0"/>
          <c:showSerName val="0"/>
          <c:showPercent val="0"/>
          <c:showBubbleSize val="0"/>
        </c:dLbls>
        <c:marker val="1"/>
        <c:smooth val="0"/>
        <c:axId val="105490304"/>
        <c:axId val="105496576"/>
      </c:lineChart>
      <c:catAx>
        <c:axId val="105490304"/>
        <c:scaling>
          <c:orientation val="minMax"/>
        </c:scaling>
        <c:delete val="0"/>
        <c:axPos val="b"/>
        <c:numFmt formatCode="ge" sourceLinked="1"/>
        <c:majorTickMark val="none"/>
        <c:minorTickMark val="none"/>
        <c:tickLblPos val="none"/>
        <c:crossAx val="105496576"/>
        <c:crosses val="autoZero"/>
        <c:auto val="0"/>
        <c:lblAlgn val="ctr"/>
        <c:lblOffset val="100"/>
        <c:noMultiLvlLbl val="1"/>
      </c:catAx>
      <c:valAx>
        <c:axId val="10549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490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94</c:v>
                </c:pt>
                <c:pt idx="1">
                  <c:v>49.5</c:v>
                </c:pt>
                <c:pt idx="2">
                  <c:v>72.7</c:v>
                </c:pt>
                <c:pt idx="3">
                  <c:v>79.5</c:v>
                </c:pt>
                <c:pt idx="4">
                  <c:v>59.9</c:v>
                </c:pt>
              </c:numCache>
            </c:numRef>
          </c:val>
          <c:extLst xmlns:c16r2="http://schemas.microsoft.com/office/drawing/2015/06/chart">
            <c:ext xmlns:c16="http://schemas.microsoft.com/office/drawing/2014/chart" uri="{C3380CC4-5D6E-409C-BE32-E72D297353CC}">
              <c16:uniqueId val="{00000000-6095-4D4D-B5FB-9E3872899B3E}"/>
            </c:ext>
          </c:extLst>
        </c:ser>
        <c:dLbls>
          <c:showLegendKey val="0"/>
          <c:showVal val="0"/>
          <c:showCatName val="0"/>
          <c:showSerName val="0"/>
          <c:showPercent val="0"/>
          <c:showBubbleSize val="0"/>
        </c:dLbls>
        <c:gapWidth val="180"/>
        <c:overlap val="-90"/>
        <c:axId val="106058880"/>
        <c:axId val="10606080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64</c:v>
                </c:pt>
                <c:pt idx="1">
                  <c:v>56.1</c:v>
                </c:pt>
                <c:pt idx="2">
                  <c:v>61.8</c:v>
                </c:pt>
                <c:pt idx="3">
                  <c:v>61.6</c:v>
                </c:pt>
                <c:pt idx="4">
                  <c:v>57.3</c:v>
                </c:pt>
              </c:numCache>
            </c:numRef>
          </c:val>
          <c:smooth val="0"/>
          <c:extLst xmlns:c16r2="http://schemas.microsoft.com/office/drawing/2015/06/chart">
            <c:ext xmlns:c16="http://schemas.microsoft.com/office/drawing/2014/chart" uri="{C3380CC4-5D6E-409C-BE32-E72D297353CC}">
              <c16:uniqueId val="{00000001-6095-4D4D-B5FB-9E3872899B3E}"/>
            </c:ext>
          </c:extLst>
        </c:ser>
        <c:dLbls>
          <c:showLegendKey val="0"/>
          <c:showVal val="0"/>
          <c:showCatName val="0"/>
          <c:showSerName val="0"/>
          <c:showPercent val="0"/>
          <c:showBubbleSize val="0"/>
        </c:dLbls>
        <c:marker val="1"/>
        <c:smooth val="0"/>
        <c:axId val="106058880"/>
        <c:axId val="106060800"/>
      </c:lineChart>
      <c:catAx>
        <c:axId val="106058880"/>
        <c:scaling>
          <c:orientation val="minMax"/>
        </c:scaling>
        <c:delete val="0"/>
        <c:axPos val="b"/>
        <c:numFmt formatCode="ge" sourceLinked="1"/>
        <c:majorTickMark val="none"/>
        <c:minorTickMark val="none"/>
        <c:tickLblPos val="none"/>
        <c:crossAx val="106060800"/>
        <c:crosses val="autoZero"/>
        <c:auto val="0"/>
        <c:lblAlgn val="ctr"/>
        <c:lblOffset val="100"/>
        <c:noMultiLvlLbl val="1"/>
      </c:catAx>
      <c:valAx>
        <c:axId val="106060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058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0</c:v>
                </c:pt>
                <c:pt idx="1">
                  <c:v>0</c:v>
                </c:pt>
                <c:pt idx="2">
                  <c:v>0</c:v>
                </c:pt>
                <c:pt idx="3">
                  <c:v>3.6</c:v>
                </c:pt>
                <c:pt idx="4">
                  <c:v>0</c:v>
                </c:pt>
              </c:numCache>
            </c:numRef>
          </c:val>
          <c:extLst xmlns:c16r2="http://schemas.microsoft.com/office/drawing/2015/06/chart">
            <c:ext xmlns:c16="http://schemas.microsoft.com/office/drawing/2014/chart" uri="{C3380CC4-5D6E-409C-BE32-E72D297353CC}">
              <c16:uniqueId val="{00000000-8463-4B0C-9F08-F17FAFA1D648}"/>
            </c:ext>
          </c:extLst>
        </c:ser>
        <c:dLbls>
          <c:showLegendKey val="0"/>
          <c:showVal val="0"/>
          <c:showCatName val="0"/>
          <c:showSerName val="0"/>
          <c:showPercent val="0"/>
          <c:showBubbleSize val="0"/>
        </c:dLbls>
        <c:gapWidth val="180"/>
        <c:overlap val="-90"/>
        <c:axId val="106090880"/>
        <c:axId val="10609280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22.1</c:v>
                </c:pt>
                <c:pt idx="1">
                  <c:v>16.7</c:v>
                </c:pt>
                <c:pt idx="2">
                  <c:v>8.6999999999999993</c:v>
                </c:pt>
                <c:pt idx="3">
                  <c:v>5.7</c:v>
                </c:pt>
                <c:pt idx="4">
                  <c:v>4.2</c:v>
                </c:pt>
              </c:numCache>
            </c:numRef>
          </c:val>
          <c:smooth val="0"/>
          <c:extLst xmlns:c16r2="http://schemas.microsoft.com/office/drawing/2015/06/chart">
            <c:ext xmlns:c16="http://schemas.microsoft.com/office/drawing/2014/chart" uri="{C3380CC4-5D6E-409C-BE32-E72D297353CC}">
              <c16:uniqueId val="{00000001-8463-4B0C-9F08-F17FAFA1D648}"/>
            </c:ext>
          </c:extLst>
        </c:ser>
        <c:dLbls>
          <c:showLegendKey val="0"/>
          <c:showVal val="0"/>
          <c:showCatName val="0"/>
          <c:showSerName val="0"/>
          <c:showPercent val="0"/>
          <c:showBubbleSize val="0"/>
        </c:dLbls>
        <c:marker val="1"/>
        <c:smooth val="0"/>
        <c:axId val="106090880"/>
        <c:axId val="106092800"/>
      </c:lineChart>
      <c:catAx>
        <c:axId val="106090880"/>
        <c:scaling>
          <c:orientation val="minMax"/>
        </c:scaling>
        <c:delete val="0"/>
        <c:axPos val="b"/>
        <c:numFmt formatCode="ge" sourceLinked="1"/>
        <c:majorTickMark val="none"/>
        <c:minorTickMark val="none"/>
        <c:tickLblPos val="none"/>
        <c:crossAx val="106092800"/>
        <c:crosses val="autoZero"/>
        <c:auto val="0"/>
        <c:lblAlgn val="ctr"/>
        <c:lblOffset val="100"/>
        <c:noMultiLvlLbl val="1"/>
      </c:catAx>
      <c:valAx>
        <c:axId val="106092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090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365.7</c:v>
                </c:pt>
                <c:pt idx="1">
                  <c:v>1783.5</c:v>
                </c:pt>
                <c:pt idx="2">
                  <c:v>1058.5999999999999</c:v>
                </c:pt>
                <c:pt idx="3">
                  <c:v>1155.3</c:v>
                </c:pt>
                <c:pt idx="4">
                  <c:v>1532.8</c:v>
                </c:pt>
              </c:numCache>
            </c:numRef>
          </c:val>
          <c:extLst xmlns:c16r2="http://schemas.microsoft.com/office/drawing/2015/06/chart">
            <c:ext xmlns:c16="http://schemas.microsoft.com/office/drawing/2014/chart" uri="{C3380CC4-5D6E-409C-BE32-E72D297353CC}">
              <c16:uniqueId val="{00000000-0FAC-495C-9A40-87936AED72BF}"/>
            </c:ext>
          </c:extLst>
        </c:ser>
        <c:dLbls>
          <c:showLegendKey val="0"/>
          <c:showVal val="0"/>
          <c:showCatName val="0"/>
          <c:showSerName val="0"/>
          <c:showPercent val="0"/>
          <c:showBubbleSize val="0"/>
        </c:dLbls>
        <c:gapWidth val="180"/>
        <c:overlap val="-90"/>
        <c:axId val="106130816"/>
        <c:axId val="10613299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279.2</c:v>
                </c:pt>
                <c:pt idx="1">
                  <c:v>333.7</c:v>
                </c:pt>
                <c:pt idx="2">
                  <c:v>351.4</c:v>
                </c:pt>
                <c:pt idx="3">
                  <c:v>390.3</c:v>
                </c:pt>
                <c:pt idx="4">
                  <c:v>394.9</c:v>
                </c:pt>
              </c:numCache>
            </c:numRef>
          </c:val>
          <c:smooth val="0"/>
          <c:extLst xmlns:c16r2="http://schemas.microsoft.com/office/drawing/2015/06/chart">
            <c:ext xmlns:c16="http://schemas.microsoft.com/office/drawing/2014/chart" uri="{C3380CC4-5D6E-409C-BE32-E72D297353CC}">
              <c16:uniqueId val="{00000001-0FAC-495C-9A40-87936AED72BF}"/>
            </c:ext>
          </c:extLst>
        </c:ser>
        <c:dLbls>
          <c:showLegendKey val="0"/>
          <c:showVal val="0"/>
          <c:showCatName val="0"/>
          <c:showSerName val="0"/>
          <c:showPercent val="0"/>
          <c:showBubbleSize val="0"/>
        </c:dLbls>
        <c:marker val="1"/>
        <c:smooth val="0"/>
        <c:axId val="106130816"/>
        <c:axId val="106132992"/>
      </c:lineChart>
      <c:catAx>
        <c:axId val="106130816"/>
        <c:scaling>
          <c:orientation val="minMax"/>
        </c:scaling>
        <c:delete val="0"/>
        <c:axPos val="b"/>
        <c:numFmt formatCode="ge" sourceLinked="1"/>
        <c:majorTickMark val="none"/>
        <c:minorTickMark val="none"/>
        <c:tickLblPos val="none"/>
        <c:crossAx val="106132992"/>
        <c:crosses val="autoZero"/>
        <c:auto val="0"/>
        <c:lblAlgn val="ctr"/>
        <c:lblOffset val="100"/>
        <c:noMultiLvlLbl val="1"/>
      </c:catAx>
      <c:valAx>
        <c:axId val="106132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613081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B8-489C-837A-0DCA8063BBCF}"/>
            </c:ext>
          </c:extLst>
        </c:ser>
        <c:dLbls>
          <c:showLegendKey val="0"/>
          <c:showVal val="0"/>
          <c:showCatName val="0"/>
          <c:showSerName val="0"/>
          <c:showPercent val="0"/>
          <c:showBubbleSize val="0"/>
        </c:dLbls>
        <c:gapWidth val="180"/>
        <c:overlap val="-90"/>
        <c:axId val="106150528"/>
        <c:axId val="10623462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B8-489C-837A-0DCA8063BBCF}"/>
            </c:ext>
          </c:extLst>
        </c:ser>
        <c:dLbls>
          <c:showLegendKey val="0"/>
          <c:showVal val="0"/>
          <c:showCatName val="0"/>
          <c:showSerName val="0"/>
          <c:showPercent val="0"/>
          <c:showBubbleSize val="0"/>
        </c:dLbls>
        <c:marker val="1"/>
        <c:smooth val="0"/>
        <c:axId val="106150528"/>
        <c:axId val="106234624"/>
      </c:lineChart>
      <c:catAx>
        <c:axId val="106150528"/>
        <c:scaling>
          <c:orientation val="minMax"/>
        </c:scaling>
        <c:delete val="0"/>
        <c:axPos val="b"/>
        <c:numFmt formatCode="ge" sourceLinked="1"/>
        <c:majorTickMark val="none"/>
        <c:minorTickMark val="none"/>
        <c:tickLblPos val="none"/>
        <c:crossAx val="106234624"/>
        <c:crosses val="autoZero"/>
        <c:auto val="0"/>
        <c:lblAlgn val="ctr"/>
        <c:lblOffset val="100"/>
        <c:noMultiLvlLbl val="1"/>
      </c:catAx>
      <c:valAx>
        <c:axId val="106234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150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43.1</c:v>
                </c:pt>
                <c:pt idx="2">
                  <c:v>86.2</c:v>
                </c:pt>
                <c:pt idx="3">
                  <c:v>94.5</c:v>
                </c:pt>
                <c:pt idx="4">
                  <c:v>100</c:v>
                </c:pt>
              </c:numCache>
            </c:numRef>
          </c:val>
          <c:extLst xmlns:c16r2="http://schemas.microsoft.com/office/drawing/2015/06/chart">
            <c:ext xmlns:c16="http://schemas.microsoft.com/office/drawing/2014/chart" uri="{C3380CC4-5D6E-409C-BE32-E72D297353CC}">
              <c16:uniqueId val="{00000000-AC85-4467-9DA5-4D7189B07106}"/>
            </c:ext>
          </c:extLst>
        </c:ser>
        <c:dLbls>
          <c:showLegendKey val="0"/>
          <c:showVal val="0"/>
          <c:showCatName val="0"/>
          <c:showSerName val="0"/>
          <c:showPercent val="0"/>
          <c:showBubbleSize val="0"/>
        </c:dLbls>
        <c:gapWidth val="180"/>
        <c:overlap val="-90"/>
        <c:axId val="106276736"/>
        <c:axId val="10628300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56.2</c:v>
                </c:pt>
                <c:pt idx="1">
                  <c:v>58.4</c:v>
                </c:pt>
                <c:pt idx="2">
                  <c:v>80.599999999999994</c:v>
                </c:pt>
                <c:pt idx="3">
                  <c:v>85.6</c:v>
                </c:pt>
                <c:pt idx="4">
                  <c:v>92</c:v>
                </c:pt>
              </c:numCache>
            </c:numRef>
          </c:val>
          <c:smooth val="0"/>
          <c:extLst xmlns:c16r2="http://schemas.microsoft.com/office/drawing/2015/06/chart">
            <c:ext xmlns:c16="http://schemas.microsoft.com/office/drawing/2014/chart" uri="{C3380CC4-5D6E-409C-BE32-E72D297353CC}">
              <c16:uniqueId val="{00000001-AC85-4467-9DA5-4D7189B07106}"/>
            </c:ext>
          </c:extLst>
        </c:ser>
        <c:dLbls>
          <c:showLegendKey val="0"/>
          <c:showVal val="0"/>
          <c:showCatName val="0"/>
          <c:showSerName val="0"/>
          <c:showPercent val="0"/>
          <c:showBubbleSize val="0"/>
        </c:dLbls>
        <c:marker val="1"/>
        <c:smooth val="0"/>
        <c:axId val="106276736"/>
        <c:axId val="106283008"/>
      </c:lineChart>
      <c:catAx>
        <c:axId val="106276736"/>
        <c:scaling>
          <c:orientation val="minMax"/>
        </c:scaling>
        <c:delete val="0"/>
        <c:axPos val="b"/>
        <c:numFmt formatCode="ge" sourceLinked="1"/>
        <c:majorTickMark val="none"/>
        <c:minorTickMark val="none"/>
        <c:tickLblPos val="none"/>
        <c:crossAx val="106283008"/>
        <c:crosses val="autoZero"/>
        <c:auto val="0"/>
        <c:lblAlgn val="ctr"/>
        <c:lblOffset val="100"/>
        <c:noMultiLvlLbl val="1"/>
      </c:catAx>
      <c:valAx>
        <c:axId val="106283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276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2D-4C08-A362-A931C33D6C53}"/>
            </c:ext>
          </c:extLst>
        </c:ser>
        <c:dLbls>
          <c:showLegendKey val="0"/>
          <c:showVal val="0"/>
          <c:showCatName val="0"/>
          <c:showSerName val="0"/>
          <c:showPercent val="0"/>
          <c:showBubbleSize val="0"/>
        </c:dLbls>
        <c:gapWidth val="180"/>
        <c:overlap val="-90"/>
        <c:axId val="106321024"/>
        <c:axId val="10632294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2D-4C08-A362-A931C33D6C53}"/>
            </c:ext>
          </c:extLst>
        </c:ser>
        <c:dLbls>
          <c:showLegendKey val="0"/>
          <c:showVal val="0"/>
          <c:showCatName val="0"/>
          <c:showSerName val="0"/>
          <c:showPercent val="0"/>
          <c:showBubbleSize val="0"/>
        </c:dLbls>
        <c:marker val="1"/>
        <c:smooth val="0"/>
        <c:axId val="106321024"/>
        <c:axId val="106322944"/>
      </c:lineChart>
      <c:catAx>
        <c:axId val="106321024"/>
        <c:scaling>
          <c:orientation val="minMax"/>
        </c:scaling>
        <c:delete val="0"/>
        <c:axPos val="b"/>
        <c:numFmt formatCode="ge" sourceLinked="1"/>
        <c:majorTickMark val="none"/>
        <c:minorTickMark val="none"/>
        <c:tickLblPos val="none"/>
        <c:crossAx val="106322944"/>
        <c:crosses val="autoZero"/>
        <c:auto val="0"/>
        <c:lblAlgn val="ctr"/>
        <c:lblOffset val="100"/>
        <c:noMultiLvlLbl val="1"/>
      </c:catAx>
      <c:valAx>
        <c:axId val="106322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321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FE-4247-AD56-1E8DFA294BB9}"/>
            </c:ext>
          </c:extLst>
        </c:ser>
        <c:dLbls>
          <c:showLegendKey val="0"/>
          <c:showVal val="0"/>
          <c:showCatName val="0"/>
          <c:showSerName val="0"/>
          <c:showPercent val="0"/>
          <c:showBubbleSize val="0"/>
        </c:dLbls>
        <c:gapWidth val="180"/>
        <c:overlap val="-90"/>
        <c:axId val="106357120"/>
        <c:axId val="10635904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FE-4247-AD56-1E8DFA294BB9}"/>
            </c:ext>
          </c:extLst>
        </c:ser>
        <c:dLbls>
          <c:showLegendKey val="0"/>
          <c:showVal val="0"/>
          <c:showCatName val="0"/>
          <c:showSerName val="0"/>
          <c:showPercent val="0"/>
          <c:showBubbleSize val="0"/>
        </c:dLbls>
        <c:marker val="1"/>
        <c:smooth val="0"/>
        <c:axId val="106357120"/>
        <c:axId val="106359040"/>
      </c:lineChart>
      <c:catAx>
        <c:axId val="106357120"/>
        <c:scaling>
          <c:orientation val="minMax"/>
        </c:scaling>
        <c:delete val="0"/>
        <c:axPos val="b"/>
        <c:numFmt formatCode="ge" sourceLinked="1"/>
        <c:majorTickMark val="none"/>
        <c:minorTickMark val="none"/>
        <c:tickLblPos val="none"/>
        <c:crossAx val="106359040"/>
        <c:crosses val="autoZero"/>
        <c:auto val="0"/>
        <c:lblAlgn val="ctr"/>
        <c:lblOffset val="100"/>
        <c:noMultiLvlLbl val="1"/>
      </c:catAx>
      <c:valAx>
        <c:axId val="106359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357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A9-4D59-9E4C-0CF4E3C91063}"/>
            </c:ext>
          </c:extLst>
        </c:ser>
        <c:dLbls>
          <c:showLegendKey val="0"/>
          <c:showVal val="0"/>
          <c:showCatName val="0"/>
          <c:showSerName val="0"/>
          <c:showPercent val="0"/>
          <c:showBubbleSize val="0"/>
        </c:dLbls>
        <c:gapWidth val="180"/>
        <c:overlap val="-90"/>
        <c:axId val="106398080"/>
        <c:axId val="10640000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A9-4D59-9E4C-0CF4E3C91063}"/>
            </c:ext>
          </c:extLst>
        </c:ser>
        <c:dLbls>
          <c:showLegendKey val="0"/>
          <c:showVal val="0"/>
          <c:showCatName val="0"/>
          <c:showSerName val="0"/>
          <c:showPercent val="0"/>
          <c:showBubbleSize val="0"/>
        </c:dLbls>
        <c:marker val="1"/>
        <c:smooth val="0"/>
        <c:axId val="106398080"/>
        <c:axId val="106400000"/>
      </c:lineChart>
      <c:catAx>
        <c:axId val="106398080"/>
        <c:scaling>
          <c:orientation val="minMax"/>
        </c:scaling>
        <c:delete val="0"/>
        <c:axPos val="b"/>
        <c:numFmt formatCode="ge" sourceLinked="1"/>
        <c:majorTickMark val="none"/>
        <c:minorTickMark val="none"/>
        <c:tickLblPos val="none"/>
        <c:crossAx val="106400000"/>
        <c:crosses val="autoZero"/>
        <c:auto val="0"/>
        <c:lblAlgn val="ctr"/>
        <c:lblOffset val="100"/>
        <c:noMultiLvlLbl val="1"/>
      </c:catAx>
      <c:valAx>
        <c:axId val="10640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398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AF-4D7E-9869-E2499D3D1D36}"/>
            </c:ext>
          </c:extLst>
        </c:ser>
        <c:dLbls>
          <c:showLegendKey val="0"/>
          <c:showVal val="0"/>
          <c:showCatName val="0"/>
          <c:showSerName val="0"/>
          <c:showPercent val="0"/>
          <c:showBubbleSize val="0"/>
        </c:dLbls>
        <c:gapWidth val="180"/>
        <c:overlap val="-90"/>
        <c:axId val="106524672"/>
        <c:axId val="10652659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AF-4D7E-9869-E2499D3D1D36}"/>
            </c:ext>
          </c:extLst>
        </c:ser>
        <c:dLbls>
          <c:showLegendKey val="0"/>
          <c:showVal val="0"/>
          <c:showCatName val="0"/>
          <c:showSerName val="0"/>
          <c:showPercent val="0"/>
          <c:showBubbleSize val="0"/>
        </c:dLbls>
        <c:marker val="1"/>
        <c:smooth val="0"/>
        <c:axId val="106524672"/>
        <c:axId val="106526592"/>
      </c:lineChart>
      <c:catAx>
        <c:axId val="106524672"/>
        <c:scaling>
          <c:orientation val="minMax"/>
        </c:scaling>
        <c:delete val="0"/>
        <c:axPos val="b"/>
        <c:numFmt formatCode="ge" sourceLinked="1"/>
        <c:majorTickMark val="none"/>
        <c:minorTickMark val="none"/>
        <c:tickLblPos val="none"/>
        <c:crossAx val="106526592"/>
        <c:crosses val="autoZero"/>
        <c:auto val="0"/>
        <c:lblAlgn val="ctr"/>
        <c:lblOffset val="100"/>
        <c:noMultiLvlLbl val="1"/>
      </c:catAx>
      <c:valAx>
        <c:axId val="106526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524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111.7</c:v>
                </c:pt>
                <c:pt idx="1">
                  <c:v>93.6</c:v>
                </c:pt>
                <c:pt idx="2">
                  <c:v>267.3</c:v>
                </c:pt>
                <c:pt idx="3">
                  <c:v>338.3</c:v>
                </c:pt>
                <c:pt idx="4">
                  <c:v>339</c:v>
                </c:pt>
              </c:numCache>
            </c:numRef>
          </c:val>
          <c:extLst xmlns:c16r2="http://schemas.microsoft.com/office/drawing/2015/06/chart">
            <c:ext xmlns:c16="http://schemas.microsoft.com/office/drawing/2014/chart" uri="{C3380CC4-5D6E-409C-BE32-E72D297353CC}">
              <c16:uniqueId val="{00000000-004F-4F32-B897-9DD9765479D3}"/>
            </c:ext>
          </c:extLst>
        </c:ser>
        <c:dLbls>
          <c:showLegendKey val="0"/>
          <c:showVal val="0"/>
          <c:showCatName val="0"/>
          <c:showSerName val="0"/>
          <c:showPercent val="0"/>
          <c:showBubbleSize val="0"/>
        </c:dLbls>
        <c:gapWidth val="180"/>
        <c:overlap val="-90"/>
        <c:axId val="97815168"/>
        <c:axId val="9784153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004F-4F32-B897-9DD9765479D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04F-4F32-B897-9DD9765479D3}"/>
            </c:ext>
          </c:extLst>
        </c:ser>
        <c:dLbls>
          <c:showLegendKey val="0"/>
          <c:showVal val="0"/>
          <c:showCatName val="0"/>
          <c:showSerName val="0"/>
          <c:showPercent val="0"/>
          <c:showBubbleSize val="0"/>
        </c:dLbls>
        <c:marker val="1"/>
        <c:smooth val="0"/>
        <c:axId val="97815168"/>
        <c:axId val="97841536"/>
      </c:lineChart>
      <c:catAx>
        <c:axId val="97815168"/>
        <c:scaling>
          <c:orientation val="minMax"/>
        </c:scaling>
        <c:delete val="0"/>
        <c:axPos val="b"/>
        <c:numFmt formatCode="ge" sourceLinked="1"/>
        <c:majorTickMark val="none"/>
        <c:minorTickMark val="none"/>
        <c:tickLblPos val="none"/>
        <c:crossAx val="97841536"/>
        <c:crosses val="autoZero"/>
        <c:auto val="0"/>
        <c:lblAlgn val="ctr"/>
        <c:lblOffset val="100"/>
        <c:noMultiLvlLbl val="1"/>
      </c:catAx>
      <c:valAx>
        <c:axId val="97841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815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61-417E-A4EF-EE5604E90DE7}"/>
            </c:ext>
          </c:extLst>
        </c:ser>
        <c:dLbls>
          <c:showLegendKey val="0"/>
          <c:showVal val="0"/>
          <c:showCatName val="0"/>
          <c:showSerName val="0"/>
          <c:showPercent val="0"/>
          <c:showBubbleSize val="0"/>
        </c:dLbls>
        <c:gapWidth val="180"/>
        <c:overlap val="-90"/>
        <c:axId val="106560512"/>
        <c:axId val="10657907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61-417E-A4EF-EE5604E90DE7}"/>
            </c:ext>
          </c:extLst>
        </c:ser>
        <c:dLbls>
          <c:showLegendKey val="0"/>
          <c:showVal val="0"/>
          <c:showCatName val="0"/>
          <c:showSerName val="0"/>
          <c:showPercent val="0"/>
          <c:showBubbleSize val="0"/>
        </c:dLbls>
        <c:marker val="1"/>
        <c:smooth val="0"/>
        <c:axId val="106560512"/>
        <c:axId val="106579072"/>
      </c:lineChart>
      <c:catAx>
        <c:axId val="106560512"/>
        <c:scaling>
          <c:orientation val="minMax"/>
        </c:scaling>
        <c:delete val="0"/>
        <c:axPos val="b"/>
        <c:numFmt formatCode="ge" sourceLinked="1"/>
        <c:majorTickMark val="none"/>
        <c:minorTickMark val="none"/>
        <c:tickLblPos val="none"/>
        <c:crossAx val="106579072"/>
        <c:crosses val="autoZero"/>
        <c:auto val="0"/>
        <c:lblAlgn val="ctr"/>
        <c:lblOffset val="100"/>
        <c:noMultiLvlLbl val="1"/>
      </c:catAx>
      <c:valAx>
        <c:axId val="106579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560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7D-4D9C-A4D9-3666CF0CF132}"/>
            </c:ext>
          </c:extLst>
        </c:ser>
        <c:dLbls>
          <c:showLegendKey val="0"/>
          <c:showVal val="0"/>
          <c:showCatName val="0"/>
          <c:showSerName val="0"/>
          <c:showPercent val="0"/>
          <c:showBubbleSize val="0"/>
        </c:dLbls>
        <c:gapWidth val="180"/>
        <c:overlap val="-90"/>
        <c:axId val="106605184"/>
        <c:axId val="10662374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7D-4D9C-A4D9-3666CF0CF132}"/>
            </c:ext>
          </c:extLst>
        </c:ser>
        <c:dLbls>
          <c:showLegendKey val="0"/>
          <c:showVal val="0"/>
          <c:showCatName val="0"/>
          <c:showSerName val="0"/>
          <c:showPercent val="0"/>
          <c:showBubbleSize val="0"/>
        </c:dLbls>
        <c:marker val="1"/>
        <c:smooth val="0"/>
        <c:axId val="106605184"/>
        <c:axId val="106623744"/>
      </c:lineChart>
      <c:catAx>
        <c:axId val="106605184"/>
        <c:scaling>
          <c:orientation val="minMax"/>
        </c:scaling>
        <c:delete val="0"/>
        <c:axPos val="b"/>
        <c:numFmt formatCode="ge" sourceLinked="1"/>
        <c:majorTickMark val="none"/>
        <c:minorTickMark val="none"/>
        <c:tickLblPos val="none"/>
        <c:crossAx val="106623744"/>
        <c:crosses val="autoZero"/>
        <c:auto val="0"/>
        <c:lblAlgn val="ctr"/>
        <c:lblOffset val="100"/>
        <c:noMultiLvlLbl val="1"/>
      </c:catAx>
      <c:valAx>
        <c:axId val="106623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605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0E-4386-AD91-259AE917DCD6}"/>
            </c:ext>
          </c:extLst>
        </c:ser>
        <c:dLbls>
          <c:showLegendKey val="0"/>
          <c:showVal val="0"/>
          <c:showCatName val="0"/>
          <c:showSerName val="0"/>
          <c:showPercent val="0"/>
          <c:showBubbleSize val="0"/>
        </c:dLbls>
        <c:gapWidth val="180"/>
        <c:overlap val="-90"/>
        <c:axId val="106719104"/>
        <c:axId val="10672537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0E-4386-AD91-259AE917DCD6}"/>
            </c:ext>
          </c:extLst>
        </c:ser>
        <c:dLbls>
          <c:showLegendKey val="0"/>
          <c:showVal val="0"/>
          <c:showCatName val="0"/>
          <c:showSerName val="0"/>
          <c:showPercent val="0"/>
          <c:showBubbleSize val="0"/>
        </c:dLbls>
        <c:marker val="1"/>
        <c:smooth val="0"/>
        <c:axId val="106719104"/>
        <c:axId val="106725376"/>
      </c:lineChart>
      <c:catAx>
        <c:axId val="106719104"/>
        <c:scaling>
          <c:orientation val="minMax"/>
        </c:scaling>
        <c:delete val="0"/>
        <c:axPos val="b"/>
        <c:numFmt formatCode="ge" sourceLinked="1"/>
        <c:majorTickMark val="none"/>
        <c:minorTickMark val="none"/>
        <c:tickLblPos val="none"/>
        <c:crossAx val="106725376"/>
        <c:crosses val="autoZero"/>
        <c:auto val="0"/>
        <c:lblAlgn val="ctr"/>
        <c:lblOffset val="100"/>
        <c:noMultiLvlLbl val="1"/>
      </c:catAx>
      <c:valAx>
        <c:axId val="106725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71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2E-424A-A1A1-3BE0B8D4B187}"/>
            </c:ext>
          </c:extLst>
        </c:ser>
        <c:dLbls>
          <c:showLegendKey val="0"/>
          <c:showVal val="0"/>
          <c:showCatName val="0"/>
          <c:showSerName val="0"/>
          <c:showPercent val="0"/>
          <c:showBubbleSize val="0"/>
        </c:dLbls>
        <c:gapWidth val="180"/>
        <c:overlap val="-90"/>
        <c:axId val="106750720"/>
        <c:axId val="10675264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2E-424A-A1A1-3BE0B8D4B187}"/>
            </c:ext>
          </c:extLst>
        </c:ser>
        <c:dLbls>
          <c:showLegendKey val="0"/>
          <c:showVal val="0"/>
          <c:showCatName val="0"/>
          <c:showSerName val="0"/>
          <c:showPercent val="0"/>
          <c:showBubbleSize val="0"/>
        </c:dLbls>
        <c:marker val="1"/>
        <c:smooth val="0"/>
        <c:axId val="106750720"/>
        <c:axId val="106752640"/>
      </c:lineChart>
      <c:catAx>
        <c:axId val="106750720"/>
        <c:scaling>
          <c:orientation val="minMax"/>
        </c:scaling>
        <c:delete val="0"/>
        <c:axPos val="b"/>
        <c:numFmt formatCode="ge" sourceLinked="1"/>
        <c:majorTickMark val="none"/>
        <c:minorTickMark val="none"/>
        <c:tickLblPos val="none"/>
        <c:crossAx val="106752640"/>
        <c:crosses val="autoZero"/>
        <c:auto val="0"/>
        <c:lblAlgn val="ctr"/>
        <c:lblOffset val="100"/>
        <c:noMultiLvlLbl val="1"/>
      </c:catAx>
      <c:valAx>
        <c:axId val="106752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750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89-40A5-A39A-6FB748E7B83D}"/>
            </c:ext>
          </c:extLst>
        </c:ser>
        <c:dLbls>
          <c:showLegendKey val="0"/>
          <c:showVal val="0"/>
          <c:showCatName val="0"/>
          <c:showSerName val="0"/>
          <c:showPercent val="0"/>
          <c:showBubbleSize val="0"/>
        </c:dLbls>
        <c:gapWidth val="180"/>
        <c:overlap val="-90"/>
        <c:axId val="107909120"/>
        <c:axId val="10791104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89-40A5-A39A-6FB748E7B83D}"/>
            </c:ext>
          </c:extLst>
        </c:ser>
        <c:dLbls>
          <c:showLegendKey val="0"/>
          <c:showVal val="0"/>
          <c:showCatName val="0"/>
          <c:showSerName val="0"/>
          <c:showPercent val="0"/>
          <c:showBubbleSize val="0"/>
        </c:dLbls>
        <c:marker val="1"/>
        <c:smooth val="0"/>
        <c:axId val="107909120"/>
        <c:axId val="107911040"/>
      </c:lineChart>
      <c:catAx>
        <c:axId val="107909120"/>
        <c:scaling>
          <c:orientation val="minMax"/>
        </c:scaling>
        <c:delete val="0"/>
        <c:axPos val="b"/>
        <c:numFmt formatCode="ge" sourceLinked="1"/>
        <c:majorTickMark val="none"/>
        <c:minorTickMark val="none"/>
        <c:tickLblPos val="none"/>
        <c:crossAx val="107911040"/>
        <c:crosses val="autoZero"/>
        <c:auto val="0"/>
        <c:lblAlgn val="ctr"/>
        <c:lblOffset val="100"/>
        <c:noMultiLvlLbl val="1"/>
      </c:catAx>
      <c:valAx>
        <c:axId val="107911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90912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7A-4046-88FD-0E93BD783EB1}"/>
            </c:ext>
          </c:extLst>
        </c:ser>
        <c:dLbls>
          <c:showLegendKey val="0"/>
          <c:showVal val="0"/>
          <c:showCatName val="0"/>
          <c:showSerName val="0"/>
          <c:showPercent val="0"/>
          <c:showBubbleSize val="0"/>
        </c:dLbls>
        <c:gapWidth val="180"/>
        <c:overlap val="-90"/>
        <c:axId val="107944960"/>
        <c:axId val="1079471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7A-4046-88FD-0E93BD783EB1}"/>
            </c:ext>
          </c:extLst>
        </c:ser>
        <c:dLbls>
          <c:showLegendKey val="0"/>
          <c:showVal val="0"/>
          <c:showCatName val="0"/>
          <c:showSerName val="0"/>
          <c:showPercent val="0"/>
          <c:showBubbleSize val="0"/>
        </c:dLbls>
        <c:marker val="1"/>
        <c:smooth val="0"/>
        <c:axId val="107944960"/>
        <c:axId val="107947136"/>
      </c:lineChart>
      <c:catAx>
        <c:axId val="107944960"/>
        <c:scaling>
          <c:orientation val="minMax"/>
        </c:scaling>
        <c:delete val="0"/>
        <c:axPos val="b"/>
        <c:numFmt formatCode="ge" sourceLinked="1"/>
        <c:majorTickMark val="none"/>
        <c:minorTickMark val="none"/>
        <c:tickLblPos val="none"/>
        <c:crossAx val="107947136"/>
        <c:crosses val="autoZero"/>
        <c:auto val="0"/>
        <c:lblAlgn val="ctr"/>
        <c:lblOffset val="100"/>
        <c:noMultiLvlLbl val="1"/>
      </c:catAx>
      <c:valAx>
        <c:axId val="1079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9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9F-48CE-A86B-4A9287C3D333}"/>
            </c:ext>
          </c:extLst>
        </c:ser>
        <c:dLbls>
          <c:showLegendKey val="0"/>
          <c:showVal val="0"/>
          <c:showCatName val="0"/>
          <c:showSerName val="0"/>
          <c:showPercent val="0"/>
          <c:showBubbleSize val="0"/>
        </c:dLbls>
        <c:gapWidth val="180"/>
        <c:overlap val="-90"/>
        <c:axId val="108005632"/>
        <c:axId val="10800780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9F-48CE-A86B-4A9287C3D333}"/>
            </c:ext>
          </c:extLst>
        </c:ser>
        <c:dLbls>
          <c:showLegendKey val="0"/>
          <c:showVal val="0"/>
          <c:showCatName val="0"/>
          <c:showSerName val="0"/>
          <c:showPercent val="0"/>
          <c:showBubbleSize val="0"/>
        </c:dLbls>
        <c:marker val="1"/>
        <c:smooth val="0"/>
        <c:axId val="108005632"/>
        <c:axId val="108007808"/>
      </c:lineChart>
      <c:catAx>
        <c:axId val="108005632"/>
        <c:scaling>
          <c:orientation val="minMax"/>
        </c:scaling>
        <c:delete val="0"/>
        <c:axPos val="b"/>
        <c:numFmt formatCode="ge" sourceLinked="1"/>
        <c:majorTickMark val="none"/>
        <c:minorTickMark val="none"/>
        <c:tickLblPos val="none"/>
        <c:crossAx val="108007808"/>
        <c:crosses val="autoZero"/>
        <c:auto val="0"/>
        <c:lblAlgn val="ctr"/>
        <c:lblOffset val="100"/>
        <c:noMultiLvlLbl val="1"/>
      </c:catAx>
      <c:valAx>
        <c:axId val="108007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005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8B-45C6-AC9B-343E70BB2259}"/>
            </c:ext>
          </c:extLst>
        </c:ser>
        <c:dLbls>
          <c:showLegendKey val="0"/>
          <c:showVal val="0"/>
          <c:showCatName val="0"/>
          <c:showSerName val="0"/>
          <c:showPercent val="0"/>
          <c:showBubbleSize val="0"/>
        </c:dLbls>
        <c:gapWidth val="180"/>
        <c:overlap val="-90"/>
        <c:axId val="108033152"/>
        <c:axId val="10803507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8B-45C6-AC9B-343E70BB2259}"/>
            </c:ext>
          </c:extLst>
        </c:ser>
        <c:dLbls>
          <c:showLegendKey val="0"/>
          <c:showVal val="0"/>
          <c:showCatName val="0"/>
          <c:showSerName val="0"/>
          <c:showPercent val="0"/>
          <c:showBubbleSize val="0"/>
        </c:dLbls>
        <c:marker val="1"/>
        <c:smooth val="0"/>
        <c:axId val="108033152"/>
        <c:axId val="108035072"/>
      </c:lineChart>
      <c:catAx>
        <c:axId val="108033152"/>
        <c:scaling>
          <c:orientation val="minMax"/>
        </c:scaling>
        <c:delete val="0"/>
        <c:axPos val="b"/>
        <c:numFmt formatCode="ge" sourceLinked="1"/>
        <c:majorTickMark val="none"/>
        <c:minorTickMark val="none"/>
        <c:tickLblPos val="none"/>
        <c:crossAx val="108035072"/>
        <c:crosses val="autoZero"/>
        <c:auto val="0"/>
        <c:lblAlgn val="ctr"/>
        <c:lblOffset val="100"/>
        <c:noMultiLvlLbl val="1"/>
      </c:catAx>
      <c:valAx>
        <c:axId val="108035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033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E6-4C17-BD04-7276BEED2D1E}"/>
            </c:ext>
          </c:extLst>
        </c:ser>
        <c:dLbls>
          <c:showLegendKey val="0"/>
          <c:showVal val="0"/>
          <c:showCatName val="0"/>
          <c:showSerName val="0"/>
          <c:showPercent val="0"/>
          <c:showBubbleSize val="0"/>
        </c:dLbls>
        <c:gapWidth val="180"/>
        <c:overlap val="-90"/>
        <c:axId val="105865216"/>
        <c:axId val="10586713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E6-4C17-BD04-7276BEED2D1E}"/>
            </c:ext>
          </c:extLst>
        </c:ser>
        <c:dLbls>
          <c:showLegendKey val="0"/>
          <c:showVal val="0"/>
          <c:showCatName val="0"/>
          <c:showSerName val="0"/>
          <c:showPercent val="0"/>
          <c:showBubbleSize val="0"/>
        </c:dLbls>
        <c:marker val="1"/>
        <c:smooth val="0"/>
        <c:axId val="105865216"/>
        <c:axId val="105867136"/>
      </c:lineChart>
      <c:catAx>
        <c:axId val="105865216"/>
        <c:scaling>
          <c:orientation val="minMax"/>
        </c:scaling>
        <c:delete val="0"/>
        <c:axPos val="b"/>
        <c:numFmt formatCode="ge" sourceLinked="1"/>
        <c:majorTickMark val="none"/>
        <c:minorTickMark val="none"/>
        <c:tickLblPos val="none"/>
        <c:crossAx val="105867136"/>
        <c:crosses val="autoZero"/>
        <c:auto val="0"/>
        <c:lblAlgn val="ctr"/>
        <c:lblOffset val="100"/>
        <c:noMultiLvlLbl val="1"/>
      </c:catAx>
      <c:valAx>
        <c:axId val="10586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865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CC-49B3-952E-271BF705F2DE}"/>
            </c:ext>
          </c:extLst>
        </c:ser>
        <c:dLbls>
          <c:showLegendKey val="0"/>
          <c:showVal val="0"/>
          <c:showCatName val="0"/>
          <c:showSerName val="0"/>
          <c:showPercent val="0"/>
          <c:showBubbleSize val="0"/>
        </c:dLbls>
        <c:gapWidth val="180"/>
        <c:overlap val="-90"/>
        <c:axId val="105888768"/>
        <c:axId val="10589094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CC-49B3-952E-271BF705F2DE}"/>
            </c:ext>
          </c:extLst>
        </c:ser>
        <c:dLbls>
          <c:showLegendKey val="0"/>
          <c:showVal val="0"/>
          <c:showCatName val="0"/>
          <c:showSerName val="0"/>
          <c:showPercent val="0"/>
          <c:showBubbleSize val="0"/>
        </c:dLbls>
        <c:marker val="1"/>
        <c:smooth val="0"/>
        <c:axId val="105888768"/>
        <c:axId val="105890944"/>
      </c:lineChart>
      <c:catAx>
        <c:axId val="105888768"/>
        <c:scaling>
          <c:orientation val="minMax"/>
        </c:scaling>
        <c:delete val="0"/>
        <c:axPos val="b"/>
        <c:numFmt formatCode="ge" sourceLinked="1"/>
        <c:majorTickMark val="none"/>
        <c:minorTickMark val="none"/>
        <c:tickLblPos val="none"/>
        <c:crossAx val="105890944"/>
        <c:crosses val="autoZero"/>
        <c:auto val="0"/>
        <c:lblAlgn val="ctr"/>
        <c:lblOffset val="100"/>
        <c:noMultiLvlLbl val="1"/>
      </c:catAx>
      <c:valAx>
        <c:axId val="105890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888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7E-4E93-BD09-BAED7D976F70}"/>
            </c:ext>
          </c:extLst>
        </c:ser>
        <c:dLbls>
          <c:showLegendKey val="0"/>
          <c:showVal val="0"/>
          <c:showCatName val="0"/>
          <c:showSerName val="0"/>
          <c:showPercent val="0"/>
          <c:showBubbleSize val="0"/>
        </c:dLbls>
        <c:gapWidth val="180"/>
        <c:overlap val="-90"/>
        <c:axId val="103972864"/>
        <c:axId val="10397440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7E-4E93-BD09-BAED7D976F7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737E-4E93-BD09-BAED7D976F70}"/>
            </c:ext>
          </c:extLst>
        </c:ser>
        <c:dLbls>
          <c:showLegendKey val="0"/>
          <c:showVal val="0"/>
          <c:showCatName val="0"/>
          <c:showSerName val="0"/>
          <c:showPercent val="0"/>
          <c:showBubbleSize val="0"/>
        </c:dLbls>
        <c:marker val="1"/>
        <c:smooth val="0"/>
        <c:axId val="103972864"/>
        <c:axId val="103974400"/>
      </c:lineChart>
      <c:catAx>
        <c:axId val="103972864"/>
        <c:scaling>
          <c:orientation val="minMax"/>
        </c:scaling>
        <c:delete val="0"/>
        <c:axPos val="b"/>
        <c:numFmt formatCode="ge" sourceLinked="1"/>
        <c:majorTickMark val="none"/>
        <c:minorTickMark val="none"/>
        <c:tickLblPos val="none"/>
        <c:crossAx val="103974400"/>
        <c:crosses val="autoZero"/>
        <c:auto val="0"/>
        <c:lblAlgn val="ctr"/>
        <c:lblOffset val="100"/>
        <c:noMultiLvlLbl val="1"/>
      </c:catAx>
      <c:valAx>
        <c:axId val="103974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97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C6-45D6-8187-EBC69A311AC3}"/>
            </c:ext>
          </c:extLst>
        </c:ser>
        <c:dLbls>
          <c:showLegendKey val="0"/>
          <c:showVal val="0"/>
          <c:showCatName val="0"/>
          <c:showSerName val="0"/>
          <c:showPercent val="0"/>
          <c:showBubbleSize val="0"/>
        </c:dLbls>
        <c:gapWidth val="180"/>
        <c:overlap val="-90"/>
        <c:axId val="105933056"/>
        <c:axId val="10593932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C6-45D6-8187-EBC69A311AC3}"/>
            </c:ext>
          </c:extLst>
        </c:ser>
        <c:dLbls>
          <c:showLegendKey val="0"/>
          <c:showVal val="0"/>
          <c:showCatName val="0"/>
          <c:showSerName val="0"/>
          <c:showPercent val="0"/>
          <c:showBubbleSize val="0"/>
        </c:dLbls>
        <c:marker val="1"/>
        <c:smooth val="0"/>
        <c:axId val="105933056"/>
        <c:axId val="105939328"/>
      </c:lineChart>
      <c:catAx>
        <c:axId val="105933056"/>
        <c:scaling>
          <c:orientation val="minMax"/>
        </c:scaling>
        <c:delete val="0"/>
        <c:axPos val="b"/>
        <c:numFmt formatCode="ge" sourceLinked="1"/>
        <c:majorTickMark val="none"/>
        <c:minorTickMark val="none"/>
        <c:tickLblPos val="none"/>
        <c:crossAx val="105939328"/>
        <c:crosses val="autoZero"/>
        <c:auto val="0"/>
        <c:lblAlgn val="ctr"/>
        <c:lblOffset val="100"/>
        <c:noMultiLvlLbl val="1"/>
      </c:catAx>
      <c:valAx>
        <c:axId val="105939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9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8005.2</c:v>
                </c:pt>
                <c:pt idx="1">
                  <c:v>11661.4</c:v>
                </c:pt>
                <c:pt idx="2">
                  <c:v>22257.3</c:v>
                </c:pt>
                <c:pt idx="3">
                  <c:v>21297.599999999999</c:v>
                </c:pt>
                <c:pt idx="4">
                  <c:v>26207.4</c:v>
                </c:pt>
              </c:numCache>
            </c:numRef>
          </c:val>
          <c:extLst xmlns:c16r2="http://schemas.microsoft.com/office/drawing/2015/06/chart">
            <c:ext xmlns:c16="http://schemas.microsoft.com/office/drawing/2014/chart" uri="{C3380CC4-5D6E-409C-BE32-E72D297353CC}">
              <c16:uniqueId val="{00000000-EC16-4B96-8B6D-4EEEE1BD39BD}"/>
            </c:ext>
          </c:extLst>
        </c:ser>
        <c:dLbls>
          <c:showLegendKey val="0"/>
          <c:showVal val="0"/>
          <c:showCatName val="0"/>
          <c:showSerName val="0"/>
          <c:showPercent val="0"/>
          <c:showBubbleSize val="0"/>
        </c:dLbls>
        <c:gapWidth val="180"/>
        <c:overlap val="-90"/>
        <c:axId val="105523840"/>
        <c:axId val="10553830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EC16-4B96-8B6D-4EEEE1BD39BD}"/>
            </c:ext>
          </c:extLst>
        </c:ser>
        <c:dLbls>
          <c:showLegendKey val="0"/>
          <c:showVal val="0"/>
          <c:showCatName val="0"/>
          <c:showSerName val="0"/>
          <c:showPercent val="0"/>
          <c:showBubbleSize val="0"/>
        </c:dLbls>
        <c:marker val="1"/>
        <c:smooth val="0"/>
        <c:axId val="105523840"/>
        <c:axId val="105538304"/>
      </c:lineChart>
      <c:catAx>
        <c:axId val="105523840"/>
        <c:scaling>
          <c:orientation val="minMax"/>
        </c:scaling>
        <c:delete val="0"/>
        <c:axPos val="b"/>
        <c:numFmt formatCode="ge" sourceLinked="1"/>
        <c:majorTickMark val="none"/>
        <c:minorTickMark val="none"/>
        <c:tickLblPos val="none"/>
        <c:crossAx val="105538304"/>
        <c:crosses val="autoZero"/>
        <c:auto val="0"/>
        <c:lblAlgn val="ctr"/>
        <c:lblOffset val="100"/>
        <c:noMultiLvlLbl val="1"/>
      </c:catAx>
      <c:valAx>
        <c:axId val="105538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523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1435</c:v>
                </c:pt>
                <c:pt idx="1">
                  <c:v>1685</c:v>
                </c:pt>
                <c:pt idx="2">
                  <c:v>35730</c:v>
                </c:pt>
                <c:pt idx="3">
                  <c:v>54296</c:v>
                </c:pt>
                <c:pt idx="4">
                  <c:v>55949</c:v>
                </c:pt>
              </c:numCache>
            </c:numRef>
          </c:val>
          <c:extLst xmlns:c16r2="http://schemas.microsoft.com/office/drawing/2015/06/chart">
            <c:ext xmlns:c16="http://schemas.microsoft.com/office/drawing/2014/chart" uri="{C3380CC4-5D6E-409C-BE32-E72D297353CC}">
              <c16:uniqueId val="{00000000-82F3-46F8-8CC4-7A1D6DD1CAE4}"/>
            </c:ext>
          </c:extLst>
        </c:ser>
        <c:dLbls>
          <c:showLegendKey val="0"/>
          <c:showVal val="0"/>
          <c:showCatName val="0"/>
          <c:showSerName val="0"/>
          <c:showPercent val="0"/>
          <c:showBubbleSize val="0"/>
        </c:dLbls>
        <c:gapWidth val="180"/>
        <c:overlap val="-90"/>
        <c:axId val="105565568"/>
        <c:axId val="10557184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82F3-46F8-8CC4-7A1D6DD1CAE4}"/>
            </c:ext>
          </c:extLst>
        </c:ser>
        <c:dLbls>
          <c:showLegendKey val="0"/>
          <c:showVal val="0"/>
          <c:showCatName val="0"/>
          <c:showSerName val="0"/>
          <c:showPercent val="0"/>
          <c:showBubbleSize val="0"/>
        </c:dLbls>
        <c:marker val="1"/>
        <c:smooth val="0"/>
        <c:axId val="105565568"/>
        <c:axId val="105571840"/>
      </c:lineChart>
      <c:catAx>
        <c:axId val="105565568"/>
        <c:scaling>
          <c:orientation val="minMax"/>
        </c:scaling>
        <c:delete val="0"/>
        <c:axPos val="b"/>
        <c:numFmt formatCode="ge" sourceLinked="1"/>
        <c:majorTickMark val="none"/>
        <c:minorTickMark val="none"/>
        <c:tickLblPos val="none"/>
        <c:crossAx val="105571840"/>
        <c:crosses val="autoZero"/>
        <c:auto val="0"/>
        <c:lblAlgn val="ctr"/>
        <c:lblOffset val="100"/>
        <c:noMultiLvlLbl val="1"/>
      </c:catAx>
      <c:valAx>
        <c:axId val="10557184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565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94</c:v>
                </c:pt>
                <c:pt idx="1">
                  <c:v>49.5</c:v>
                </c:pt>
                <c:pt idx="2">
                  <c:v>72.7</c:v>
                </c:pt>
                <c:pt idx="3">
                  <c:v>79.5</c:v>
                </c:pt>
                <c:pt idx="4">
                  <c:v>59.9</c:v>
                </c:pt>
              </c:numCache>
            </c:numRef>
          </c:val>
          <c:extLst xmlns:c16r2="http://schemas.microsoft.com/office/drawing/2015/06/chart">
            <c:ext xmlns:c16="http://schemas.microsoft.com/office/drawing/2014/chart" uri="{C3380CC4-5D6E-409C-BE32-E72D297353CC}">
              <c16:uniqueId val="{00000000-1E29-41FB-91A7-80B8244C7EC3}"/>
            </c:ext>
          </c:extLst>
        </c:ser>
        <c:dLbls>
          <c:showLegendKey val="0"/>
          <c:showVal val="0"/>
          <c:showCatName val="0"/>
          <c:showSerName val="0"/>
          <c:showPercent val="0"/>
          <c:showBubbleSize val="0"/>
        </c:dLbls>
        <c:gapWidth val="180"/>
        <c:overlap val="-90"/>
        <c:axId val="105638912"/>
        <c:axId val="10564108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1E29-41FB-91A7-80B8244C7EC3}"/>
            </c:ext>
          </c:extLst>
        </c:ser>
        <c:dLbls>
          <c:showLegendKey val="0"/>
          <c:showVal val="0"/>
          <c:showCatName val="0"/>
          <c:showSerName val="0"/>
          <c:showPercent val="0"/>
          <c:showBubbleSize val="0"/>
        </c:dLbls>
        <c:marker val="1"/>
        <c:smooth val="0"/>
        <c:axId val="105638912"/>
        <c:axId val="105641088"/>
      </c:lineChart>
      <c:catAx>
        <c:axId val="105638912"/>
        <c:scaling>
          <c:orientation val="minMax"/>
        </c:scaling>
        <c:delete val="0"/>
        <c:axPos val="b"/>
        <c:numFmt formatCode="ge" sourceLinked="1"/>
        <c:majorTickMark val="none"/>
        <c:minorTickMark val="none"/>
        <c:tickLblPos val="none"/>
        <c:crossAx val="105641088"/>
        <c:crosses val="autoZero"/>
        <c:auto val="0"/>
        <c:lblAlgn val="ctr"/>
        <c:lblOffset val="100"/>
        <c:noMultiLvlLbl val="1"/>
      </c:catAx>
      <c:valAx>
        <c:axId val="105641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638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0</c:v>
                </c:pt>
                <c:pt idx="1">
                  <c:v>0</c:v>
                </c:pt>
                <c:pt idx="2">
                  <c:v>0</c:v>
                </c:pt>
                <c:pt idx="3">
                  <c:v>3.6</c:v>
                </c:pt>
                <c:pt idx="4">
                  <c:v>0</c:v>
                </c:pt>
              </c:numCache>
            </c:numRef>
          </c:val>
          <c:extLst xmlns:c16r2="http://schemas.microsoft.com/office/drawing/2015/06/chart">
            <c:ext xmlns:c16="http://schemas.microsoft.com/office/drawing/2014/chart" uri="{C3380CC4-5D6E-409C-BE32-E72D297353CC}">
              <c16:uniqueId val="{00000000-2701-462F-870C-8AF1F2BB3193}"/>
            </c:ext>
          </c:extLst>
        </c:ser>
        <c:dLbls>
          <c:showLegendKey val="0"/>
          <c:showVal val="0"/>
          <c:showCatName val="0"/>
          <c:showSerName val="0"/>
          <c:showPercent val="0"/>
          <c:showBubbleSize val="0"/>
        </c:dLbls>
        <c:gapWidth val="180"/>
        <c:overlap val="-90"/>
        <c:axId val="105289984"/>
        <c:axId val="10529625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2701-462F-870C-8AF1F2BB3193}"/>
            </c:ext>
          </c:extLst>
        </c:ser>
        <c:dLbls>
          <c:showLegendKey val="0"/>
          <c:showVal val="0"/>
          <c:showCatName val="0"/>
          <c:showSerName val="0"/>
          <c:showPercent val="0"/>
          <c:showBubbleSize val="0"/>
        </c:dLbls>
        <c:marker val="1"/>
        <c:smooth val="0"/>
        <c:axId val="105289984"/>
        <c:axId val="105296256"/>
      </c:lineChart>
      <c:catAx>
        <c:axId val="105289984"/>
        <c:scaling>
          <c:orientation val="minMax"/>
        </c:scaling>
        <c:delete val="0"/>
        <c:axPos val="b"/>
        <c:numFmt formatCode="ge" sourceLinked="1"/>
        <c:majorTickMark val="none"/>
        <c:minorTickMark val="none"/>
        <c:tickLblPos val="none"/>
        <c:crossAx val="105296256"/>
        <c:crosses val="autoZero"/>
        <c:auto val="0"/>
        <c:lblAlgn val="ctr"/>
        <c:lblOffset val="100"/>
        <c:noMultiLvlLbl val="1"/>
      </c:catAx>
      <c:valAx>
        <c:axId val="105296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289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365.7</c:v>
                </c:pt>
                <c:pt idx="1">
                  <c:v>1783.5</c:v>
                </c:pt>
                <c:pt idx="2">
                  <c:v>1058.5999999999999</c:v>
                </c:pt>
                <c:pt idx="3">
                  <c:v>1155.3</c:v>
                </c:pt>
                <c:pt idx="4">
                  <c:v>1532.8</c:v>
                </c:pt>
              </c:numCache>
            </c:numRef>
          </c:val>
          <c:extLst xmlns:c16r2="http://schemas.microsoft.com/office/drawing/2015/06/chart">
            <c:ext xmlns:c16="http://schemas.microsoft.com/office/drawing/2014/chart" uri="{C3380CC4-5D6E-409C-BE32-E72D297353CC}">
              <c16:uniqueId val="{00000000-3FB2-4E5A-B493-C1E1400803BC}"/>
            </c:ext>
          </c:extLst>
        </c:ser>
        <c:dLbls>
          <c:showLegendKey val="0"/>
          <c:showVal val="0"/>
          <c:showCatName val="0"/>
          <c:showSerName val="0"/>
          <c:showPercent val="0"/>
          <c:showBubbleSize val="0"/>
        </c:dLbls>
        <c:gapWidth val="180"/>
        <c:overlap val="-90"/>
        <c:axId val="105391616"/>
        <c:axId val="10539353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3FB2-4E5A-B493-C1E1400803BC}"/>
            </c:ext>
          </c:extLst>
        </c:ser>
        <c:dLbls>
          <c:showLegendKey val="0"/>
          <c:showVal val="0"/>
          <c:showCatName val="0"/>
          <c:showSerName val="0"/>
          <c:showPercent val="0"/>
          <c:showBubbleSize val="0"/>
        </c:dLbls>
        <c:marker val="1"/>
        <c:smooth val="0"/>
        <c:axId val="105391616"/>
        <c:axId val="105393536"/>
      </c:lineChart>
      <c:catAx>
        <c:axId val="105391616"/>
        <c:scaling>
          <c:orientation val="minMax"/>
        </c:scaling>
        <c:delete val="0"/>
        <c:axPos val="b"/>
        <c:numFmt formatCode="ge" sourceLinked="1"/>
        <c:majorTickMark val="none"/>
        <c:minorTickMark val="none"/>
        <c:tickLblPos val="none"/>
        <c:crossAx val="105393536"/>
        <c:crosses val="autoZero"/>
        <c:auto val="0"/>
        <c:lblAlgn val="ctr"/>
        <c:lblOffset val="100"/>
        <c:noMultiLvlLbl val="1"/>
      </c:catAx>
      <c:valAx>
        <c:axId val="1053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391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04-4F60-BC3D-ADB4393A1EDF}"/>
            </c:ext>
          </c:extLst>
        </c:ser>
        <c:dLbls>
          <c:showLegendKey val="0"/>
          <c:showVal val="0"/>
          <c:showCatName val="0"/>
          <c:showSerName val="0"/>
          <c:showPercent val="0"/>
          <c:showBubbleSize val="0"/>
        </c:dLbls>
        <c:gapWidth val="180"/>
        <c:overlap val="-90"/>
        <c:axId val="105425920"/>
        <c:axId val="10545267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04-4F60-BC3D-ADB4393A1EDF}"/>
            </c:ext>
          </c:extLst>
        </c:ser>
        <c:dLbls>
          <c:showLegendKey val="0"/>
          <c:showVal val="0"/>
          <c:showCatName val="0"/>
          <c:showSerName val="0"/>
          <c:showPercent val="0"/>
          <c:showBubbleSize val="0"/>
        </c:dLbls>
        <c:marker val="1"/>
        <c:smooth val="0"/>
        <c:axId val="105425920"/>
        <c:axId val="105452672"/>
      </c:lineChart>
      <c:catAx>
        <c:axId val="105425920"/>
        <c:scaling>
          <c:orientation val="minMax"/>
        </c:scaling>
        <c:delete val="0"/>
        <c:axPos val="b"/>
        <c:numFmt formatCode="ge" sourceLinked="1"/>
        <c:majorTickMark val="none"/>
        <c:minorTickMark val="none"/>
        <c:tickLblPos val="none"/>
        <c:crossAx val="105452672"/>
        <c:crosses val="autoZero"/>
        <c:auto val="0"/>
        <c:lblAlgn val="ctr"/>
        <c:lblOffset val="100"/>
        <c:noMultiLvlLbl val="1"/>
      </c:catAx>
      <c:valAx>
        <c:axId val="10545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54259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13" Type="http://schemas.openxmlformats.org/officeDocument/2006/relationships/chart" Target="../charts/chart13.xml" />
  <Relationship Id="rId18" Type="http://schemas.openxmlformats.org/officeDocument/2006/relationships/chart" Target="../charts/chart18.xml" />
  <Relationship Id="rId26" Type="http://schemas.openxmlformats.org/officeDocument/2006/relationships/chart" Target="../charts/chart26.xml" />
  <Relationship Id="rId39" Type="http://schemas.openxmlformats.org/officeDocument/2006/relationships/image" Target="../media/image9.emf" />
  <Relationship Id="rId3" Type="http://schemas.openxmlformats.org/officeDocument/2006/relationships/chart" Target="../charts/chart3.xml" />
  <Relationship Id="rId21" Type="http://schemas.openxmlformats.org/officeDocument/2006/relationships/chart" Target="../charts/chart21.xml" />
  <Relationship Id="rId34" Type="http://schemas.openxmlformats.org/officeDocument/2006/relationships/image" Target="../media/image4.emf" />
  <Relationship Id="rId42" Type="http://schemas.openxmlformats.org/officeDocument/2006/relationships/image" Target="../media/image12.emf" />
  <Relationship Id="rId47" Type="http://schemas.openxmlformats.org/officeDocument/2006/relationships/image" Target="../media/image17.emf" />
  <Relationship Id="rId7" Type="http://schemas.openxmlformats.org/officeDocument/2006/relationships/chart" Target="../charts/chart7.xml" />
  <Relationship Id="rId12" Type="http://schemas.openxmlformats.org/officeDocument/2006/relationships/chart" Target="../charts/chart12.xml" />
  <Relationship Id="rId17" Type="http://schemas.openxmlformats.org/officeDocument/2006/relationships/chart" Target="../charts/chart17.xml" />
  <Relationship Id="rId25" Type="http://schemas.openxmlformats.org/officeDocument/2006/relationships/chart" Target="../charts/chart25.xml" />
  <Relationship Id="rId33" Type="http://schemas.openxmlformats.org/officeDocument/2006/relationships/image" Target="../media/image3.emf" />
  <Relationship Id="rId38" Type="http://schemas.openxmlformats.org/officeDocument/2006/relationships/image" Target="../media/image8.emf" />
  <Relationship Id="rId46" Type="http://schemas.openxmlformats.org/officeDocument/2006/relationships/image" Target="../media/image16.emf" />
  <Relationship Id="rId2" Type="http://schemas.openxmlformats.org/officeDocument/2006/relationships/chart" Target="../charts/chart2.xml" />
  <Relationship Id="rId16" Type="http://schemas.openxmlformats.org/officeDocument/2006/relationships/chart" Target="../charts/chart16.xml" />
  <Relationship Id="rId20" Type="http://schemas.openxmlformats.org/officeDocument/2006/relationships/chart" Target="../charts/chart20.xml" />
  <Relationship Id="rId29" Type="http://schemas.openxmlformats.org/officeDocument/2006/relationships/chart" Target="../charts/chart29.xml" />
  <Relationship Id="rId41" Type="http://schemas.openxmlformats.org/officeDocument/2006/relationships/image" Target="../media/image11.emf"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24" Type="http://schemas.openxmlformats.org/officeDocument/2006/relationships/chart" Target="../charts/chart24.xml" />
  <Relationship Id="rId32" Type="http://schemas.openxmlformats.org/officeDocument/2006/relationships/image" Target="../media/image2.emf" />
  <Relationship Id="rId37" Type="http://schemas.openxmlformats.org/officeDocument/2006/relationships/image" Target="../media/image7.emf" />
  <Relationship Id="rId40" Type="http://schemas.openxmlformats.org/officeDocument/2006/relationships/image" Target="../media/image10.emf" />
  <Relationship Id="rId45" Type="http://schemas.openxmlformats.org/officeDocument/2006/relationships/image" Target="../media/image15.emf" />
  <Relationship Id="rId5" Type="http://schemas.openxmlformats.org/officeDocument/2006/relationships/chart" Target="../charts/chart5.xml" />
  <Relationship Id="rId15" Type="http://schemas.openxmlformats.org/officeDocument/2006/relationships/chart" Target="../charts/chart15.xml" />
  <Relationship Id="rId23" Type="http://schemas.openxmlformats.org/officeDocument/2006/relationships/chart" Target="../charts/chart23.xml" />
  <Relationship Id="rId28" Type="http://schemas.openxmlformats.org/officeDocument/2006/relationships/chart" Target="../charts/chart28.xml" />
  <Relationship Id="rId36" Type="http://schemas.openxmlformats.org/officeDocument/2006/relationships/image" Target="../media/image6.emf" />
  <Relationship Id="rId10" Type="http://schemas.openxmlformats.org/officeDocument/2006/relationships/chart" Target="../charts/chart10.xml" />
  <Relationship Id="rId19" Type="http://schemas.openxmlformats.org/officeDocument/2006/relationships/chart" Target="../charts/chart19.xml" />
  <Relationship Id="rId31" Type="http://schemas.openxmlformats.org/officeDocument/2006/relationships/image" Target="../media/image1.emf" />
  <Relationship Id="rId44" Type="http://schemas.openxmlformats.org/officeDocument/2006/relationships/image" Target="../media/image14.emf" />
  <Relationship Id="rId4" Type="http://schemas.openxmlformats.org/officeDocument/2006/relationships/chart" Target="../charts/chart4.xml" />
  <Relationship Id="rId9" Type="http://schemas.openxmlformats.org/officeDocument/2006/relationships/chart" Target="../charts/chart9.xml" />
  <Relationship Id="rId14" Type="http://schemas.openxmlformats.org/officeDocument/2006/relationships/chart" Target="../charts/chart14.xml" />
  <Relationship Id="rId22" Type="http://schemas.openxmlformats.org/officeDocument/2006/relationships/chart" Target="../charts/chart22.xml" />
  <Relationship Id="rId27" Type="http://schemas.openxmlformats.org/officeDocument/2006/relationships/chart" Target="../charts/chart27.xml" />
  <Relationship Id="rId30" Type="http://schemas.openxmlformats.org/officeDocument/2006/relationships/chart" Target="../charts/chart30.xml" />
  <Relationship Id="rId35" Type="http://schemas.openxmlformats.org/officeDocument/2006/relationships/image" Target="../media/image5.emf" />
  <Relationship Id="rId43" Type="http://schemas.openxmlformats.org/officeDocument/2006/relationships/image" Target="../media/image13.emf" />
  <Relationship Id="rId48" Type="http://schemas.openxmlformats.org/officeDocument/2006/relationships/image" Target="../media/image18.emf" />
</Relationships>
</file>

<file path=xl/drawings/_rels/vmlDrawing1.vml.rels>&#65279;<?xml version="1.0" encoding="utf-8" standalone="yes"?>
<Relationships xmlns="http://schemas.openxmlformats.org/package/2006/relationships">
  <Relationship Id="rId8" Type="http://schemas.openxmlformats.org/officeDocument/2006/relationships/image" Target="../media/image26.emf" />
  <Relationship Id="rId13" Type="http://schemas.openxmlformats.org/officeDocument/2006/relationships/image" Target="../media/image31.emf" />
  <Relationship Id="rId18" Type="http://schemas.openxmlformats.org/officeDocument/2006/relationships/image" Target="../media/image36.emf" />
  <Relationship Id="rId3" Type="http://schemas.openxmlformats.org/officeDocument/2006/relationships/image" Target="../media/image21.emf" />
  <Relationship Id="rId7" Type="http://schemas.openxmlformats.org/officeDocument/2006/relationships/image" Target="../media/image25.emf" />
  <Relationship Id="rId12" Type="http://schemas.openxmlformats.org/officeDocument/2006/relationships/image" Target="../media/image30.emf" />
  <Relationship Id="rId17" Type="http://schemas.openxmlformats.org/officeDocument/2006/relationships/image" Target="../media/image35.emf" />
  <Relationship Id="rId2" Type="http://schemas.openxmlformats.org/officeDocument/2006/relationships/image" Target="../media/image20.emf" />
  <Relationship Id="rId16" Type="http://schemas.openxmlformats.org/officeDocument/2006/relationships/image" Target="../media/image34.emf" />
  <Relationship Id="rId1" Type="http://schemas.openxmlformats.org/officeDocument/2006/relationships/image" Target="../media/image19.emf" />
  <Relationship Id="rId6" Type="http://schemas.openxmlformats.org/officeDocument/2006/relationships/image" Target="../media/image24.emf" />
  <Relationship Id="rId11" Type="http://schemas.openxmlformats.org/officeDocument/2006/relationships/image" Target="../media/image29.emf" />
  <Relationship Id="rId5" Type="http://schemas.openxmlformats.org/officeDocument/2006/relationships/image" Target="../media/image23.emf" />
  <Relationship Id="rId15" Type="http://schemas.openxmlformats.org/officeDocument/2006/relationships/image" Target="../media/image33.emf" />
  <Relationship Id="rId10" Type="http://schemas.openxmlformats.org/officeDocument/2006/relationships/image" Target="../media/image28.emf" />
  <Relationship Id="rId4" Type="http://schemas.openxmlformats.org/officeDocument/2006/relationships/image" Target="../media/image22.emf" />
  <Relationship Id="rId9" Type="http://schemas.openxmlformats.org/officeDocument/2006/relationships/image" Target="../media/image27.emf" />
  <Relationship Id="rId14" Type="http://schemas.openxmlformats.org/officeDocument/2006/relationships/image" Target="../media/image32.emf" />
</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（最大出力合計397kW）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（最大出力合計397kW）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84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84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84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84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84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84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84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84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84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85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85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85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85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85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85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85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857"/>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858"/>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859"/>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860"/>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861"/>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862"/>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863"/>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864"/>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865"/>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866"/>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867"/>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868"/>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869"/>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870"/>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871"/>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872"/>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873"/>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874"/>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875"/>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876"/>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1877"/>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1878"/>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1879"/>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880"/>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1881"/>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1882"/>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1883"/>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1884"/>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885"/>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1886"/>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887"/>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888"/>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99" zoomScale="70" zoomScaleNormal="70" workbookViewId="0">
      <selection activeCell="AD125" sqref="AD125"/>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島根県　奥出雲町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277</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2</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128</v>
      </c>
      <c r="G7" s="146"/>
      <c r="H7" s="146"/>
      <c r="I7" s="146"/>
      <c r="J7" s="147" t="s">
        <v>129</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131</v>
      </c>
      <c r="C9" s="153"/>
      <c r="D9" s="153"/>
      <c r="E9" s="153"/>
      <c r="F9" s="154">
        <f>データ!V6</f>
        <v>96</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f>データ!W6</f>
        <v>1524</v>
      </c>
      <c r="G12" s="162"/>
      <c r="H12" s="161">
        <f>データ!X6</f>
        <v>1193</v>
      </c>
      <c r="I12" s="162"/>
      <c r="J12" s="161">
        <f>データ!Y6</f>
        <v>1838</v>
      </c>
      <c r="K12" s="162"/>
      <c r="L12" s="161">
        <f>データ!Z6</f>
        <v>2006</v>
      </c>
      <c r="M12" s="162"/>
      <c r="N12" s="150">
        <f>データ!AA6</f>
        <v>2083</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1524</v>
      </c>
      <c r="G16" s="177"/>
      <c r="H16" s="177">
        <f>データ!AR6</f>
        <v>1193</v>
      </c>
      <c r="I16" s="177"/>
      <c r="J16" s="177">
        <f>データ!AS6</f>
        <v>1838</v>
      </c>
      <c r="K16" s="177"/>
      <c r="L16" s="177">
        <f>データ!AT6</f>
        <v>2006</v>
      </c>
      <c r="M16" s="177"/>
      <c r="N16" s="166">
        <f>データ!AU6</f>
        <v>2083</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t="str">
        <f>データ!AV6</f>
        <v>-</v>
      </c>
      <c r="G19" s="180"/>
      <c r="H19" s="180"/>
      <c r="I19" s="180">
        <f>データ!AW6</f>
        <v>70835</v>
      </c>
      <c r="J19" s="180"/>
      <c r="K19" s="180"/>
      <c r="L19" s="180">
        <f>データ!AX6</f>
        <v>70835</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278</v>
      </c>
      <c r="AL40" s="119"/>
      <c r="AM40" s="119"/>
      <c r="AN40" s="119"/>
      <c r="AO40" s="119"/>
      <c r="AP40" s="119"/>
      <c r="AQ40" s="120"/>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279</v>
      </c>
      <c r="AL99" s="191"/>
      <c r="AM99" s="191"/>
      <c r="AN99" s="191"/>
      <c r="AO99" s="191"/>
      <c r="AP99" s="191"/>
      <c r="AQ99" s="192"/>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sqXLNTzlhcjc5dpyw4t2Q2biJ9Ho2itz74QckG6i8froWL8t5leablb/sMdJbiQeVkaebIv18oxh4Nzntb4O0A==" saltValue="P29NVTMphPXp5MnNMdDg9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c r="A6" s="49" t="s">
        <v>115</v>
      </c>
      <c r="B6" s="67" t="str">
        <f>B7</f>
        <v>2017</v>
      </c>
      <c r="C6" s="67" t="str">
        <f t="shared" ref="C6:AX6" si="6">C7</f>
        <v>323438</v>
      </c>
      <c r="D6" s="67" t="str">
        <f t="shared" si="6"/>
        <v>47</v>
      </c>
      <c r="E6" s="67" t="str">
        <f t="shared" si="6"/>
        <v>04</v>
      </c>
      <c r="F6" s="67" t="str">
        <f t="shared" si="6"/>
        <v>0</v>
      </c>
      <c r="G6" s="67" t="str">
        <f t="shared" si="6"/>
        <v>000</v>
      </c>
      <c r="H6" s="67" t="str">
        <f t="shared" si="6"/>
        <v>島根県　奥出雲町</v>
      </c>
      <c r="I6" s="67" t="str">
        <f t="shared" si="6"/>
        <v>法非適用</v>
      </c>
      <c r="J6" s="67" t="str">
        <f t="shared" si="6"/>
        <v>電気事業</v>
      </c>
      <c r="K6" s="67" t="str">
        <f t="shared" si="6"/>
        <v>非設置</v>
      </c>
      <c r="L6" s="68" t="str">
        <f t="shared" si="6"/>
        <v>該当数値なし</v>
      </c>
      <c r="M6" s="69">
        <f t="shared" si="6"/>
        <v>2</v>
      </c>
      <c r="N6" s="69" t="str">
        <f t="shared" si="6"/>
        <v>-</v>
      </c>
      <c r="O6" s="69" t="str">
        <f t="shared" si="6"/>
        <v>-</v>
      </c>
      <c r="P6" s="69" t="str">
        <f t="shared" si="6"/>
        <v>-</v>
      </c>
      <c r="Q6" s="69" t="str">
        <f t="shared" si="6"/>
        <v>-</v>
      </c>
      <c r="R6" s="70" t="str">
        <f>R7</f>
        <v>平成47年7月30日　仁多発電所</v>
      </c>
      <c r="S6" s="71" t="str">
        <f t="shared" si="6"/>
        <v>平成47年7月20日　仁多発電所</v>
      </c>
      <c r="T6" s="67" t="str">
        <f t="shared" si="6"/>
        <v>無</v>
      </c>
      <c r="U6" s="71" t="str">
        <f t="shared" si="6"/>
        <v>中国電力株式会社、奥出雲電力株式会社</v>
      </c>
      <c r="V6" s="68">
        <f t="shared" si="6"/>
        <v>96</v>
      </c>
      <c r="W6" s="69">
        <f>W7</f>
        <v>1524</v>
      </c>
      <c r="X6" s="69">
        <f t="shared" si="6"/>
        <v>1193</v>
      </c>
      <c r="Y6" s="69">
        <f t="shared" si="6"/>
        <v>1838</v>
      </c>
      <c r="Z6" s="69">
        <f t="shared" si="6"/>
        <v>2006</v>
      </c>
      <c r="AA6" s="69">
        <f t="shared" si="6"/>
        <v>2083</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1524</v>
      </c>
      <c r="AR6" s="69">
        <f t="shared" si="6"/>
        <v>1193</v>
      </c>
      <c r="AS6" s="69">
        <f t="shared" si="6"/>
        <v>1838</v>
      </c>
      <c r="AT6" s="69">
        <f t="shared" si="6"/>
        <v>2006</v>
      </c>
      <c r="AU6" s="69">
        <f t="shared" si="6"/>
        <v>2083</v>
      </c>
      <c r="AV6" s="69" t="str">
        <f t="shared" si="6"/>
        <v>-</v>
      </c>
      <c r="AW6" s="69">
        <f t="shared" si="6"/>
        <v>70835</v>
      </c>
      <c r="AX6" s="69">
        <f t="shared" si="6"/>
        <v>70835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116</v>
      </c>
      <c r="C7" s="77" t="s">
        <v>117</v>
      </c>
      <c r="D7" s="77" t="s">
        <v>118</v>
      </c>
      <c r="E7" s="77" t="s">
        <v>119</v>
      </c>
      <c r="F7" s="77" t="s">
        <v>120</v>
      </c>
      <c r="G7" s="77" t="s">
        <v>121</v>
      </c>
      <c r="H7" s="77" t="s">
        <v>122</v>
      </c>
      <c r="I7" s="77" t="s">
        <v>123</v>
      </c>
      <c r="J7" s="77" t="s">
        <v>124</v>
      </c>
      <c r="K7" s="77" t="s">
        <v>125</v>
      </c>
      <c r="L7" s="78" t="s">
        <v>126</v>
      </c>
      <c r="M7" s="79">
        <v>2</v>
      </c>
      <c r="N7" s="79" t="s">
        <v>127</v>
      </c>
      <c r="O7" s="80" t="s">
        <v>127</v>
      </c>
      <c r="P7" s="80" t="s">
        <v>127</v>
      </c>
      <c r="Q7" s="80" t="s">
        <v>127</v>
      </c>
      <c r="R7" s="81" t="s">
        <v>128</v>
      </c>
      <c r="S7" s="81" t="s">
        <v>129</v>
      </c>
      <c r="T7" s="82" t="s">
        <v>130</v>
      </c>
      <c r="U7" s="81" t="s">
        <v>131</v>
      </c>
      <c r="V7" s="78">
        <v>96</v>
      </c>
      <c r="W7" s="80">
        <v>1524</v>
      </c>
      <c r="X7" s="80">
        <v>1193</v>
      </c>
      <c r="Y7" s="80">
        <v>1838</v>
      </c>
      <c r="Z7" s="80">
        <v>2006</v>
      </c>
      <c r="AA7" s="80">
        <v>2083</v>
      </c>
      <c r="AB7" s="80" t="s">
        <v>127</v>
      </c>
      <c r="AC7" s="80" t="s">
        <v>127</v>
      </c>
      <c r="AD7" s="80" t="s">
        <v>127</v>
      </c>
      <c r="AE7" s="80" t="s">
        <v>127</v>
      </c>
      <c r="AF7" s="80" t="s">
        <v>127</v>
      </c>
      <c r="AG7" s="80" t="s">
        <v>127</v>
      </c>
      <c r="AH7" s="80" t="s">
        <v>127</v>
      </c>
      <c r="AI7" s="80" t="s">
        <v>127</v>
      </c>
      <c r="AJ7" s="80" t="s">
        <v>127</v>
      </c>
      <c r="AK7" s="80" t="s">
        <v>127</v>
      </c>
      <c r="AL7" s="80" t="s">
        <v>127</v>
      </c>
      <c r="AM7" s="80" t="s">
        <v>127</v>
      </c>
      <c r="AN7" s="80" t="s">
        <v>127</v>
      </c>
      <c r="AO7" s="80" t="s">
        <v>127</v>
      </c>
      <c r="AP7" s="80" t="s">
        <v>127</v>
      </c>
      <c r="AQ7" s="80">
        <v>1524</v>
      </c>
      <c r="AR7" s="80">
        <v>1193</v>
      </c>
      <c r="AS7" s="80">
        <v>1838</v>
      </c>
      <c r="AT7" s="80">
        <v>2006</v>
      </c>
      <c r="AU7" s="80">
        <v>2083</v>
      </c>
      <c r="AV7" s="80" t="s">
        <v>127</v>
      </c>
      <c r="AW7" s="80">
        <v>70835</v>
      </c>
      <c r="AX7" s="80">
        <v>70835</v>
      </c>
      <c r="AY7" s="83">
        <v>111.8</v>
      </c>
      <c r="AZ7" s="83">
        <v>110.4</v>
      </c>
      <c r="BA7" s="83">
        <v>139.9</v>
      </c>
      <c r="BB7" s="83">
        <v>180.4</v>
      </c>
      <c r="BC7" s="83">
        <v>150.1</v>
      </c>
      <c r="BD7" s="83">
        <v>164.1</v>
      </c>
      <c r="BE7" s="83">
        <v>124.4</v>
      </c>
      <c r="BF7" s="83">
        <v>118.8</v>
      </c>
      <c r="BG7" s="83">
        <v>88.8</v>
      </c>
      <c r="BH7" s="83">
        <v>121.3</v>
      </c>
      <c r="BI7" s="83">
        <v>100</v>
      </c>
      <c r="BJ7" s="83">
        <v>111.7</v>
      </c>
      <c r="BK7" s="83">
        <v>93.6</v>
      </c>
      <c r="BL7" s="83">
        <v>267.3</v>
      </c>
      <c r="BM7" s="83">
        <v>338.3</v>
      </c>
      <c r="BN7" s="83">
        <v>339</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8005.2</v>
      </c>
      <c r="CG7" s="83">
        <v>11661.4</v>
      </c>
      <c r="CH7" s="83">
        <v>22257.3</v>
      </c>
      <c r="CI7" s="83">
        <v>21297.599999999999</v>
      </c>
      <c r="CJ7" s="83">
        <v>26207.4</v>
      </c>
      <c r="CK7" s="83">
        <v>11717.4</v>
      </c>
      <c r="CL7" s="83">
        <v>17642.5</v>
      </c>
      <c r="CM7" s="83">
        <v>18815.8</v>
      </c>
      <c r="CN7" s="83">
        <v>22847.9</v>
      </c>
      <c r="CO7" s="83">
        <v>19210.5</v>
      </c>
      <c r="CP7" s="80">
        <v>1435</v>
      </c>
      <c r="CQ7" s="80">
        <v>1685</v>
      </c>
      <c r="CR7" s="80">
        <v>35730</v>
      </c>
      <c r="CS7" s="80">
        <v>54296</v>
      </c>
      <c r="CT7" s="80">
        <v>55949</v>
      </c>
      <c r="CU7" s="80">
        <v>108538</v>
      </c>
      <c r="CV7" s="80">
        <v>58539</v>
      </c>
      <c r="CW7" s="80">
        <v>37685</v>
      </c>
      <c r="CX7" s="80">
        <v>2390</v>
      </c>
      <c r="CY7" s="80">
        <v>32739</v>
      </c>
      <c r="CZ7" s="80">
        <v>397</v>
      </c>
      <c r="DA7" s="83">
        <v>94</v>
      </c>
      <c r="DB7" s="83">
        <v>49.5</v>
      </c>
      <c r="DC7" s="83">
        <v>72.7</v>
      </c>
      <c r="DD7" s="83">
        <v>79.5</v>
      </c>
      <c r="DE7" s="83">
        <v>59.9</v>
      </c>
      <c r="DF7" s="83">
        <v>35.9</v>
      </c>
      <c r="DG7" s="83">
        <v>35.299999999999997</v>
      </c>
      <c r="DH7" s="83">
        <v>32.299999999999997</v>
      </c>
      <c r="DI7" s="83">
        <v>35.799999999999997</v>
      </c>
      <c r="DJ7" s="83">
        <v>31.7</v>
      </c>
      <c r="DK7" s="83">
        <v>0</v>
      </c>
      <c r="DL7" s="83">
        <v>0</v>
      </c>
      <c r="DM7" s="83">
        <v>0</v>
      </c>
      <c r="DN7" s="83">
        <v>3.6</v>
      </c>
      <c r="DO7" s="83">
        <v>0</v>
      </c>
      <c r="DP7" s="83">
        <v>23</v>
      </c>
      <c r="DQ7" s="83">
        <v>14.6</v>
      </c>
      <c r="DR7" s="83">
        <v>17.3</v>
      </c>
      <c r="DS7" s="83">
        <v>14.6</v>
      </c>
      <c r="DT7" s="83">
        <v>11.9</v>
      </c>
      <c r="DU7" s="83">
        <v>365.7</v>
      </c>
      <c r="DV7" s="83">
        <v>1783.5</v>
      </c>
      <c r="DW7" s="83">
        <v>1058.5999999999999</v>
      </c>
      <c r="DX7" s="83">
        <v>1155.3</v>
      </c>
      <c r="DY7" s="83">
        <v>1532.8</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0</v>
      </c>
      <c r="EP7" s="83">
        <v>43.1</v>
      </c>
      <c r="EQ7" s="83">
        <v>86.2</v>
      </c>
      <c r="ER7" s="83">
        <v>94.5</v>
      </c>
      <c r="ES7" s="83">
        <v>100</v>
      </c>
      <c r="ET7" s="83">
        <v>61.5</v>
      </c>
      <c r="EU7" s="83">
        <v>74.599999999999994</v>
      </c>
      <c r="EV7" s="83">
        <v>77.099999999999994</v>
      </c>
      <c r="EW7" s="83">
        <v>79.8</v>
      </c>
      <c r="EX7" s="83">
        <v>88</v>
      </c>
      <c r="EY7" s="80">
        <v>397</v>
      </c>
      <c r="EZ7" s="83">
        <v>94</v>
      </c>
      <c r="FA7" s="83">
        <v>49.5</v>
      </c>
      <c r="FB7" s="83">
        <v>72.7</v>
      </c>
      <c r="FC7" s="83">
        <v>79.5</v>
      </c>
      <c r="FD7" s="83">
        <v>59.9</v>
      </c>
      <c r="FE7" s="83">
        <v>64</v>
      </c>
      <c r="FF7" s="83">
        <v>56.1</v>
      </c>
      <c r="FG7" s="83">
        <v>61.8</v>
      </c>
      <c r="FH7" s="83">
        <v>61.6</v>
      </c>
      <c r="FI7" s="83">
        <v>57.3</v>
      </c>
      <c r="FJ7" s="83">
        <v>0</v>
      </c>
      <c r="FK7" s="83">
        <v>0</v>
      </c>
      <c r="FL7" s="83">
        <v>0</v>
      </c>
      <c r="FM7" s="83">
        <v>3.6</v>
      </c>
      <c r="FN7" s="83">
        <v>0</v>
      </c>
      <c r="FO7" s="83">
        <v>22.1</v>
      </c>
      <c r="FP7" s="83">
        <v>16.7</v>
      </c>
      <c r="FQ7" s="83">
        <v>8.6999999999999993</v>
      </c>
      <c r="FR7" s="83">
        <v>5.7</v>
      </c>
      <c r="FS7" s="83">
        <v>4.2</v>
      </c>
      <c r="FT7" s="83">
        <v>365.7</v>
      </c>
      <c r="FU7" s="83">
        <v>1783.5</v>
      </c>
      <c r="FV7" s="83">
        <v>1058.5999999999999</v>
      </c>
      <c r="FW7" s="83">
        <v>1155.3</v>
      </c>
      <c r="FX7" s="83">
        <v>1532.8</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v>0</v>
      </c>
      <c r="GO7" s="83">
        <v>43.1</v>
      </c>
      <c r="GP7" s="83">
        <v>86.2</v>
      </c>
      <c r="GQ7" s="83">
        <v>94.5</v>
      </c>
      <c r="GR7" s="83">
        <v>100</v>
      </c>
      <c r="GS7" s="83">
        <v>56.2</v>
      </c>
      <c r="GT7" s="83">
        <v>58.4</v>
      </c>
      <c r="GU7" s="83">
        <v>80.599999999999994</v>
      </c>
      <c r="GV7" s="83">
        <v>85.6</v>
      </c>
      <c r="GW7" s="83">
        <v>92</v>
      </c>
      <c r="GX7" s="80" t="s">
        <v>127</v>
      </c>
      <c r="GY7" s="83" t="s">
        <v>127</v>
      </c>
      <c r="GZ7" s="83" t="s">
        <v>127</v>
      </c>
      <c r="HA7" s="83" t="s">
        <v>127</v>
      </c>
      <c r="HB7" s="83" t="s">
        <v>127</v>
      </c>
      <c r="HC7" s="83" t="s">
        <v>127</v>
      </c>
      <c r="HD7" s="83">
        <v>48</v>
      </c>
      <c r="HE7" s="83">
        <v>48.9</v>
      </c>
      <c r="HF7" s="83">
        <v>47.8</v>
      </c>
      <c r="HG7" s="83">
        <v>53.5</v>
      </c>
      <c r="HH7" s="83">
        <v>62.3</v>
      </c>
      <c r="HI7" s="83" t="s">
        <v>127</v>
      </c>
      <c r="HJ7" s="83" t="s">
        <v>127</v>
      </c>
      <c r="HK7" s="83" t="s">
        <v>127</v>
      </c>
      <c r="HL7" s="83" t="s">
        <v>127</v>
      </c>
      <c r="HM7" s="83" t="s">
        <v>127</v>
      </c>
      <c r="HN7" s="83">
        <v>11.8</v>
      </c>
      <c r="HO7" s="83">
        <v>5.5</v>
      </c>
      <c r="HP7" s="83">
        <v>13.8</v>
      </c>
      <c r="HQ7" s="83">
        <v>9.4</v>
      </c>
      <c r="HR7" s="83">
        <v>8.1999999999999993</v>
      </c>
      <c r="HS7" s="83" t="s">
        <v>127</v>
      </c>
      <c r="HT7" s="83" t="s">
        <v>127</v>
      </c>
      <c r="HU7" s="83" t="s">
        <v>127</v>
      </c>
      <c r="HV7" s="83" t="s">
        <v>127</v>
      </c>
      <c r="HW7" s="83" t="s">
        <v>127</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44.9</v>
      </c>
      <c r="IS7" s="83">
        <v>55.8</v>
      </c>
      <c r="IT7" s="83">
        <v>57.2</v>
      </c>
      <c r="IU7" s="83">
        <v>54.1</v>
      </c>
      <c r="IV7" s="83">
        <v>58.2</v>
      </c>
      <c r="IW7" s="80" t="s">
        <v>127</v>
      </c>
      <c r="IX7" s="83" t="s">
        <v>127</v>
      </c>
      <c r="IY7" s="83" t="s">
        <v>127</v>
      </c>
      <c r="IZ7" s="83" t="s">
        <v>127</v>
      </c>
      <c r="JA7" s="83" t="s">
        <v>127</v>
      </c>
      <c r="JB7" s="83" t="s">
        <v>127</v>
      </c>
      <c r="JC7" s="83">
        <v>19.600000000000001</v>
      </c>
      <c r="JD7" s="83">
        <v>18.5</v>
      </c>
      <c r="JE7" s="83">
        <v>16.100000000000001</v>
      </c>
      <c r="JF7" s="83">
        <v>19.600000000000001</v>
      </c>
      <c r="JG7" s="83">
        <v>17.899999999999999</v>
      </c>
      <c r="JH7" s="83" t="s">
        <v>127</v>
      </c>
      <c r="JI7" s="83" t="s">
        <v>127</v>
      </c>
      <c r="JJ7" s="83" t="s">
        <v>127</v>
      </c>
      <c r="JK7" s="83" t="s">
        <v>127</v>
      </c>
      <c r="JL7" s="83" t="s">
        <v>127</v>
      </c>
      <c r="JM7" s="83">
        <v>45.4</v>
      </c>
      <c r="JN7" s="83">
        <v>46.6</v>
      </c>
      <c r="JO7" s="83">
        <v>48.3</v>
      </c>
      <c r="JP7" s="83">
        <v>48.2</v>
      </c>
      <c r="JQ7" s="83">
        <v>34.5</v>
      </c>
      <c r="JR7" s="83" t="s">
        <v>127</v>
      </c>
      <c r="JS7" s="83" t="s">
        <v>127</v>
      </c>
      <c r="JT7" s="83" t="s">
        <v>127</v>
      </c>
      <c r="JU7" s="83" t="s">
        <v>127</v>
      </c>
      <c r="JV7" s="83" t="s">
        <v>127</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86.6</v>
      </c>
      <c r="KR7" s="83">
        <v>98.4</v>
      </c>
      <c r="KS7" s="83">
        <v>98.4</v>
      </c>
      <c r="KT7" s="83">
        <v>99.1</v>
      </c>
      <c r="KU7" s="83">
        <v>98.8</v>
      </c>
      <c r="KV7" s="80" t="s">
        <v>127</v>
      </c>
      <c r="KW7" s="83" t="s">
        <v>127</v>
      </c>
      <c r="KX7" s="83" t="s">
        <v>127</v>
      </c>
      <c r="KY7" s="83" t="s">
        <v>127</v>
      </c>
      <c r="KZ7" s="83" t="s">
        <v>127</v>
      </c>
      <c r="LA7" s="83" t="s">
        <v>127</v>
      </c>
      <c r="LB7" s="83">
        <v>6.4</v>
      </c>
      <c r="LC7" s="83">
        <v>13.7</v>
      </c>
      <c r="LD7" s="83">
        <v>12</v>
      </c>
      <c r="LE7" s="83">
        <v>14.5</v>
      </c>
      <c r="LF7" s="83">
        <v>14.9</v>
      </c>
      <c r="LG7" s="83" t="s">
        <v>127</v>
      </c>
      <c r="LH7" s="83" t="s">
        <v>127</v>
      </c>
      <c r="LI7" s="83" t="s">
        <v>127</v>
      </c>
      <c r="LJ7" s="83" t="s">
        <v>127</v>
      </c>
      <c r="LK7" s="83" t="s">
        <v>127</v>
      </c>
      <c r="LL7" s="83">
        <v>0.2</v>
      </c>
      <c r="LM7" s="83">
        <v>2.5</v>
      </c>
      <c r="LN7" s="83">
        <v>0.3</v>
      </c>
      <c r="LO7" s="83">
        <v>0.3</v>
      </c>
      <c r="LP7" s="83">
        <v>0.3</v>
      </c>
      <c r="LQ7" s="83" t="s">
        <v>127</v>
      </c>
      <c r="LR7" s="83" t="s">
        <v>127</v>
      </c>
      <c r="LS7" s="83" t="s">
        <v>127</v>
      </c>
      <c r="LT7" s="83" t="s">
        <v>127</v>
      </c>
      <c r="LU7" s="83" t="s">
        <v>127</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100</v>
      </c>
      <c r="MR7" s="83">
        <v>98.2</v>
      </c>
      <c r="MS7" s="83">
        <v>98.8</v>
      </c>
      <c r="MT7" s="83">
        <v>98.3</v>
      </c>
      <c r="MU7" s="83">
        <v>1</v>
      </c>
      <c r="MV7" s="83">
        <v>2</v>
      </c>
      <c r="MW7" s="83">
        <v>2</v>
      </c>
      <c r="MX7" s="83">
        <v>2</v>
      </c>
      <c r="MY7" s="83" t="s">
        <v>127</v>
      </c>
      <c r="MZ7" s="83" t="s">
        <v>127</v>
      </c>
      <c r="NA7" s="83" t="s">
        <v>127</v>
      </c>
      <c r="NB7" s="83" t="s">
        <v>127</v>
      </c>
      <c r="NC7" s="83" t="s">
        <v>127</v>
      </c>
      <c r="ND7" s="83" t="s">
        <v>127</v>
      </c>
      <c r="NE7" s="83" t="s">
        <v>127</v>
      </c>
      <c r="NF7" s="83" t="s">
        <v>127</v>
      </c>
      <c r="NG7" s="83" t="s">
        <v>127</v>
      </c>
      <c r="NH7" s="83" t="s">
        <v>127</v>
      </c>
      <c r="NI7" s="83" t="s">
        <v>127</v>
      </c>
      <c r="NJ7" s="83" t="s">
        <v>127</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132</v>
      </c>
      <c r="FB8" s="85"/>
      <c r="FC8" s="85"/>
      <c r="FD8" s="85"/>
      <c r="FE8" s="85"/>
      <c r="FF8" s="86"/>
      <c r="FG8" s="85"/>
      <c r="FH8" s="85"/>
      <c r="FI8" s="85" t="str">
        <f>FJ4</f>
        <v>修繕費比率（％）</v>
      </c>
      <c r="FJ8" s="85" t="b">
        <f>IF(SUM($M$6,$MU$7:$MX$7)=0,FALSE,TRUE)</f>
        <v>1</v>
      </c>
      <c r="FK8" s="87" t="s">
        <v>132</v>
      </c>
      <c r="FL8" s="85"/>
      <c r="FM8" s="85"/>
      <c r="FN8" s="85"/>
      <c r="FO8" s="85"/>
      <c r="FP8" s="85"/>
      <c r="FQ8" s="86"/>
      <c r="FR8" s="85"/>
      <c r="FS8" s="85" t="str">
        <f>FT4</f>
        <v>企業債残高対料金収入比率（％）</v>
      </c>
      <c r="FT8" s="85" t="b">
        <f>IF(SUM($M$6,$MU$7:$MX$7)=0,FALSE,TRUE)</f>
        <v>1</v>
      </c>
      <c r="FU8" s="87" t="s">
        <v>132</v>
      </c>
      <c r="FV8" s="85"/>
      <c r="FW8" s="85"/>
      <c r="FX8" s="85"/>
      <c r="FY8" s="85"/>
      <c r="FZ8" s="85"/>
      <c r="GA8" s="85"/>
      <c r="GB8" s="86"/>
      <c r="GC8" s="85" t="str">
        <f>GD4</f>
        <v>有形固定資産減価償却率（％）</v>
      </c>
      <c r="GD8" s="85" t="b">
        <v>0</v>
      </c>
      <c r="GE8" s="87" t="s">
        <v>133</v>
      </c>
      <c r="GF8" s="85"/>
      <c r="GG8" s="85"/>
      <c r="GH8" s="85"/>
      <c r="GI8" s="85"/>
      <c r="GJ8" s="85"/>
      <c r="GK8" s="85"/>
      <c r="GL8" s="85"/>
      <c r="GM8" s="85" t="str">
        <f>GN4</f>
        <v>FIT収入割合（％）</v>
      </c>
      <c r="GN8" s="85" t="b">
        <f>IF(SUM($M$6,$MU$7:$MX$7)=0,FALSE,TRUE)</f>
        <v>1</v>
      </c>
      <c r="GO8" s="87" t="s">
        <v>132</v>
      </c>
      <c r="GP8" s="85"/>
      <c r="GQ8" s="85"/>
      <c r="GR8" s="85"/>
      <c r="GS8" s="84"/>
      <c r="GT8" s="84"/>
      <c r="GU8" s="84"/>
      <c r="GV8" s="84"/>
      <c r="GW8" s="85" t="str">
        <f>GX5</f>
        <v>最大出力合計</v>
      </c>
      <c r="GX8" s="85" t="str">
        <f>GY4</f>
        <v>設備利用率（％）</v>
      </c>
      <c r="GY8" s="85" t="b">
        <f>IF(SUM($N$7,$MY$7:$NB$7)=0,FALSE,TRUE)</f>
        <v>0</v>
      </c>
      <c r="GZ8" s="87" t="s">
        <v>132</v>
      </c>
      <c r="HA8" s="85"/>
      <c r="HB8" s="85"/>
      <c r="HC8" s="85"/>
      <c r="HD8" s="85"/>
      <c r="HE8" s="86"/>
      <c r="HF8" s="85"/>
      <c r="HG8" s="85"/>
      <c r="HH8" s="85" t="str">
        <f>HI4</f>
        <v>修繕費比率（％）</v>
      </c>
      <c r="HI8" s="85" t="b">
        <f>IF(SUM($N$7,$MY$7:$NB$7)=0,FALSE,TRUE)</f>
        <v>0</v>
      </c>
      <c r="HJ8" s="87" t="s">
        <v>132</v>
      </c>
      <c r="HK8" s="85"/>
      <c r="HL8" s="85"/>
      <c r="HM8" s="85"/>
      <c r="HN8" s="85"/>
      <c r="HO8" s="85"/>
      <c r="HP8" s="86"/>
      <c r="HQ8" s="85"/>
      <c r="HR8" s="85" t="str">
        <f>HS4</f>
        <v>企業債残高対料金収入比率（％）</v>
      </c>
      <c r="HS8" s="85" t="b">
        <f>IF(SUM($N$7,$MY$7:$NB$7)=0,FALSE,TRUE)</f>
        <v>0</v>
      </c>
      <c r="HT8" s="87" t="s">
        <v>132</v>
      </c>
      <c r="HU8" s="85"/>
      <c r="HV8" s="85"/>
      <c r="HW8" s="85"/>
      <c r="HX8" s="85"/>
      <c r="HY8" s="85"/>
      <c r="HZ8" s="85"/>
      <c r="IA8" s="86"/>
      <c r="IB8" s="85" t="str">
        <f>IC4</f>
        <v>有形固定資産減価償却率（％）</v>
      </c>
      <c r="IC8" s="85" t="b">
        <v>0</v>
      </c>
      <c r="ID8" s="87" t="s">
        <v>133</v>
      </c>
      <c r="IE8" s="85"/>
      <c r="IF8" s="85"/>
      <c r="IG8" s="85"/>
      <c r="IH8" s="85"/>
      <c r="II8" s="85"/>
      <c r="IJ8" s="85"/>
      <c r="IK8" s="85"/>
      <c r="IL8" s="85" t="str">
        <f>IM4</f>
        <v>FIT収入割合（％）</v>
      </c>
      <c r="IM8" s="85" t="b">
        <f>IF(SUM($N$7,$MY$7:$NB$7)=0,FALSE,TRUE)</f>
        <v>0</v>
      </c>
      <c r="IN8" s="87" t="s">
        <v>132</v>
      </c>
      <c r="IO8" s="85"/>
      <c r="IP8" s="85"/>
      <c r="IQ8" s="85"/>
      <c r="IR8" s="84"/>
      <c r="IS8" s="84"/>
      <c r="IT8" s="84"/>
      <c r="IU8" s="84"/>
      <c r="IV8" s="85" t="str">
        <f>IW5</f>
        <v>最大出力合計</v>
      </c>
      <c r="IW8" s="85" t="str">
        <f>IX4</f>
        <v>設備利用率（％）</v>
      </c>
      <c r="IX8" s="85" t="b">
        <f>IF(SUM($O$7,$NC$7:$NF$7)=0,FALSE,TRUE)</f>
        <v>0</v>
      </c>
      <c r="IY8" s="87" t="s">
        <v>132</v>
      </c>
      <c r="IZ8" s="85"/>
      <c r="JA8" s="85"/>
      <c r="JB8" s="85"/>
      <c r="JC8" s="85"/>
      <c r="JD8" s="86"/>
      <c r="JE8" s="85"/>
      <c r="JF8" s="85"/>
      <c r="JG8" s="85" t="str">
        <f>JH4</f>
        <v>修繕費比率（％）</v>
      </c>
      <c r="JH8" s="85" t="b">
        <f>IF(SUM($O$7,$NC$7:$NF$7)=0,FALSE,TRUE)</f>
        <v>0</v>
      </c>
      <c r="JI8" s="87" t="s">
        <v>132</v>
      </c>
      <c r="JJ8" s="85"/>
      <c r="JK8" s="85"/>
      <c r="JL8" s="85"/>
      <c r="JM8" s="85"/>
      <c r="JN8" s="85"/>
      <c r="JO8" s="86"/>
      <c r="JP8" s="85"/>
      <c r="JQ8" s="85" t="str">
        <f>JR4</f>
        <v>企業債残高対料金収入比率（％）</v>
      </c>
      <c r="JR8" s="85" t="b">
        <f>IF(SUM($O$7,$NC$7:$NF$7)=0,FALSE,TRUE)</f>
        <v>0</v>
      </c>
      <c r="JS8" s="87" t="s">
        <v>132</v>
      </c>
      <c r="JT8" s="85"/>
      <c r="JU8" s="85"/>
      <c r="JV8" s="85"/>
      <c r="JW8" s="85"/>
      <c r="JX8" s="85"/>
      <c r="JY8" s="85"/>
      <c r="JZ8" s="86"/>
      <c r="KA8" s="85" t="str">
        <f>KB4</f>
        <v>有形固定資産減価償却率（％）</v>
      </c>
      <c r="KB8" s="85" t="b">
        <v>0</v>
      </c>
      <c r="KC8" s="87" t="s">
        <v>133</v>
      </c>
      <c r="KD8" s="85"/>
      <c r="KE8" s="85"/>
      <c r="KF8" s="85"/>
      <c r="KG8" s="85"/>
      <c r="KH8" s="85"/>
      <c r="KI8" s="85"/>
      <c r="KJ8" s="85"/>
      <c r="KK8" s="85" t="str">
        <f>KL4</f>
        <v>FIT収入割合（％）</v>
      </c>
      <c r="KL8" s="85" t="b">
        <f>IF(SUM($O$7,$NC$7:$NF$7)=0,FALSE,TRUE)</f>
        <v>0</v>
      </c>
      <c r="KM8" s="87" t="s">
        <v>132</v>
      </c>
      <c r="KN8" s="85"/>
      <c r="KO8" s="85"/>
      <c r="KP8" s="85"/>
      <c r="KQ8" s="84"/>
      <c r="KR8" s="84"/>
      <c r="KS8" s="84"/>
      <c r="KT8" s="84"/>
      <c r="KU8" s="85" t="str">
        <f>KV5</f>
        <v>最大出力合計</v>
      </c>
      <c r="KV8" s="85" t="str">
        <f>KW4</f>
        <v>設備利用率（％）</v>
      </c>
      <c r="KW8" s="85" t="b">
        <f>IF(SUM($P$7,$NG$7:$NJ$7)=0,FALSE,TRUE)</f>
        <v>0</v>
      </c>
      <c r="KX8" s="87" t="s">
        <v>132</v>
      </c>
      <c r="KY8" s="85"/>
      <c r="KZ8" s="85"/>
      <c r="LA8" s="85"/>
      <c r="LB8" s="85"/>
      <c r="LC8" s="86"/>
      <c r="LD8" s="85"/>
      <c r="LE8" s="85"/>
      <c r="LF8" s="85" t="str">
        <f>LG4</f>
        <v>修繕費比率（％）</v>
      </c>
      <c r="LG8" s="85" t="b">
        <f>IF(SUM($P$7,$NG$7:$NJ$7)=0,FALSE,TRUE)</f>
        <v>0</v>
      </c>
      <c r="LH8" s="87" t="s">
        <v>132</v>
      </c>
      <c r="LI8" s="85"/>
      <c r="LJ8" s="85"/>
      <c r="LK8" s="85"/>
      <c r="LL8" s="85"/>
      <c r="LM8" s="85"/>
      <c r="LN8" s="86"/>
      <c r="LO8" s="85"/>
      <c r="LP8" s="85" t="str">
        <f>LQ4</f>
        <v>企業債残高対料金収入比率（％）</v>
      </c>
      <c r="LQ8" s="85" t="b">
        <f>IF(SUM($P$7,$NG$7:$NJ$7)=0,FALSE,TRUE)</f>
        <v>0</v>
      </c>
      <c r="LR8" s="87" t="s">
        <v>132</v>
      </c>
      <c r="LS8" s="85"/>
      <c r="LT8" s="85"/>
      <c r="LU8" s="85"/>
      <c r="LV8" s="85"/>
      <c r="LW8" s="85"/>
      <c r="LX8" s="85"/>
      <c r="LY8" s="86"/>
      <c r="LZ8" s="85" t="str">
        <f>MA4</f>
        <v>有形固定資産減価償却率（％）</v>
      </c>
      <c r="MA8" s="85" t="b">
        <v>0</v>
      </c>
      <c r="MB8" s="87" t="s">
        <v>133</v>
      </c>
      <c r="MC8" s="85"/>
      <c r="MD8" s="85"/>
      <c r="ME8" s="85"/>
      <c r="MF8" s="85"/>
      <c r="MG8" s="85"/>
      <c r="MH8" s="85"/>
      <c r="MI8" s="85"/>
      <c r="MJ8" s="85" t="str">
        <f>MK4</f>
        <v>FIT収入割合（％）</v>
      </c>
      <c r="MK8" s="85" t="b">
        <f>IF(SUM($P$7,$NG$7:$NJ$7)=0,FALSE,TRUE)</f>
        <v>0</v>
      </c>
      <c r="ML8" s="87" t="s">
        <v>132</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（最大出力合計397kW）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（最大出力合計397kW）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140</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111.8</v>
      </c>
      <c r="AZ11" s="95">
        <f>AZ7</f>
        <v>110.4</v>
      </c>
      <c r="BA11" s="95">
        <f>BA7</f>
        <v>139.9</v>
      </c>
      <c r="BB11" s="95">
        <f>BB7</f>
        <v>180.4</v>
      </c>
      <c r="BC11" s="95">
        <f>BC7</f>
        <v>150.1</v>
      </c>
      <c r="BD11" s="84"/>
      <c r="BE11" s="84"/>
      <c r="BF11" s="84"/>
      <c r="BG11" s="84"/>
      <c r="BH11" s="84"/>
      <c r="BI11" s="94" t="s">
        <v>142</v>
      </c>
      <c r="BJ11" s="95">
        <f>BJ7</f>
        <v>111.7</v>
      </c>
      <c r="BK11" s="95">
        <f>BK7</f>
        <v>93.6</v>
      </c>
      <c r="BL11" s="95">
        <f>BL7</f>
        <v>267.3</v>
      </c>
      <c r="BM11" s="95">
        <f>BM7</f>
        <v>338.3</v>
      </c>
      <c r="BN11" s="95">
        <f>BN7</f>
        <v>339</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144</v>
      </c>
      <c r="CF11" s="95">
        <f>CF7</f>
        <v>8005.2</v>
      </c>
      <c r="CG11" s="95">
        <f>CG7</f>
        <v>11661.4</v>
      </c>
      <c r="CH11" s="95">
        <f>CH7</f>
        <v>22257.3</v>
      </c>
      <c r="CI11" s="95">
        <f>CI7</f>
        <v>21297.599999999999</v>
      </c>
      <c r="CJ11" s="95">
        <f>CJ7</f>
        <v>26207.4</v>
      </c>
      <c r="CK11" s="84"/>
      <c r="CL11" s="84"/>
      <c r="CM11" s="84"/>
      <c r="CN11" s="84"/>
      <c r="CO11" s="94" t="s">
        <v>145</v>
      </c>
      <c r="CP11" s="96">
        <f>CP7</f>
        <v>1435</v>
      </c>
      <c r="CQ11" s="96">
        <f>CQ7</f>
        <v>1685</v>
      </c>
      <c r="CR11" s="96">
        <f>CR7</f>
        <v>35730</v>
      </c>
      <c r="CS11" s="96">
        <f>CS7</f>
        <v>54296</v>
      </c>
      <c r="CT11" s="96">
        <f>CT7</f>
        <v>55949</v>
      </c>
      <c r="CU11" s="84"/>
      <c r="CV11" s="84"/>
      <c r="CW11" s="84"/>
      <c r="CX11" s="84"/>
      <c r="CY11" s="84"/>
      <c r="CZ11" s="94" t="s">
        <v>142</v>
      </c>
      <c r="DA11" s="95">
        <f>DA7</f>
        <v>94</v>
      </c>
      <c r="DB11" s="95">
        <f>DB7</f>
        <v>49.5</v>
      </c>
      <c r="DC11" s="95">
        <f>DC7</f>
        <v>72.7</v>
      </c>
      <c r="DD11" s="95">
        <f>DD7</f>
        <v>79.5</v>
      </c>
      <c r="DE11" s="95">
        <f>DE7</f>
        <v>59.9</v>
      </c>
      <c r="DF11" s="84"/>
      <c r="DG11" s="84"/>
      <c r="DH11" s="84"/>
      <c r="DI11" s="84"/>
      <c r="DJ11" s="94" t="s">
        <v>146</v>
      </c>
      <c r="DK11" s="95">
        <f>DK7</f>
        <v>0</v>
      </c>
      <c r="DL11" s="95">
        <f>DL7</f>
        <v>0</v>
      </c>
      <c r="DM11" s="95">
        <f>DM7</f>
        <v>0</v>
      </c>
      <c r="DN11" s="95">
        <f>DN7</f>
        <v>3.6</v>
      </c>
      <c r="DO11" s="95">
        <f>DO7</f>
        <v>0</v>
      </c>
      <c r="DP11" s="84"/>
      <c r="DQ11" s="84"/>
      <c r="DR11" s="84"/>
      <c r="DS11" s="84"/>
      <c r="DT11" s="94" t="s">
        <v>146</v>
      </c>
      <c r="DU11" s="95">
        <f>DU7</f>
        <v>365.7</v>
      </c>
      <c r="DV11" s="95">
        <f>DV7</f>
        <v>1783.5</v>
      </c>
      <c r="DW11" s="95">
        <f>DW7</f>
        <v>1058.5999999999999</v>
      </c>
      <c r="DX11" s="95">
        <f>DX7</f>
        <v>1155.3</v>
      </c>
      <c r="DY11" s="95">
        <f>DY7</f>
        <v>1532.8</v>
      </c>
      <c r="DZ11" s="84"/>
      <c r="EA11" s="84"/>
      <c r="EB11" s="84"/>
      <c r="EC11" s="84"/>
      <c r="ED11" s="94" t="s">
        <v>147</v>
      </c>
      <c r="EE11" s="95" t="str">
        <f>EE7</f>
        <v>-</v>
      </c>
      <c r="EF11" s="95" t="str">
        <f>EF7</f>
        <v>-</v>
      </c>
      <c r="EG11" s="95" t="str">
        <f>EG7</f>
        <v>-</v>
      </c>
      <c r="EH11" s="95" t="str">
        <f>EH7</f>
        <v>-</v>
      </c>
      <c r="EI11" s="95" t="str">
        <f>EI7</f>
        <v>-</v>
      </c>
      <c r="EJ11" s="84"/>
      <c r="EK11" s="84"/>
      <c r="EL11" s="84"/>
      <c r="EM11" s="84"/>
      <c r="EN11" s="94" t="s">
        <v>142</v>
      </c>
      <c r="EO11" s="95">
        <f>EO7</f>
        <v>0</v>
      </c>
      <c r="EP11" s="95">
        <f>EP7</f>
        <v>43.1</v>
      </c>
      <c r="EQ11" s="95">
        <f>EQ7</f>
        <v>86.2</v>
      </c>
      <c r="ER11" s="95">
        <f>ER7</f>
        <v>94.5</v>
      </c>
      <c r="ES11" s="95">
        <f>ES7</f>
        <v>100</v>
      </c>
      <c r="ET11" s="84"/>
      <c r="EU11" s="84"/>
      <c r="EV11" s="84"/>
      <c r="EW11" s="84"/>
      <c r="EX11" s="84"/>
      <c r="EY11" s="94" t="s">
        <v>142</v>
      </c>
      <c r="EZ11" s="95">
        <f>EZ7</f>
        <v>94</v>
      </c>
      <c r="FA11" s="95">
        <f>FA7</f>
        <v>49.5</v>
      </c>
      <c r="FB11" s="95">
        <f>FB7</f>
        <v>72.7</v>
      </c>
      <c r="FC11" s="95">
        <f>FC7</f>
        <v>79.5</v>
      </c>
      <c r="FD11" s="95">
        <f>FD7</f>
        <v>59.9</v>
      </c>
      <c r="FE11" s="84"/>
      <c r="FF11" s="84"/>
      <c r="FG11" s="84"/>
      <c r="FH11" s="84"/>
      <c r="FI11" s="94" t="s">
        <v>142</v>
      </c>
      <c r="FJ11" s="95">
        <f>FJ7</f>
        <v>0</v>
      </c>
      <c r="FK11" s="95">
        <f>FK7</f>
        <v>0</v>
      </c>
      <c r="FL11" s="95">
        <f>FL7</f>
        <v>0</v>
      </c>
      <c r="FM11" s="95">
        <f>FM7</f>
        <v>3.6</v>
      </c>
      <c r="FN11" s="95">
        <f>FN7</f>
        <v>0</v>
      </c>
      <c r="FO11" s="84"/>
      <c r="FP11" s="84"/>
      <c r="FQ11" s="84"/>
      <c r="FR11" s="84"/>
      <c r="FS11" s="94" t="s">
        <v>142</v>
      </c>
      <c r="FT11" s="95">
        <f>FT7</f>
        <v>365.7</v>
      </c>
      <c r="FU11" s="95">
        <f>FU7</f>
        <v>1783.5</v>
      </c>
      <c r="FV11" s="95">
        <f>FV7</f>
        <v>1058.5999999999999</v>
      </c>
      <c r="FW11" s="95">
        <f>FW7</f>
        <v>1155.3</v>
      </c>
      <c r="FX11" s="95">
        <f>FX7</f>
        <v>1532.8</v>
      </c>
      <c r="FY11" s="84"/>
      <c r="FZ11" s="84"/>
      <c r="GA11" s="84"/>
      <c r="GB11" s="84"/>
      <c r="GC11" s="94" t="s">
        <v>142</v>
      </c>
      <c r="GD11" s="95" t="str">
        <f>GD7</f>
        <v>-</v>
      </c>
      <c r="GE11" s="95" t="str">
        <f>GE7</f>
        <v>-</v>
      </c>
      <c r="GF11" s="95" t="str">
        <f>GF7</f>
        <v>-</v>
      </c>
      <c r="GG11" s="95" t="str">
        <f>GG7</f>
        <v>-</v>
      </c>
      <c r="GH11" s="95" t="str">
        <f>GH7</f>
        <v>-</v>
      </c>
      <c r="GI11" s="84"/>
      <c r="GJ11" s="84"/>
      <c r="GK11" s="84"/>
      <c r="GL11" s="84"/>
      <c r="GM11" s="94" t="s">
        <v>148</v>
      </c>
      <c r="GN11" s="95">
        <f>GN7</f>
        <v>0</v>
      </c>
      <c r="GO11" s="95">
        <f>GO7</f>
        <v>43.1</v>
      </c>
      <c r="GP11" s="95">
        <f>GP7</f>
        <v>86.2</v>
      </c>
      <c r="GQ11" s="95">
        <f>GQ7</f>
        <v>94.5</v>
      </c>
      <c r="GR11" s="95">
        <f>GR7</f>
        <v>100</v>
      </c>
      <c r="GS11" s="84"/>
      <c r="GT11" s="84"/>
      <c r="GU11" s="84"/>
      <c r="GV11" s="84"/>
      <c r="GW11" s="84"/>
      <c r="GX11" s="94" t="s">
        <v>149</v>
      </c>
      <c r="GY11" s="95" t="str">
        <f>GY7</f>
        <v>-</v>
      </c>
      <c r="GZ11" s="95" t="str">
        <f>GZ7</f>
        <v>-</v>
      </c>
      <c r="HA11" s="95" t="str">
        <f>HA7</f>
        <v>-</v>
      </c>
      <c r="HB11" s="95" t="str">
        <f>HB7</f>
        <v>-</v>
      </c>
      <c r="HC11" s="95" t="str">
        <f>HC7</f>
        <v>-</v>
      </c>
      <c r="HD11" s="84"/>
      <c r="HE11" s="84"/>
      <c r="HF11" s="84"/>
      <c r="HG11" s="84"/>
      <c r="HH11" s="94" t="s">
        <v>150</v>
      </c>
      <c r="HI11" s="95" t="str">
        <f>HI7</f>
        <v>-</v>
      </c>
      <c r="HJ11" s="95" t="str">
        <f>HJ7</f>
        <v>-</v>
      </c>
      <c r="HK11" s="95" t="str">
        <f>HK7</f>
        <v>-</v>
      </c>
      <c r="HL11" s="95" t="str">
        <f>HL7</f>
        <v>-</v>
      </c>
      <c r="HM11" s="95" t="str">
        <f>HM7</f>
        <v>-</v>
      </c>
      <c r="HN11" s="84"/>
      <c r="HO11" s="84"/>
      <c r="HP11" s="84"/>
      <c r="HQ11" s="84"/>
      <c r="HR11" s="94" t="s">
        <v>151</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152</v>
      </c>
      <c r="IM11" s="95" t="str">
        <f>IM7</f>
        <v>-</v>
      </c>
      <c r="IN11" s="95" t="str">
        <f>IN7</f>
        <v>-</v>
      </c>
      <c r="IO11" s="95" t="str">
        <f>IO7</f>
        <v>-</v>
      </c>
      <c r="IP11" s="95" t="str">
        <f>IP7</f>
        <v>-</v>
      </c>
      <c r="IQ11" s="95" t="str">
        <f>IQ7</f>
        <v>-</v>
      </c>
      <c r="IR11" s="84"/>
      <c r="IS11" s="84"/>
      <c r="IT11" s="84"/>
      <c r="IU11" s="84"/>
      <c r="IV11" s="84"/>
      <c r="IW11" s="94" t="s">
        <v>153</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154</v>
      </c>
      <c r="LQ11" s="95" t="str">
        <f>LQ7</f>
        <v>-</v>
      </c>
      <c r="LR11" s="95" t="str">
        <f>LR7</f>
        <v>-</v>
      </c>
      <c r="LS11" s="95" t="str">
        <f>LS7</f>
        <v>-</v>
      </c>
      <c r="LT11" s="95" t="str">
        <f>LT7</f>
        <v>-</v>
      </c>
      <c r="LU11" s="95" t="str">
        <f>LU7</f>
        <v>-</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155</v>
      </c>
      <c r="AY12" s="95">
        <f>BD7</f>
        <v>164.1</v>
      </c>
      <c r="AZ12" s="95">
        <f>BE7</f>
        <v>124.4</v>
      </c>
      <c r="BA12" s="95">
        <f>BF7</f>
        <v>118.8</v>
      </c>
      <c r="BB12" s="95">
        <f>BG7</f>
        <v>88.8</v>
      </c>
      <c r="BC12" s="95">
        <f>BH7</f>
        <v>121.3</v>
      </c>
      <c r="BD12" s="84"/>
      <c r="BE12" s="84"/>
      <c r="BF12" s="84"/>
      <c r="BG12" s="84"/>
      <c r="BH12" s="84"/>
      <c r="BI12" s="94" t="s">
        <v>155</v>
      </c>
      <c r="BJ12" s="95">
        <f>BO7</f>
        <v>366.9</v>
      </c>
      <c r="BK12" s="95">
        <f>BP7</f>
        <v>324.60000000000002</v>
      </c>
      <c r="BL12" s="95">
        <f>BQ7</f>
        <v>255.4</v>
      </c>
      <c r="BM12" s="95">
        <f>BR7</f>
        <v>269.8</v>
      </c>
      <c r="BN12" s="95">
        <f>BS7</f>
        <v>247.9</v>
      </c>
      <c r="BO12" s="84"/>
      <c r="BP12" s="84"/>
      <c r="BQ12" s="84"/>
      <c r="BR12" s="84"/>
      <c r="BS12" s="84"/>
      <c r="BT12" s="94" t="s">
        <v>155</v>
      </c>
      <c r="BU12" s="95" t="str">
        <f>BZ7</f>
        <v>-</v>
      </c>
      <c r="BV12" s="95" t="str">
        <f>CA7</f>
        <v>-</v>
      </c>
      <c r="BW12" s="95" t="str">
        <f>CB7</f>
        <v>-</v>
      </c>
      <c r="BX12" s="95" t="str">
        <f>CC7</f>
        <v>-</v>
      </c>
      <c r="BY12" s="95" t="str">
        <f>CD7</f>
        <v>-</v>
      </c>
      <c r="BZ12" s="84"/>
      <c r="CA12" s="84"/>
      <c r="CB12" s="84"/>
      <c r="CC12" s="84"/>
      <c r="CD12" s="84"/>
      <c r="CE12" s="94" t="s">
        <v>155</v>
      </c>
      <c r="CF12" s="95">
        <f>CK7</f>
        <v>11717.4</v>
      </c>
      <c r="CG12" s="95">
        <f>CL7</f>
        <v>17642.5</v>
      </c>
      <c r="CH12" s="95">
        <f>CM7</f>
        <v>18815.8</v>
      </c>
      <c r="CI12" s="95">
        <f>CN7</f>
        <v>22847.9</v>
      </c>
      <c r="CJ12" s="95">
        <f>CO7</f>
        <v>19210.5</v>
      </c>
      <c r="CK12" s="84"/>
      <c r="CL12" s="84"/>
      <c r="CM12" s="84"/>
      <c r="CN12" s="84"/>
      <c r="CO12" s="94" t="s">
        <v>155</v>
      </c>
      <c r="CP12" s="96">
        <f>CU7</f>
        <v>108538</v>
      </c>
      <c r="CQ12" s="96">
        <f>CV7</f>
        <v>58539</v>
      </c>
      <c r="CR12" s="96">
        <f>CW7</f>
        <v>37685</v>
      </c>
      <c r="CS12" s="96">
        <f>CX7</f>
        <v>2390</v>
      </c>
      <c r="CT12" s="96">
        <f>CY7</f>
        <v>32739</v>
      </c>
      <c r="CU12" s="84"/>
      <c r="CV12" s="84"/>
      <c r="CW12" s="84"/>
      <c r="CX12" s="84"/>
      <c r="CY12" s="84"/>
      <c r="CZ12" s="94" t="s">
        <v>155</v>
      </c>
      <c r="DA12" s="95">
        <f>DF7</f>
        <v>35.9</v>
      </c>
      <c r="DB12" s="95">
        <f>DG7</f>
        <v>35.299999999999997</v>
      </c>
      <c r="DC12" s="95">
        <f>DH7</f>
        <v>32.299999999999997</v>
      </c>
      <c r="DD12" s="95">
        <f>DI7</f>
        <v>35.799999999999997</v>
      </c>
      <c r="DE12" s="95">
        <f>DJ7</f>
        <v>31.7</v>
      </c>
      <c r="DF12" s="84"/>
      <c r="DG12" s="84"/>
      <c r="DH12" s="84"/>
      <c r="DI12" s="84"/>
      <c r="DJ12" s="94" t="s">
        <v>156</v>
      </c>
      <c r="DK12" s="95">
        <f>DP7</f>
        <v>23</v>
      </c>
      <c r="DL12" s="95">
        <f>DQ7</f>
        <v>14.6</v>
      </c>
      <c r="DM12" s="95">
        <f>DR7</f>
        <v>17.3</v>
      </c>
      <c r="DN12" s="95">
        <f>DS7</f>
        <v>14.6</v>
      </c>
      <c r="DO12" s="95">
        <f>DT7</f>
        <v>11.9</v>
      </c>
      <c r="DP12" s="84"/>
      <c r="DQ12" s="84"/>
      <c r="DR12" s="84"/>
      <c r="DS12" s="84"/>
      <c r="DT12" s="94" t="s">
        <v>155</v>
      </c>
      <c r="DU12" s="95">
        <f>DZ7</f>
        <v>106.8</v>
      </c>
      <c r="DV12" s="95">
        <f>EA7</f>
        <v>102</v>
      </c>
      <c r="DW12" s="95">
        <f>EB7</f>
        <v>100.7</v>
      </c>
      <c r="DX12" s="95">
        <f>EC7</f>
        <v>100.1</v>
      </c>
      <c r="DY12" s="95">
        <f>ED7</f>
        <v>132.80000000000001</v>
      </c>
      <c r="DZ12" s="84"/>
      <c r="EA12" s="84"/>
      <c r="EB12" s="84"/>
      <c r="EC12" s="84"/>
      <c r="ED12" s="94" t="s">
        <v>156</v>
      </c>
      <c r="EE12" s="95" t="str">
        <f>EJ7</f>
        <v>-</v>
      </c>
      <c r="EF12" s="95" t="str">
        <f>EK7</f>
        <v>-</v>
      </c>
      <c r="EG12" s="95" t="str">
        <f>EL7</f>
        <v>-</v>
      </c>
      <c r="EH12" s="95" t="str">
        <f>EM7</f>
        <v>-</v>
      </c>
      <c r="EI12" s="95" t="str">
        <f>EN7</f>
        <v>-</v>
      </c>
      <c r="EJ12" s="84"/>
      <c r="EK12" s="84"/>
      <c r="EL12" s="84"/>
      <c r="EM12" s="84"/>
      <c r="EN12" s="94" t="s">
        <v>156</v>
      </c>
      <c r="EO12" s="95">
        <f>ET7</f>
        <v>61.5</v>
      </c>
      <c r="EP12" s="95">
        <f>EU7</f>
        <v>74.599999999999994</v>
      </c>
      <c r="EQ12" s="95">
        <f>EV7</f>
        <v>77.099999999999994</v>
      </c>
      <c r="ER12" s="95">
        <f>EW7</f>
        <v>79.8</v>
      </c>
      <c r="ES12" s="95">
        <f>EX7</f>
        <v>88</v>
      </c>
      <c r="ET12" s="84"/>
      <c r="EU12" s="84"/>
      <c r="EV12" s="84"/>
      <c r="EW12" s="84"/>
      <c r="EX12" s="84"/>
      <c r="EY12" s="94" t="s">
        <v>155</v>
      </c>
      <c r="EZ12" s="95">
        <f>IF($EZ$8,FE7,"-")</f>
        <v>64</v>
      </c>
      <c r="FA12" s="95">
        <f>IF($EZ$8,FF7,"-")</f>
        <v>56.1</v>
      </c>
      <c r="FB12" s="95">
        <f>IF($EZ$8,FG7,"-")</f>
        <v>61.8</v>
      </c>
      <c r="FC12" s="95">
        <f>IF($EZ$8,FH7,"-")</f>
        <v>61.6</v>
      </c>
      <c r="FD12" s="95">
        <f>IF($EZ$8,FI7,"-")</f>
        <v>57.3</v>
      </c>
      <c r="FE12" s="84"/>
      <c r="FF12" s="84"/>
      <c r="FG12" s="84"/>
      <c r="FH12" s="84"/>
      <c r="FI12" s="94" t="s">
        <v>155</v>
      </c>
      <c r="FJ12" s="95">
        <f>IF($FJ$8,FO7,"-")</f>
        <v>22.1</v>
      </c>
      <c r="FK12" s="95">
        <f>IF($FJ$8,FP7,"-")</f>
        <v>16.7</v>
      </c>
      <c r="FL12" s="95">
        <f>IF($FJ$8,FQ7,"-")</f>
        <v>8.6999999999999993</v>
      </c>
      <c r="FM12" s="95">
        <f>IF($FJ$8,FR7,"-")</f>
        <v>5.7</v>
      </c>
      <c r="FN12" s="95">
        <f>IF($FJ$8,FS7,"-")</f>
        <v>4.2</v>
      </c>
      <c r="FO12" s="84"/>
      <c r="FP12" s="84"/>
      <c r="FQ12" s="84"/>
      <c r="FR12" s="84"/>
      <c r="FS12" s="94" t="s">
        <v>155</v>
      </c>
      <c r="FT12" s="95">
        <f>IF($FT$8,FY7,"-")</f>
        <v>279.2</v>
      </c>
      <c r="FU12" s="95">
        <f>IF($FT$8,FZ7,"-")</f>
        <v>333.7</v>
      </c>
      <c r="FV12" s="95">
        <f>IF($FT$8,GA7,"-")</f>
        <v>351.4</v>
      </c>
      <c r="FW12" s="95">
        <f>IF($FT$8,GB7,"-")</f>
        <v>390.3</v>
      </c>
      <c r="FX12" s="95">
        <f>IF($FT$8,GC7,"-")</f>
        <v>394.9</v>
      </c>
      <c r="FY12" s="84"/>
      <c r="FZ12" s="84"/>
      <c r="GA12" s="84"/>
      <c r="GB12" s="84"/>
      <c r="GC12" s="94" t="s">
        <v>156</v>
      </c>
      <c r="GD12" s="95" t="str">
        <f>IF($GD$8,GI7,"-")</f>
        <v>-</v>
      </c>
      <c r="GE12" s="95" t="str">
        <f>IF($GD$8,GJ7,"-")</f>
        <v>-</v>
      </c>
      <c r="GF12" s="95" t="str">
        <f>IF($GD$8,GK7,"-")</f>
        <v>-</v>
      </c>
      <c r="GG12" s="95" t="str">
        <f>IF($GD$8,GL7,"-")</f>
        <v>-</v>
      </c>
      <c r="GH12" s="95" t="str">
        <f>IF($GD$8,GM7,"-")</f>
        <v>-</v>
      </c>
      <c r="GI12" s="84"/>
      <c r="GJ12" s="84"/>
      <c r="GK12" s="84"/>
      <c r="GL12" s="84"/>
      <c r="GM12" s="94" t="s">
        <v>156</v>
      </c>
      <c r="GN12" s="95">
        <f>IF($GN$8,GS7,"-")</f>
        <v>56.2</v>
      </c>
      <c r="GO12" s="95">
        <f>IF($GN$8,GT7,"-")</f>
        <v>58.4</v>
      </c>
      <c r="GP12" s="95">
        <f>IF($GN$8,GU7,"-")</f>
        <v>80.599999999999994</v>
      </c>
      <c r="GQ12" s="95">
        <f>IF($GN$8,GV7,"-")</f>
        <v>85.6</v>
      </c>
      <c r="GR12" s="95">
        <f>IF($GN$8,GW7,"-")</f>
        <v>92</v>
      </c>
      <c r="GS12" s="84"/>
      <c r="GT12" s="84"/>
      <c r="GU12" s="84"/>
      <c r="GV12" s="84"/>
      <c r="GW12" s="84"/>
      <c r="GX12" s="94" t="s">
        <v>155</v>
      </c>
      <c r="GY12" s="95" t="str">
        <f>IF($GY$8,HD7,"-")</f>
        <v>-</v>
      </c>
      <c r="GZ12" s="95" t="str">
        <f>IF($GY$8,HE7,"-")</f>
        <v>-</v>
      </c>
      <c r="HA12" s="95" t="str">
        <f>IF($GY$8,HF7,"-")</f>
        <v>-</v>
      </c>
      <c r="HB12" s="95" t="str">
        <f>IF($GY$8,HG7,"-")</f>
        <v>-</v>
      </c>
      <c r="HC12" s="95" t="str">
        <f>IF($GY$8,HH7,"-")</f>
        <v>-</v>
      </c>
      <c r="HD12" s="84"/>
      <c r="HE12" s="84"/>
      <c r="HF12" s="84"/>
      <c r="HG12" s="84"/>
      <c r="HH12" s="94" t="s">
        <v>155</v>
      </c>
      <c r="HI12" s="95" t="str">
        <f>IF($HI$8,HN7,"-")</f>
        <v>-</v>
      </c>
      <c r="HJ12" s="95" t="str">
        <f>IF($HI$8,HO7,"-")</f>
        <v>-</v>
      </c>
      <c r="HK12" s="95" t="str">
        <f>IF($HI$8,HP7,"-")</f>
        <v>-</v>
      </c>
      <c r="HL12" s="95" t="str">
        <f>IF($HI$8,HQ7,"-")</f>
        <v>-</v>
      </c>
      <c r="HM12" s="95" t="str">
        <f>IF($HI$8,HR7,"-")</f>
        <v>-</v>
      </c>
      <c r="HN12" s="84"/>
      <c r="HO12" s="84"/>
      <c r="HP12" s="84"/>
      <c r="HQ12" s="84"/>
      <c r="HR12" s="94" t="s">
        <v>155</v>
      </c>
      <c r="HS12" s="95" t="str">
        <f>IF($HS$8,HX7,"-")</f>
        <v>-</v>
      </c>
      <c r="HT12" s="95" t="str">
        <f>IF($HS$8,HY7,"-")</f>
        <v>-</v>
      </c>
      <c r="HU12" s="95" t="str">
        <f>IF($HS$8,HZ7,"-")</f>
        <v>-</v>
      </c>
      <c r="HV12" s="95" t="str">
        <f>IF($HS$8,IA7,"-")</f>
        <v>-</v>
      </c>
      <c r="HW12" s="95" t="str">
        <f>IF($HS$8,IB7,"-")</f>
        <v>-</v>
      </c>
      <c r="HX12" s="84"/>
      <c r="HY12" s="84"/>
      <c r="HZ12" s="84"/>
      <c r="IA12" s="84"/>
      <c r="IB12" s="94" t="s">
        <v>156</v>
      </c>
      <c r="IC12" s="95" t="str">
        <f>IF($IC$8,IH7,"-")</f>
        <v>-</v>
      </c>
      <c r="ID12" s="95" t="str">
        <f>IF($IC$8,II7,"-")</f>
        <v>-</v>
      </c>
      <c r="IE12" s="95" t="str">
        <f>IF($IC$8,IJ7,"-")</f>
        <v>-</v>
      </c>
      <c r="IF12" s="95" t="str">
        <f>IF($IC$8,IK7,"-")</f>
        <v>-</v>
      </c>
      <c r="IG12" s="95" t="str">
        <f>IF($IC$8,IL7,"-")</f>
        <v>-</v>
      </c>
      <c r="IH12" s="84"/>
      <c r="II12" s="84"/>
      <c r="IJ12" s="84"/>
      <c r="IK12" s="84"/>
      <c r="IL12" s="94" t="s">
        <v>155</v>
      </c>
      <c r="IM12" s="95" t="str">
        <f>IF($IM$8,IR7,"-")</f>
        <v>-</v>
      </c>
      <c r="IN12" s="95" t="str">
        <f>IF($IM$8,IS7,"-")</f>
        <v>-</v>
      </c>
      <c r="IO12" s="95" t="str">
        <f>IF($IM$8,IT7,"-")</f>
        <v>-</v>
      </c>
      <c r="IP12" s="95" t="str">
        <f>IF($IM$8,IU7,"-")</f>
        <v>-</v>
      </c>
      <c r="IQ12" s="95" t="str">
        <f>IF($IM$8,IV7,"-")</f>
        <v>-</v>
      </c>
      <c r="IR12" s="84"/>
      <c r="IS12" s="84"/>
      <c r="IT12" s="84"/>
      <c r="IU12" s="84"/>
      <c r="IV12" s="84"/>
      <c r="IW12" s="94" t="s">
        <v>156</v>
      </c>
      <c r="IX12" s="95" t="str">
        <f>IF($IX$8,JC7,"-")</f>
        <v>-</v>
      </c>
      <c r="IY12" s="95" t="str">
        <f>IF($IX$8,JD7,"-")</f>
        <v>-</v>
      </c>
      <c r="IZ12" s="95" t="str">
        <f>IF($IX$8,JE7,"-")</f>
        <v>-</v>
      </c>
      <c r="JA12" s="95" t="str">
        <f>IF($IX$8,JF7,"-")</f>
        <v>-</v>
      </c>
      <c r="JB12" s="95" t="str">
        <f>IF($IX$8,JG7,"-")</f>
        <v>-</v>
      </c>
      <c r="JC12" s="84"/>
      <c r="JD12" s="84"/>
      <c r="JE12" s="84"/>
      <c r="JF12" s="84"/>
      <c r="JG12" s="94" t="s">
        <v>155</v>
      </c>
      <c r="JH12" s="95" t="str">
        <f>IF($JH$8,JM7,"-")</f>
        <v>-</v>
      </c>
      <c r="JI12" s="95" t="str">
        <f>IF($JH$8,JN7,"-")</f>
        <v>-</v>
      </c>
      <c r="JJ12" s="95" t="str">
        <f>IF($JH$8,JO7,"-")</f>
        <v>-</v>
      </c>
      <c r="JK12" s="95" t="str">
        <f>IF($JH$8,JP7,"-")</f>
        <v>-</v>
      </c>
      <c r="JL12" s="95" t="str">
        <f>IF($JH$8,JQ7,"-")</f>
        <v>-</v>
      </c>
      <c r="JM12" s="84"/>
      <c r="JN12" s="84"/>
      <c r="JO12" s="84"/>
      <c r="JP12" s="84"/>
      <c r="JQ12" s="94" t="s">
        <v>155</v>
      </c>
      <c r="JR12" s="95" t="str">
        <f>IF($JR$8,JW7,"-")</f>
        <v>-</v>
      </c>
      <c r="JS12" s="95" t="str">
        <f>IF($JR$8,JX7,"-")</f>
        <v>-</v>
      </c>
      <c r="JT12" s="95" t="str">
        <f>IF($JR$8,JY7,"-")</f>
        <v>-</v>
      </c>
      <c r="JU12" s="95" t="str">
        <f>IF($JR$8,JZ7,"-")</f>
        <v>-</v>
      </c>
      <c r="JV12" s="95" t="str">
        <f>IF($JR$8,KA7,"-")</f>
        <v>-</v>
      </c>
      <c r="JW12" s="84"/>
      <c r="JX12" s="84"/>
      <c r="JY12" s="84"/>
      <c r="JZ12" s="84"/>
      <c r="KA12" s="94" t="s">
        <v>155</v>
      </c>
      <c r="KB12" s="95" t="str">
        <f>IF($KB$8,KG7,"-")</f>
        <v>-</v>
      </c>
      <c r="KC12" s="95" t="str">
        <f>IF($KB$8,KH7,"-")</f>
        <v>-</v>
      </c>
      <c r="KD12" s="95" t="str">
        <f>IF($KB$8,KI7,"-")</f>
        <v>-</v>
      </c>
      <c r="KE12" s="95" t="str">
        <f>IF($KB$8,KJ7,"-")</f>
        <v>-</v>
      </c>
      <c r="KF12" s="95" t="str">
        <f>IF($KB$8,KK7,"-")</f>
        <v>-</v>
      </c>
      <c r="KG12" s="84"/>
      <c r="KH12" s="84"/>
      <c r="KI12" s="84"/>
      <c r="KJ12" s="84"/>
      <c r="KK12" s="94" t="s">
        <v>156</v>
      </c>
      <c r="KL12" s="95" t="str">
        <f>IF($KL$8,KQ7,"-")</f>
        <v>-</v>
      </c>
      <c r="KM12" s="95" t="str">
        <f>IF($KL$8,KR7,"-")</f>
        <v>-</v>
      </c>
      <c r="KN12" s="95" t="str">
        <f>IF($KL$8,KS7,"-")</f>
        <v>-</v>
      </c>
      <c r="KO12" s="95" t="str">
        <f>IF($KL$8,KT7,"-")</f>
        <v>-</v>
      </c>
      <c r="KP12" s="95" t="str">
        <f>IF($KL$8,KU7,"-")</f>
        <v>-</v>
      </c>
      <c r="KQ12" s="84"/>
      <c r="KR12" s="84"/>
      <c r="KS12" s="84"/>
      <c r="KT12" s="84"/>
      <c r="KU12" s="84"/>
      <c r="KV12" s="94" t="s">
        <v>156</v>
      </c>
      <c r="KW12" s="95" t="str">
        <f>IF($KW$8,LB7,"-")</f>
        <v>-</v>
      </c>
      <c r="KX12" s="95" t="str">
        <f>IF($KW$8,LC7,"-")</f>
        <v>-</v>
      </c>
      <c r="KY12" s="95" t="str">
        <f>IF($KW$8,LD7,"-")</f>
        <v>-</v>
      </c>
      <c r="KZ12" s="95" t="str">
        <f>IF($KW$8,LE7,"-")</f>
        <v>-</v>
      </c>
      <c r="LA12" s="95" t="str">
        <f>IF($KW$8,LF7,"-")</f>
        <v>-</v>
      </c>
      <c r="LB12" s="84"/>
      <c r="LC12" s="84"/>
      <c r="LD12" s="84"/>
      <c r="LE12" s="84"/>
      <c r="LF12" s="94" t="s">
        <v>155</v>
      </c>
      <c r="LG12" s="95" t="str">
        <f>IF($LG$8,LL7,"-")</f>
        <v>-</v>
      </c>
      <c r="LH12" s="95" t="str">
        <f>IF($LG$8,LM7,"-")</f>
        <v>-</v>
      </c>
      <c r="LI12" s="95" t="str">
        <f>IF($LG$8,LN7,"-")</f>
        <v>-</v>
      </c>
      <c r="LJ12" s="95" t="str">
        <f>IF($LG$8,LO7,"-")</f>
        <v>-</v>
      </c>
      <c r="LK12" s="95" t="str">
        <f>IF($LG$8,LP7,"-")</f>
        <v>-</v>
      </c>
      <c r="LL12" s="84"/>
      <c r="LM12" s="84"/>
      <c r="LN12" s="84"/>
      <c r="LO12" s="84"/>
      <c r="LP12" s="94" t="s">
        <v>155</v>
      </c>
      <c r="LQ12" s="95" t="str">
        <f>IF($LQ$8,LV7,"-")</f>
        <v>-</v>
      </c>
      <c r="LR12" s="95" t="str">
        <f>IF($LQ$8,LW7,"-")</f>
        <v>-</v>
      </c>
      <c r="LS12" s="95" t="str">
        <f>IF($LQ$8,LX7,"-")</f>
        <v>-</v>
      </c>
      <c r="LT12" s="95" t="str">
        <f>IF($LQ$8,LY7,"-")</f>
        <v>-</v>
      </c>
      <c r="LU12" s="95" t="str">
        <f>IF($LQ$8,LZ7,"-")</f>
        <v>-</v>
      </c>
      <c r="LV12" s="84"/>
      <c r="LW12" s="84"/>
      <c r="LX12" s="84"/>
      <c r="LY12" s="84"/>
      <c r="LZ12" s="94" t="s">
        <v>155</v>
      </c>
      <c r="MA12" s="95" t="str">
        <f>IF($MA$8,MF7,"-")</f>
        <v>-</v>
      </c>
      <c r="MB12" s="95" t="str">
        <f>IF($MA$8,MG7,"-")</f>
        <v>-</v>
      </c>
      <c r="MC12" s="95" t="str">
        <f>IF($MA$8,MH7,"-")</f>
        <v>-</v>
      </c>
      <c r="MD12" s="95" t="str">
        <f>IF($MA$8,MI7,"-")</f>
        <v>-</v>
      </c>
      <c r="ME12" s="95" t="str">
        <f>IF($MA$8,MJ7,"-")</f>
        <v>-</v>
      </c>
      <c r="MF12" s="84"/>
      <c r="MG12" s="84"/>
      <c r="MH12" s="84"/>
      <c r="MI12" s="84"/>
      <c r="MJ12" s="94" t="s">
        <v>156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157</v>
      </c>
      <c r="AY13" s="95">
        <f>$BI$7</f>
        <v>100</v>
      </c>
      <c r="AZ13" s="95">
        <f>$BI$7</f>
        <v>100</v>
      </c>
      <c r="BA13" s="95">
        <f>$BI$7</f>
        <v>100</v>
      </c>
      <c r="BB13" s="95">
        <f>$BI$7</f>
        <v>100</v>
      </c>
      <c r="BC13" s="95">
        <f>$BI$7</f>
        <v>100</v>
      </c>
      <c r="BD13" s="84"/>
      <c r="BE13" s="84"/>
      <c r="BF13" s="84"/>
      <c r="BG13" s="84"/>
      <c r="BH13" s="84"/>
      <c r="BI13" s="94" t="s">
        <v>157</v>
      </c>
      <c r="BJ13" s="95">
        <f>$BT$7</f>
        <v>100</v>
      </c>
      <c r="BK13" s="95">
        <f>$BT$7</f>
        <v>100</v>
      </c>
      <c r="BL13" s="95">
        <f>$BT$7</f>
        <v>100</v>
      </c>
      <c r="BM13" s="95">
        <f>$BT$7</f>
        <v>100</v>
      </c>
      <c r="BN13" s="95">
        <f>$BT$7</f>
        <v>100</v>
      </c>
      <c r="BO13" s="84"/>
      <c r="BP13" s="84"/>
      <c r="BQ13" s="84"/>
      <c r="BR13" s="84"/>
      <c r="BS13" s="84"/>
      <c r="BT13" s="94" t="s">
        <v>157</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158</v>
      </c>
      <c r="C14" s="99"/>
      <c r="D14" s="100"/>
      <c r="E14" s="99"/>
      <c r="F14" s="197" t="s">
        <v>159</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160</v>
      </c>
      <c r="C15" s="196"/>
      <c r="D15" s="100"/>
      <c r="E15" s="97">
        <v>1</v>
      </c>
      <c r="F15" s="196" t="s">
        <v>161</v>
      </c>
      <c r="G15" s="196"/>
      <c r="H15" s="102" t="s">
        <v>162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163</v>
      </c>
      <c r="AY15" s="103"/>
      <c r="AZ15" s="103"/>
      <c r="BA15" s="103"/>
      <c r="BB15" s="103"/>
      <c r="BC15" s="103"/>
      <c r="BD15" s="100"/>
      <c r="BE15" s="100"/>
      <c r="BF15" s="100"/>
      <c r="BG15" s="100"/>
      <c r="BH15" s="100"/>
      <c r="BI15" s="101" t="s">
        <v>163</v>
      </c>
      <c r="BJ15" s="103"/>
      <c r="BK15" s="103"/>
      <c r="BL15" s="103"/>
      <c r="BM15" s="103"/>
      <c r="BN15" s="103"/>
      <c r="BO15" s="100"/>
      <c r="BP15" s="100"/>
      <c r="BQ15" s="100"/>
      <c r="BR15" s="100"/>
      <c r="BS15" s="100"/>
      <c r="BT15" s="101" t="s">
        <v>163</v>
      </c>
      <c r="BU15" s="103"/>
      <c r="BV15" s="103"/>
      <c r="BW15" s="103"/>
      <c r="BX15" s="103"/>
      <c r="BY15" s="103"/>
      <c r="BZ15" s="100"/>
      <c r="CA15" s="100"/>
      <c r="CB15" s="100"/>
      <c r="CC15" s="100"/>
      <c r="CD15" s="100"/>
      <c r="CE15" s="101" t="s">
        <v>163</v>
      </c>
      <c r="CF15" s="103"/>
      <c r="CG15" s="103"/>
      <c r="CH15" s="103"/>
      <c r="CI15" s="103"/>
      <c r="CJ15" s="103"/>
      <c r="CK15" s="100"/>
      <c r="CL15" s="100"/>
      <c r="CM15" s="100"/>
      <c r="CN15" s="100"/>
      <c r="CO15" s="101" t="s">
        <v>163</v>
      </c>
      <c r="CP15" s="103"/>
      <c r="CQ15" s="103"/>
      <c r="CR15" s="103"/>
      <c r="CS15" s="103"/>
      <c r="CT15" s="103"/>
      <c r="CU15" s="100"/>
      <c r="CV15" s="100"/>
      <c r="CW15" s="100"/>
      <c r="CX15" s="100"/>
      <c r="CY15" s="100"/>
      <c r="CZ15" s="101" t="s">
        <v>163</v>
      </c>
      <c r="DA15" s="103"/>
      <c r="DB15" s="103"/>
      <c r="DC15" s="103"/>
      <c r="DD15" s="103"/>
      <c r="DE15" s="103"/>
      <c r="DF15" s="100"/>
      <c r="DG15" s="100"/>
      <c r="DH15" s="100"/>
      <c r="DI15" s="100"/>
      <c r="DJ15" s="101" t="s">
        <v>163</v>
      </c>
      <c r="DK15" s="103"/>
      <c r="DL15" s="103"/>
      <c r="DM15" s="103"/>
      <c r="DN15" s="103"/>
      <c r="DO15" s="103"/>
      <c r="DP15" s="100"/>
      <c r="DQ15" s="100"/>
      <c r="DR15" s="100"/>
      <c r="DS15" s="100"/>
      <c r="DT15" s="101" t="s">
        <v>163</v>
      </c>
      <c r="DU15" s="103"/>
      <c r="DV15" s="103"/>
      <c r="DW15" s="103"/>
      <c r="DX15" s="103"/>
      <c r="DY15" s="103"/>
      <c r="DZ15" s="100"/>
      <c r="EA15" s="100"/>
      <c r="EB15" s="100"/>
      <c r="EC15" s="100"/>
      <c r="ED15" s="101" t="s">
        <v>163</v>
      </c>
      <c r="EE15" s="103"/>
      <c r="EF15" s="103"/>
      <c r="EG15" s="103"/>
      <c r="EH15" s="103"/>
      <c r="EI15" s="103"/>
      <c r="EJ15" s="100"/>
      <c r="EK15" s="100"/>
      <c r="EL15" s="100"/>
      <c r="EM15" s="100"/>
      <c r="EN15" s="101" t="s">
        <v>163</v>
      </c>
      <c r="EO15" s="103"/>
      <c r="EP15" s="103"/>
      <c r="EQ15" s="103"/>
      <c r="ER15" s="103"/>
      <c r="ES15" s="103"/>
      <c r="ET15" s="100"/>
      <c r="EU15" s="100"/>
      <c r="EV15" s="100"/>
      <c r="EW15" s="100"/>
      <c r="EX15" s="100"/>
      <c r="EY15" s="101" t="s">
        <v>163</v>
      </c>
      <c r="EZ15" s="103"/>
      <c r="FA15" s="103"/>
      <c r="FB15" s="103"/>
      <c r="FC15" s="103"/>
      <c r="FD15" s="103"/>
      <c r="FE15" s="100"/>
      <c r="FF15" s="100"/>
      <c r="FG15" s="100"/>
      <c r="FH15" s="100"/>
      <c r="FI15" s="101" t="s">
        <v>163</v>
      </c>
      <c r="FJ15" s="103"/>
      <c r="FK15" s="103"/>
      <c r="FL15" s="103"/>
      <c r="FM15" s="103"/>
      <c r="FN15" s="103"/>
      <c r="FO15" s="100"/>
      <c r="FP15" s="100"/>
      <c r="FQ15" s="100"/>
      <c r="FR15" s="100"/>
      <c r="FS15" s="101" t="s">
        <v>163</v>
      </c>
      <c r="FT15" s="103"/>
      <c r="FU15" s="103"/>
      <c r="FV15" s="103"/>
      <c r="FW15" s="103"/>
      <c r="FX15" s="103"/>
      <c r="FY15" s="100"/>
      <c r="FZ15" s="100"/>
      <c r="GA15" s="100"/>
      <c r="GB15" s="100"/>
      <c r="GC15" s="101" t="s">
        <v>163</v>
      </c>
      <c r="GD15" s="103"/>
      <c r="GE15" s="103"/>
      <c r="GF15" s="103"/>
      <c r="GG15" s="103"/>
      <c r="GH15" s="103"/>
      <c r="GI15" s="100"/>
      <c r="GJ15" s="100"/>
      <c r="GK15" s="100"/>
      <c r="GL15" s="100"/>
      <c r="GM15" s="101" t="s">
        <v>163</v>
      </c>
      <c r="GN15" s="103"/>
      <c r="GO15" s="103"/>
      <c r="GP15" s="103"/>
      <c r="GQ15" s="103"/>
      <c r="GR15" s="103"/>
      <c r="GS15" s="100"/>
      <c r="GT15" s="100"/>
      <c r="GU15" s="100"/>
      <c r="GV15" s="100"/>
      <c r="GW15" s="100"/>
      <c r="GX15" s="101" t="s">
        <v>163</v>
      </c>
      <c r="GY15" s="103"/>
      <c r="GZ15" s="103"/>
      <c r="HA15" s="103"/>
      <c r="HB15" s="103"/>
      <c r="HC15" s="103"/>
      <c r="HD15" s="100"/>
      <c r="HE15" s="100"/>
      <c r="HF15" s="100"/>
      <c r="HG15" s="100"/>
      <c r="HH15" s="101" t="s">
        <v>163</v>
      </c>
      <c r="HI15" s="103"/>
      <c r="HJ15" s="103"/>
      <c r="HK15" s="103"/>
      <c r="HL15" s="103"/>
      <c r="HM15" s="103"/>
      <c r="HN15" s="100"/>
      <c r="HO15" s="100"/>
      <c r="HP15" s="100"/>
      <c r="HQ15" s="100"/>
      <c r="HR15" s="101" t="s">
        <v>163</v>
      </c>
      <c r="HS15" s="103"/>
      <c r="HT15" s="103"/>
      <c r="HU15" s="103"/>
      <c r="HV15" s="103"/>
      <c r="HW15" s="103"/>
      <c r="HX15" s="100"/>
      <c r="HY15" s="100"/>
      <c r="HZ15" s="100"/>
      <c r="IA15" s="100"/>
      <c r="IB15" s="101" t="s">
        <v>163</v>
      </c>
      <c r="IC15" s="103"/>
      <c r="ID15" s="103"/>
      <c r="IE15" s="103"/>
      <c r="IF15" s="103"/>
      <c r="IG15" s="103"/>
      <c r="IH15" s="100"/>
      <c r="II15" s="100"/>
      <c r="IJ15" s="100"/>
      <c r="IK15" s="100"/>
      <c r="IL15" s="101" t="s">
        <v>163</v>
      </c>
      <c r="IM15" s="103"/>
      <c r="IN15" s="103"/>
      <c r="IO15" s="103"/>
      <c r="IP15" s="103"/>
      <c r="IQ15" s="103"/>
      <c r="IR15" s="100"/>
      <c r="IS15" s="100"/>
      <c r="IT15" s="100"/>
      <c r="IU15" s="100"/>
      <c r="IV15" s="100"/>
      <c r="IW15" s="101" t="s">
        <v>163</v>
      </c>
      <c r="IX15" s="103"/>
      <c r="IY15" s="103"/>
      <c r="IZ15" s="103"/>
      <c r="JA15" s="103"/>
      <c r="JB15" s="103"/>
      <c r="JC15" s="100"/>
      <c r="JD15" s="100"/>
      <c r="JE15" s="100"/>
      <c r="JF15" s="100"/>
      <c r="JG15" s="101" t="s">
        <v>163</v>
      </c>
      <c r="JH15" s="103"/>
      <c r="JI15" s="103"/>
      <c r="JJ15" s="103"/>
      <c r="JK15" s="103"/>
      <c r="JL15" s="103"/>
      <c r="JM15" s="100"/>
      <c r="JN15" s="100"/>
      <c r="JO15" s="100"/>
      <c r="JP15" s="100"/>
      <c r="JQ15" s="101" t="s">
        <v>163</v>
      </c>
      <c r="JR15" s="103"/>
      <c r="JS15" s="103"/>
      <c r="JT15" s="103"/>
      <c r="JU15" s="103"/>
      <c r="JV15" s="103"/>
      <c r="JW15" s="100"/>
      <c r="JX15" s="100"/>
      <c r="JY15" s="100"/>
      <c r="JZ15" s="100"/>
      <c r="KA15" s="101" t="s">
        <v>163</v>
      </c>
      <c r="KB15" s="103"/>
      <c r="KC15" s="103"/>
      <c r="KD15" s="103"/>
      <c r="KE15" s="103"/>
      <c r="KF15" s="103"/>
      <c r="KG15" s="100"/>
      <c r="KH15" s="100"/>
      <c r="KI15" s="100"/>
      <c r="KJ15" s="100"/>
      <c r="KK15" s="101" t="s">
        <v>163</v>
      </c>
      <c r="KL15" s="103"/>
      <c r="KM15" s="103"/>
      <c r="KN15" s="103"/>
      <c r="KO15" s="103"/>
      <c r="KP15" s="103"/>
      <c r="KQ15" s="100"/>
      <c r="KR15" s="100"/>
      <c r="KS15" s="100"/>
      <c r="KT15" s="100"/>
      <c r="KU15" s="100"/>
      <c r="KV15" s="101" t="s">
        <v>163</v>
      </c>
      <c r="KW15" s="103"/>
      <c r="KX15" s="103"/>
      <c r="KY15" s="103"/>
      <c r="KZ15" s="103"/>
      <c r="LA15" s="103"/>
      <c r="LB15" s="100"/>
      <c r="LC15" s="100"/>
      <c r="LD15" s="100"/>
      <c r="LE15" s="100"/>
      <c r="LF15" s="101" t="s">
        <v>163</v>
      </c>
      <c r="LG15" s="103"/>
      <c r="LH15" s="103"/>
      <c r="LI15" s="103"/>
      <c r="LJ15" s="103"/>
      <c r="LK15" s="103"/>
      <c r="LL15" s="100"/>
      <c r="LM15" s="100"/>
      <c r="LN15" s="100"/>
      <c r="LO15" s="100"/>
      <c r="LP15" s="101" t="s">
        <v>163</v>
      </c>
      <c r="LQ15" s="103"/>
      <c r="LR15" s="103"/>
      <c r="LS15" s="103"/>
      <c r="LT15" s="103"/>
      <c r="LU15" s="103"/>
      <c r="LV15" s="100"/>
      <c r="LW15" s="100"/>
      <c r="LX15" s="100"/>
      <c r="LY15" s="100"/>
      <c r="LZ15" s="101" t="s">
        <v>163</v>
      </c>
      <c r="MA15" s="103"/>
      <c r="MB15" s="103"/>
      <c r="MC15" s="103"/>
      <c r="MD15" s="103"/>
      <c r="ME15" s="103"/>
      <c r="MF15" s="100"/>
      <c r="MG15" s="100"/>
      <c r="MH15" s="100"/>
      <c r="MI15" s="100"/>
      <c r="MJ15" s="101" t="s">
        <v>163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164</v>
      </c>
      <c r="C16" s="196"/>
      <c r="D16" s="100"/>
      <c r="E16" s="97">
        <f>E15+1</f>
        <v>2</v>
      </c>
      <c r="F16" s="196" t="s">
        <v>165</v>
      </c>
      <c r="G16" s="196"/>
      <c r="H16" s="102" t="s">
        <v>166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167</v>
      </c>
      <c r="C17" s="196"/>
      <c r="D17" s="100"/>
      <c r="E17" s="97">
        <f t="shared" ref="E17" si="8">E16+1</f>
        <v>3</v>
      </c>
      <c r="F17" s="196" t="s">
        <v>168</v>
      </c>
      <c r="G17" s="196"/>
      <c r="H17" s="102" t="s">
        <v>169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170</v>
      </c>
      <c r="AY17" s="106">
        <f>IF(AY7="-",NA(),AY7)</f>
        <v>111.8</v>
      </c>
      <c r="AZ17" s="106">
        <f t="shared" ref="AZ17:BC17" si="9">IF(AZ7="-",NA(),AZ7)</f>
        <v>110.4</v>
      </c>
      <c r="BA17" s="106">
        <f t="shared" si="9"/>
        <v>139.9</v>
      </c>
      <c r="BB17" s="106">
        <f t="shared" si="9"/>
        <v>180.4</v>
      </c>
      <c r="BC17" s="106">
        <f t="shared" si="9"/>
        <v>150.1</v>
      </c>
      <c r="BD17" s="100"/>
      <c r="BE17" s="100"/>
      <c r="BF17" s="100"/>
      <c r="BG17" s="100"/>
      <c r="BH17" s="100"/>
      <c r="BI17" s="105" t="s">
        <v>170</v>
      </c>
      <c r="BJ17" s="106">
        <f>IF(BJ7="-",NA(),BJ7)</f>
        <v>111.7</v>
      </c>
      <c r="BK17" s="106">
        <f t="shared" ref="BK17:BN17" si="10">IF(BK7="-",NA(),BK7)</f>
        <v>93.6</v>
      </c>
      <c r="BL17" s="106">
        <f t="shared" si="10"/>
        <v>267.3</v>
      </c>
      <c r="BM17" s="106">
        <f t="shared" si="10"/>
        <v>338.3</v>
      </c>
      <c r="BN17" s="106">
        <f t="shared" si="10"/>
        <v>339</v>
      </c>
      <c r="BO17" s="100"/>
      <c r="BP17" s="100"/>
      <c r="BQ17" s="100"/>
      <c r="BR17" s="100"/>
      <c r="BS17" s="100"/>
      <c r="BT17" s="105" t="s">
        <v>171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172</v>
      </c>
      <c r="CF17" s="106">
        <f>IF(CF7="-",NA(),CF7)</f>
        <v>8005.2</v>
      </c>
      <c r="CG17" s="106">
        <f t="shared" ref="CG17:CJ17" si="12">IF(CG7="-",NA(),CG7)</f>
        <v>11661.4</v>
      </c>
      <c r="CH17" s="106">
        <f t="shared" si="12"/>
        <v>22257.3</v>
      </c>
      <c r="CI17" s="106">
        <f t="shared" si="12"/>
        <v>21297.599999999999</v>
      </c>
      <c r="CJ17" s="106">
        <f t="shared" si="12"/>
        <v>26207.4</v>
      </c>
      <c r="CK17" s="100"/>
      <c r="CL17" s="100"/>
      <c r="CM17" s="100"/>
      <c r="CN17" s="100"/>
      <c r="CO17" s="105" t="s">
        <v>170</v>
      </c>
      <c r="CP17" s="107">
        <f>IF(CP7="-",NA(),CP7)</f>
        <v>1435</v>
      </c>
      <c r="CQ17" s="107">
        <f t="shared" ref="CQ17:CT17" si="13">IF(CQ7="-",NA(),CQ7)</f>
        <v>1685</v>
      </c>
      <c r="CR17" s="107">
        <f t="shared" si="13"/>
        <v>35730</v>
      </c>
      <c r="CS17" s="107">
        <f t="shared" si="13"/>
        <v>54296</v>
      </c>
      <c r="CT17" s="107">
        <f t="shared" si="13"/>
        <v>55949</v>
      </c>
      <c r="CU17" s="100"/>
      <c r="CV17" s="100"/>
      <c r="CW17" s="100"/>
      <c r="CX17" s="100"/>
      <c r="CY17" s="100"/>
      <c r="CZ17" s="105" t="s">
        <v>171</v>
      </c>
      <c r="DA17" s="106">
        <f>IF(DA7="-",NA(),DA7)</f>
        <v>94</v>
      </c>
      <c r="DB17" s="106">
        <f t="shared" ref="DB17:DE17" si="14">IF(DB7="-",NA(),DB7)</f>
        <v>49.5</v>
      </c>
      <c r="DC17" s="106">
        <f t="shared" si="14"/>
        <v>72.7</v>
      </c>
      <c r="DD17" s="106">
        <f t="shared" si="14"/>
        <v>79.5</v>
      </c>
      <c r="DE17" s="106">
        <f t="shared" si="14"/>
        <v>59.9</v>
      </c>
      <c r="DF17" s="100"/>
      <c r="DG17" s="100"/>
      <c r="DH17" s="100"/>
      <c r="DI17" s="100"/>
      <c r="DJ17" s="105" t="s">
        <v>171</v>
      </c>
      <c r="DK17" s="106">
        <f>IF(DK7="-",NA(),DK7)</f>
        <v>0</v>
      </c>
      <c r="DL17" s="106">
        <f t="shared" ref="DL17:DO17" si="15">IF(DL7="-",NA(),DL7)</f>
        <v>0</v>
      </c>
      <c r="DM17" s="106">
        <f t="shared" si="15"/>
        <v>0</v>
      </c>
      <c r="DN17" s="106">
        <f t="shared" si="15"/>
        <v>3.6</v>
      </c>
      <c r="DO17" s="106">
        <f t="shared" si="15"/>
        <v>0</v>
      </c>
      <c r="DP17" s="100"/>
      <c r="DQ17" s="100"/>
      <c r="DR17" s="100"/>
      <c r="DS17" s="100"/>
      <c r="DT17" s="105" t="s">
        <v>171</v>
      </c>
      <c r="DU17" s="106">
        <f>IF(DU7="-",NA(),DU7)</f>
        <v>365.7</v>
      </c>
      <c r="DV17" s="106">
        <f t="shared" ref="DV17:DY17" si="16">IF(DV7="-",NA(),DV7)</f>
        <v>1783.5</v>
      </c>
      <c r="DW17" s="106">
        <f t="shared" si="16"/>
        <v>1058.5999999999999</v>
      </c>
      <c r="DX17" s="106">
        <f t="shared" si="16"/>
        <v>1155.3</v>
      </c>
      <c r="DY17" s="106">
        <f t="shared" si="16"/>
        <v>1532.8</v>
      </c>
      <c r="DZ17" s="100"/>
      <c r="EA17" s="100"/>
      <c r="EB17" s="100"/>
      <c r="EC17" s="100"/>
      <c r="ED17" s="105" t="s">
        <v>170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170</v>
      </c>
      <c r="EO17" s="106">
        <f>IF(EO7="-",NA(),EO7)</f>
        <v>0</v>
      </c>
      <c r="EP17" s="106">
        <f t="shared" ref="EP17:ES17" si="18">IF(EP7="-",NA(),EP7)</f>
        <v>43.1</v>
      </c>
      <c r="EQ17" s="106">
        <f t="shared" si="18"/>
        <v>86.2</v>
      </c>
      <c r="ER17" s="106">
        <f t="shared" si="18"/>
        <v>94.5</v>
      </c>
      <c r="ES17" s="106">
        <f t="shared" si="18"/>
        <v>100</v>
      </c>
      <c r="ET17" s="100"/>
      <c r="EU17" s="100"/>
      <c r="EV17" s="100"/>
      <c r="EW17" s="100"/>
      <c r="EX17" s="100"/>
      <c r="EY17" s="105" t="s">
        <v>170</v>
      </c>
      <c r="EZ17" s="106">
        <f>IF(EZ7="-",NA(),EZ7)</f>
        <v>94</v>
      </c>
      <c r="FA17" s="106">
        <f t="shared" ref="FA17:FD17" si="19">IF(FA7="-",NA(),FA7)</f>
        <v>49.5</v>
      </c>
      <c r="FB17" s="106">
        <f t="shared" si="19"/>
        <v>72.7</v>
      </c>
      <c r="FC17" s="106">
        <f t="shared" si="19"/>
        <v>79.5</v>
      </c>
      <c r="FD17" s="106">
        <f t="shared" si="19"/>
        <v>59.9</v>
      </c>
      <c r="FE17" s="100"/>
      <c r="FF17" s="100"/>
      <c r="FG17" s="100"/>
      <c r="FH17" s="100"/>
      <c r="FI17" s="105" t="s">
        <v>170</v>
      </c>
      <c r="FJ17" s="106">
        <f>IF(FJ7="-",NA(),FJ7)</f>
        <v>0</v>
      </c>
      <c r="FK17" s="106">
        <f t="shared" ref="FK17:FN17" si="20">IF(FK7="-",NA(),FK7)</f>
        <v>0</v>
      </c>
      <c r="FL17" s="106">
        <f t="shared" si="20"/>
        <v>0</v>
      </c>
      <c r="FM17" s="106">
        <f t="shared" si="20"/>
        <v>3.6</v>
      </c>
      <c r="FN17" s="106">
        <f t="shared" si="20"/>
        <v>0</v>
      </c>
      <c r="FO17" s="100"/>
      <c r="FP17" s="100"/>
      <c r="FQ17" s="100"/>
      <c r="FR17" s="100"/>
      <c r="FS17" s="105" t="s">
        <v>170</v>
      </c>
      <c r="FT17" s="106">
        <f>IF(FT7="-",NA(),FT7)</f>
        <v>365.7</v>
      </c>
      <c r="FU17" s="106">
        <f t="shared" ref="FU17:FX17" si="21">IF(FU7="-",NA(),FU7)</f>
        <v>1783.5</v>
      </c>
      <c r="FV17" s="106">
        <f t="shared" si="21"/>
        <v>1058.5999999999999</v>
      </c>
      <c r="FW17" s="106">
        <f t="shared" si="21"/>
        <v>1155.3</v>
      </c>
      <c r="FX17" s="106">
        <f t="shared" si="21"/>
        <v>1532.8</v>
      </c>
      <c r="FY17" s="100"/>
      <c r="FZ17" s="100"/>
      <c r="GA17" s="100"/>
      <c r="GB17" s="100"/>
      <c r="GC17" s="105" t="s">
        <v>170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170</v>
      </c>
      <c r="GN17" s="106">
        <f>IF(GN7="-",NA(),GN7)</f>
        <v>0</v>
      </c>
      <c r="GO17" s="106">
        <f t="shared" ref="GO17:GR17" si="23">IF(GO7="-",NA(),GO7)</f>
        <v>43.1</v>
      </c>
      <c r="GP17" s="106">
        <f t="shared" si="23"/>
        <v>86.2</v>
      </c>
      <c r="GQ17" s="106">
        <f t="shared" si="23"/>
        <v>94.5</v>
      </c>
      <c r="GR17" s="106">
        <f t="shared" si="23"/>
        <v>100</v>
      </c>
      <c r="GS17" s="100"/>
      <c r="GT17" s="100"/>
      <c r="GU17" s="100"/>
      <c r="GV17" s="100"/>
      <c r="GW17" s="100"/>
      <c r="GX17" s="105" t="s">
        <v>170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170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171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170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170</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171</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170</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171</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170</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173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174</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174</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175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174</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174</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174</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174</v>
      </c>
      <c r="DK18" s="106">
        <f>IF(DP7="-",NA(),DP7)</f>
        <v>23</v>
      </c>
      <c r="DL18" s="106">
        <f t="shared" ref="DL18:DO18" si="45">IF(DQ7="-",NA(),DQ7)</f>
        <v>14.6</v>
      </c>
      <c r="DM18" s="106">
        <f t="shared" si="45"/>
        <v>17.3</v>
      </c>
      <c r="DN18" s="106">
        <f t="shared" si="45"/>
        <v>14.6</v>
      </c>
      <c r="DO18" s="106">
        <f t="shared" si="45"/>
        <v>11.9</v>
      </c>
      <c r="DP18" s="100"/>
      <c r="DQ18" s="100"/>
      <c r="DR18" s="100"/>
      <c r="DS18" s="100"/>
      <c r="DT18" s="105" t="s">
        <v>175</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174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174</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175</v>
      </c>
      <c r="EZ18" s="106">
        <f>IF(OR(NOT($EZ$8),FE7="-"),NA(),FE7)</f>
        <v>64</v>
      </c>
      <c r="FA18" s="106">
        <f>IF(OR(NOT($EZ$8),FF7="-"),NA(),FF7)</f>
        <v>56.1</v>
      </c>
      <c r="FB18" s="106">
        <f>IF(OR(NOT($EZ$8),FG7="-"),NA(),FG7)</f>
        <v>61.8</v>
      </c>
      <c r="FC18" s="106">
        <f>IF(OR(NOT($EZ$8),FH7="-"),NA(),FH7)</f>
        <v>61.6</v>
      </c>
      <c r="FD18" s="106">
        <f>IF(OR(NOT($EZ$8),FI7="-"),NA(),FI7)</f>
        <v>57.3</v>
      </c>
      <c r="FE18" s="100"/>
      <c r="FF18" s="100"/>
      <c r="FG18" s="100"/>
      <c r="FH18" s="100"/>
      <c r="FI18" s="105" t="s">
        <v>175</v>
      </c>
      <c r="FJ18" s="106">
        <f>IF(OR(NOT($FJ$8),FO7="-"),NA(),FO7)</f>
        <v>22.1</v>
      </c>
      <c r="FK18" s="106">
        <f>IF(OR(NOT($FJ$8),FP7="-"),NA(),FP7)</f>
        <v>16.7</v>
      </c>
      <c r="FL18" s="106">
        <f>IF(OR(NOT($FJ$8),FQ7="-"),NA(),FQ7)</f>
        <v>8.6999999999999993</v>
      </c>
      <c r="FM18" s="106">
        <f>IF(OR(NOT($FJ$8),FR7="-"),NA(),FR7)</f>
        <v>5.7</v>
      </c>
      <c r="FN18" s="106">
        <f>IF(OR(NOT($FJ$8),FS7="-"),NA(),FS7)</f>
        <v>4.2</v>
      </c>
      <c r="FO18" s="100"/>
      <c r="FP18" s="100"/>
      <c r="FQ18" s="100"/>
      <c r="FR18" s="100"/>
      <c r="FS18" s="105" t="s">
        <v>175</v>
      </c>
      <c r="FT18" s="106">
        <f>IF(OR(NOT($FT$8),FY7="-"),NA(),FY7)</f>
        <v>279.2</v>
      </c>
      <c r="FU18" s="106">
        <f>IF(OR(NOT($FT$8),FZ7="-"),NA(),FZ7)</f>
        <v>333.7</v>
      </c>
      <c r="FV18" s="106">
        <f>IF(OR(NOT($FT$8),GA7="-"),NA(),GA7)</f>
        <v>351.4</v>
      </c>
      <c r="FW18" s="106">
        <f>IF(OR(NOT($FT$8),GB7="-"),NA(),GB7)</f>
        <v>390.3</v>
      </c>
      <c r="FX18" s="106">
        <f>IF(OR(NOT($FT$8),GC7="-"),NA(),GC7)</f>
        <v>394.9</v>
      </c>
      <c r="FY18" s="100"/>
      <c r="FZ18" s="100"/>
      <c r="GA18" s="100"/>
      <c r="GB18" s="100"/>
      <c r="GC18" s="105" t="s">
        <v>174</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174</v>
      </c>
      <c r="GN18" s="106">
        <f>IF(OR(NOT($GN$8),GS7="-"),NA(),GS7)</f>
        <v>56.2</v>
      </c>
      <c r="GO18" s="106">
        <f>IF(OR(NOT($GN$8),GT7="-"),NA(),GT7)</f>
        <v>58.4</v>
      </c>
      <c r="GP18" s="106">
        <f>IF(OR(NOT($GN$8),GU7="-"),NA(),GU7)</f>
        <v>80.599999999999994</v>
      </c>
      <c r="GQ18" s="106">
        <f>IF(OR(NOT($GN$8),GV7="-"),NA(),GV7)</f>
        <v>85.6</v>
      </c>
      <c r="GR18" s="106">
        <f>IF(OR(NOT($GN$8),GW7="-"),NA(),GW7)</f>
        <v>92</v>
      </c>
      <c r="GS18" s="100"/>
      <c r="GT18" s="100"/>
      <c r="GU18" s="100"/>
      <c r="GV18" s="100"/>
      <c r="GW18" s="100"/>
      <c r="GX18" s="105" t="s">
        <v>174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176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157</v>
      </c>
      <c r="AY19" s="106">
        <f>$BI$7</f>
        <v>100</v>
      </c>
      <c r="AZ19" s="106">
        <f t="shared" ref="AZ19:BC19" si="49">$BI$7</f>
        <v>100</v>
      </c>
      <c r="BA19" s="106">
        <f t="shared" si="49"/>
        <v>100</v>
      </c>
      <c r="BB19" s="106">
        <f t="shared" si="49"/>
        <v>100</v>
      </c>
      <c r="BC19" s="106">
        <f t="shared" si="49"/>
        <v>100</v>
      </c>
      <c r="BD19" s="100"/>
      <c r="BE19" s="100"/>
      <c r="BF19" s="100"/>
      <c r="BG19" s="100"/>
      <c r="BH19" s="100"/>
      <c r="BI19" s="108" t="s">
        <v>157</v>
      </c>
      <c r="BJ19" s="106">
        <f>$BT$7</f>
        <v>100</v>
      </c>
      <c r="BK19" s="106">
        <f>$BT$7</f>
        <v>100</v>
      </c>
      <c r="BL19" s="106">
        <f>$BT$7</f>
        <v>100</v>
      </c>
      <c r="BM19" s="106">
        <f>$BT$7</f>
        <v>100</v>
      </c>
      <c r="BN19" s="106">
        <f>$BT$7</f>
        <v>100</v>
      </c>
      <c r="BO19" s="100"/>
      <c r="BP19" s="100"/>
      <c r="BQ19" s="100"/>
      <c r="BR19" s="100"/>
      <c r="BS19" s="100"/>
      <c r="BT19" s="108" t="s">
        <v>157</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177</v>
      </c>
      <c r="C20" s="196"/>
      <c r="D20" s="100"/>
    </row>
    <row r="21" spans="1:374">
      <c r="A21" s="97">
        <f t="shared" si="7"/>
        <v>7</v>
      </c>
      <c r="B21" s="196" t="s">
        <v>178</v>
      </c>
      <c r="C21" s="196"/>
      <c r="D21" s="100"/>
    </row>
    <row r="22" spans="1:374">
      <c r="A22" s="97">
        <f t="shared" si="7"/>
        <v>8</v>
      </c>
      <c r="B22" s="196" t="s">
        <v>179</v>
      </c>
      <c r="C22" s="196"/>
      <c r="D22" s="100"/>
      <c r="E22" s="198" t="s">
        <v>180</v>
      </c>
      <c r="F22" s="199"/>
      <c r="G22" s="199"/>
      <c r="H22" s="199"/>
      <c r="I22" s="200"/>
    </row>
    <row r="23" spans="1:374">
      <c r="A23" s="97">
        <f t="shared" si="7"/>
        <v>9</v>
      </c>
      <c r="B23" s="196" t="s">
        <v>181</v>
      </c>
      <c r="C23" s="196"/>
      <c r="D23" s="100"/>
      <c r="E23" s="201"/>
      <c r="F23" s="202"/>
      <c r="G23" s="202"/>
      <c r="H23" s="202"/>
      <c r="I23" s="203"/>
    </row>
    <row r="24" spans="1:374">
      <c r="A24" s="97">
        <f t="shared" si="7"/>
        <v>10</v>
      </c>
      <c r="B24" s="196" t="s">
        <v>182</v>
      </c>
      <c r="C24" s="196"/>
      <c r="D24" s="100"/>
      <c r="E24" s="201"/>
      <c r="F24" s="202"/>
      <c r="G24" s="202"/>
      <c r="H24" s="202"/>
      <c r="I24" s="203"/>
    </row>
    <row r="25" spans="1:374">
      <c r="A25" s="97">
        <f t="shared" si="7"/>
        <v>11</v>
      </c>
      <c r="B25" s="196" t="s">
        <v>183</v>
      </c>
      <c r="C25" s="196"/>
      <c r="D25" s="100"/>
      <c r="E25" s="201"/>
      <c r="F25" s="202"/>
      <c r="G25" s="202"/>
      <c r="H25" s="202"/>
      <c r="I25" s="203"/>
    </row>
    <row r="26" spans="1:374">
      <c r="A26" s="97">
        <f t="shared" si="7"/>
        <v>12</v>
      </c>
      <c r="B26" s="196" t="s">
        <v>184</v>
      </c>
      <c r="C26" s="196"/>
      <c r="D26" s="100"/>
      <c r="E26" s="201"/>
      <c r="F26" s="202"/>
      <c r="G26" s="202"/>
      <c r="H26" s="202"/>
      <c r="I26" s="203"/>
    </row>
    <row r="27" spans="1:374">
      <c r="A27" s="97">
        <f t="shared" si="7"/>
        <v>13</v>
      </c>
      <c r="B27" s="196" t="s">
        <v>185</v>
      </c>
      <c r="C27" s="196"/>
      <c r="D27" s="100"/>
      <c r="E27" s="201"/>
      <c r="F27" s="202"/>
      <c r="G27" s="202"/>
      <c r="H27" s="202"/>
      <c r="I27" s="203"/>
    </row>
    <row r="28" spans="1:374">
      <c r="A28" s="97">
        <f t="shared" si="7"/>
        <v>14</v>
      </c>
      <c r="B28" s="196" t="s">
        <v>186</v>
      </c>
      <c r="C28" s="196"/>
      <c r="D28" s="100"/>
      <c r="E28" s="201"/>
      <c r="F28" s="202"/>
      <c r="G28" s="202"/>
      <c r="H28" s="202"/>
      <c r="I28" s="203"/>
    </row>
    <row r="29" spans="1:374">
      <c r="A29" s="97">
        <f t="shared" si="7"/>
        <v>15</v>
      </c>
      <c r="B29" s="196" t="s">
        <v>187</v>
      </c>
      <c r="C29" s="196"/>
      <c r="D29" s="100"/>
      <c r="E29" s="201"/>
      <c r="F29" s="202"/>
      <c r="G29" s="202"/>
      <c r="H29" s="202"/>
      <c r="I29" s="203"/>
    </row>
    <row r="30" spans="1:374">
      <c r="A30" s="97">
        <f t="shared" si="7"/>
        <v>16</v>
      </c>
      <c r="B30" s="196" t="s">
        <v>188</v>
      </c>
      <c r="C30" s="196"/>
      <c r="D30" s="100"/>
      <c r="E30" s="201"/>
      <c r="F30" s="202"/>
      <c r="G30" s="202"/>
      <c r="H30" s="202"/>
      <c r="I30" s="203"/>
    </row>
    <row r="31" spans="1:374">
      <c r="A31" s="97">
        <f t="shared" si="7"/>
        <v>17</v>
      </c>
      <c r="B31" s="196" t="s">
        <v>189</v>
      </c>
      <c r="C31" s="196"/>
      <c r="D31" s="100"/>
      <c r="E31" s="201"/>
      <c r="F31" s="202"/>
      <c r="G31" s="202"/>
      <c r="H31" s="202"/>
      <c r="I31" s="203"/>
    </row>
    <row r="32" spans="1:374">
      <c r="A32" s="97">
        <f t="shared" si="7"/>
        <v>18</v>
      </c>
      <c r="B32" s="196" t="s">
        <v>190</v>
      </c>
      <c r="C32" s="196"/>
      <c r="D32" s="100"/>
      <c r="E32" s="201"/>
      <c r="F32" s="202"/>
      <c r="G32" s="202"/>
      <c r="H32" s="202"/>
      <c r="I32" s="203"/>
    </row>
    <row r="33" spans="1:16">
      <c r="A33" s="97">
        <f t="shared" si="7"/>
        <v>19</v>
      </c>
      <c r="B33" s="196" t="s">
        <v>191</v>
      </c>
      <c r="C33" s="196"/>
      <c r="D33" s="100"/>
      <c r="E33" s="201"/>
      <c r="F33" s="202"/>
      <c r="G33" s="202"/>
      <c r="H33" s="202"/>
      <c r="I33" s="203"/>
    </row>
    <row r="34" spans="1:16">
      <c r="A34" s="97">
        <f t="shared" si="7"/>
        <v>20</v>
      </c>
      <c r="B34" s="196" t="s">
        <v>192</v>
      </c>
      <c r="C34" s="196"/>
      <c r="D34" s="100"/>
      <c r="E34" s="201"/>
      <c r="F34" s="202"/>
      <c r="G34" s="202"/>
      <c r="H34" s="202"/>
      <c r="I34" s="203"/>
    </row>
    <row r="35" spans="1:16" ht="25.5" customHeight="1">
      <c r="E35" s="204"/>
      <c r="F35" s="205"/>
      <c r="G35" s="205"/>
      <c r="H35" s="205"/>
      <c r="I35" s="206"/>
    </row>
    <row r="36" spans="1:16">
      <c r="A36" t="s">
        <v>193</v>
      </c>
      <c r="B36" t="s">
        <v>194</v>
      </c>
    </row>
    <row r="37" spans="1:16">
      <c r="A37" t="s">
        <v>195</v>
      </c>
      <c r="B37" t="s">
        <v>196</v>
      </c>
      <c r="L37" s="198" t="s">
        <v>180</v>
      </c>
      <c r="M37" s="199"/>
      <c r="N37" s="199"/>
      <c r="O37" s="199"/>
      <c r="P37" s="200"/>
    </row>
    <row r="38" spans="1:16">
      <c r="A38" t="s">
        <v>197</v>
      </c>
      <c r="B38" t="s">
        <v>198</v>
      </c>
      <c r="L38" s="201"/>
      <c r="M38" s="202"/>
      <c r="N38" s="202"/>
      <c r="O38" s="202"/>
      <c r="P38" s="203"/>
    </row>
    <row r="39" spans="1:16">
      <c r="A39" t="s">
        <v>199</v>
      </c>
      <c r="B39" t="s">
        <v>200</v>
      </c>
      <c r="L39" s="201"/>
      <c r="M39" s="202"/>
      <c r="N39" s="202"/>
      <c r="O39" s="202"/>
      <c r="P39" s="203"/>
    </row>
    <row r="40" spans="1:16">
      <c r="A40" t="s">
        <v>201</v>
      </c>
      <c r="B40" t="s">
        <v>202</v>
      </c>
      <c r="L40" s="201"/>
      <c r="M40" s="202"/>
      <c r="N40" s="202"/>
      <c r="O40" s="202"/>
      <c r="P40" s="203"/>
    </row>
    <row r="41" spans="1:16">
      <c r="A41" t="s">
        <v>203</v>
      </c>
      <c r="B41" t="s">
        <v>204</v>
      </c>
      <c r="L41" s="201"/>
      <c r="M41" s="202"/>
      <c r="N41" s="202"/>
      <c r="O41" s="202"/>
      <c r="P41" s="203"/>
    </row>
    <row r="42" spans="1:16">
      <c r="A42" t="s">
        <v>205</v>
      </c>
      <c r="B42" t="s">
        <v>206</v>
      </c>
      <c r="L42" s="201"/>
      <c r="M42" s="202"/>
      <c r="N42" s="202"/>
      <c r="O42" s="202"/>
      <c r="P42" s="203"/>
    </row>
    <row r="43" spans="1:16">
      <c r="A43" t="s">
        <v>207</v>
      </c>
      <c r="B43" t="s">
        <v>208</v>
      </c>
      <c r="L43" s="201"/>
      <c r="M43" s="202"/>
      <c r="N43" s="202"/>
      <c r="O43" s="202"/>
      <c r="P43" s="203"/>
    </row>
    <row r="44" spans="1:16">
      <c r="A44" t="s">
        <v>209</v>
      </c>
      <c r="B44" t="s">
        <v>210</v>
      </c>
      <c r="L44" s="201"/>
      <c r="M44" s="202"/>
      <c r="N44" s="202"/>
      <c r="O44" s="202"/>
      <c r="P44" s="203"/>
    </row>
    <row r="45" spans="1:16">
      <c r="A45" t="s">
        <v>211</v>
      </c>
      <c r="B45" t="s">
        <v>212</v>
      </c>
      <c r="L45" s="201"/>
      <c r="M45" s="202"/>
      <c r="N45" s="202"/>
      <c r="O45" s="202"/>
      <c r="P45" s="203"/>
    </row>
    <row r="46" spans="1:16">
      <c r="A46" t="s">
        <v>213</v>
      </c>
      <c r="B46" t="s">
        <v>214</v>
      </c>
      <c r="L46" s="201"/>
      <c r="M46" s="202"/>
      <c r="N46" s="202"/>
      <c r="O46" s="202"/>
      <c r="P46" s="203"/>
    </row>
    <row r="47" spans="1:16">
      <c r="A47" t="s">
        <v>215</v>
      </c>
      <c r="B47" t="s">
        <v>216</v>
      </c>
      <c r="L47" s="201"/>
      <c r="M47" s="202"/>
      <c r="N47" s="202"/>
      <c r="O47" s="202"/>
      <c r="P47" s="203"/>
    </row>
    <row r="48" spans="1:16">
      <c r="A48" t="s">
        <v>217</v>
      </c>
      <c r="B48" t="s">
        <v>218</v>
      </c>
      <c r="L48" s="201"/>
      <c r="M48" s="202"/>
      <c r="N48" s="202"/>
      <c r="O48" s="202"/>
      <c r="P48" s="203"/>
    </row>
    <row r="49" spans="1:16">
      <c r="A49" t="s">
        <v>219</v>
      </c>
      <c r="B49" t="s">
        <v>220</v>
      </c>
      <c r="L49" s="201"/>
      <c r="M49" s="202"/>
      <c r="N49" s="202"/>
      <c r="O49" s="202"/>
      <c r="P49" s="203"/>
    </row>
    <row r="50" spans="1:16" ht="26.25" customHeight="1">
      <c r="A50" t="s">
        <v>221</v>
      </c>
      <c r="B50" t="s">
        <v>222</v>
      </c>
      <c r="L50" s="204"/>
      <c r="M50" s="205"/>
      <c r="N50" s="205"/>
      <c r="O50" s="205"/>
      <c r="P50" s="206"/>
    </row>
    <row r="51" spans="1:16">
      <c r="A51" t="s">
        <v>223</v>
      </c>
      <c r="B51" t="s">
        <v>224</v>
      </c>
    </row>
    <row r="52" spans="1:16">
      <c r="A52" t="s">
        <v>225</v>
      </c>
      <c r="B52" t="s">
        <v>226</v>
      </c>
    </row>
    <row r="53" spans="1:16">
      <c r="A53" t="s">
        <v>227</v>
      </c>
      <c r="B53" t="s">
        <v>228</v>
      </c>
    </row>
    <row r="54" spans="1:16">
      <c r="A54" t="s">
        <v>229</v>
      </c>
      <c r="B54" t="s">
        <v>230</v>
      </c>
    </row>
    <row r="55" spans="1:16">
      <c r="A55" t="s">
        <v>231</v>
      </c>
      <c r="B55" t="s">
        <v>232</v>
      </c>
    </row>
    <row r="56" spans="1:16">
      <c r="A56" t="s">
        <v>233</v>
      </c>
      <c r="B56" t="s">
        <v>234</v>
      </c>
    </row>
    <row r="57" spans="1:16">
      <c r="A57" t="s">
        <v>235</v>
      </c>
      <c r="B57" t="s">
        <v>236</v>
      </c>
    </row>
    <row r="58" spans="1:16">
      <c r="A58" t="s">
        <v>237</v>
      </c>
      <c r="B58" t="s">
        <v>238</v>
      </c>
    </row>
    <row r="59" spans="1:16">
      <c r="A59" t="s">
        <v>239</v>
      </c>
      <c r="B59" t="s">
        <v>240</v>
      </c>
    </row>
    <row r="60" spans="1:16">
      <c r="A60" t="s">
        <v>241</v>
      </c>
      <c r="B60" t="s">
        <v>242</v>
      </c>
    </row>
    <row r="61" spans="1:16">
      <c r="A61" t="s">
        <v>243</v>
      </c>
      <c r="B61" t="s">
        <v>244</v>
      </c>
    </row>
    <row r="62" spans="1:16">
      <c r="A62" t="s">
        <v>245</v>
      </c>
      <c r="B62" t="s">
        <v>246</v>
      </c>
    </row>
    <row r="63" spans="1:16">
      <c r="A63" t="s">
        <v>247</v>
      </c>
      <c r="B63" t="s">
        <v>248</v>
      </c>
    </row>
    <row r="64" spans="1:16">
      <c r="A64" t="s">
        <v>249</v>
      </c>
      <c r="B64" t="s">
        <v>250</v>
      </c>
    </row>
    <row r="65" spans="1:2">
      <c r="A65" t="s">
        <v>251</v>
      </c>
      <c r="B65" t="s">
        <v>252</v>
      </c>
    </row>
    <row r="66" spans="1:2">
      <c r="A66" t="s">
        <v>253</v>
      </c>
      <c r="B66" t="s">
        <v>254</v>
      </c>
    </row>
    <row r="67" spans="1:2">
      <c r="A67" t="s">
        <v>255</v>
      </c>
      <c r="B67" t="s">
        <v>254</v>
      </c>
    </row>
    <row r="68" spans="1:2">
      <c r="A68" t="s">
        <v>256</v>
      </c>
      <c r="B68" t="s">
        <v>254</v>
      </c>
    </row>
    <row r="69" spans="1:2">
      <c r="A69" t="s">
        <v>257</v>
      </c>
      <c r="B69" t="s">
        <v>254</v>
      </c>
    </row>
    <row r="70" spans="1:2">
      <c r="A70" t="s">
        <v>258</v>
      </c>
      <c r="B70" t="s">
        <v>254</v>
      </c>
    </row>
    <row r="71" spans="1:2">
      <c r="A71" t="s">
        <v>259</v>
      </c>
      <c r="B71" t="s">
        <v>254</v>
      </c>
    </row>
    <row r="72" spans="1:2">
      <c r="A72" t="s">
        <v>260</v>
      </c>
      <c r="B72" t="s">
        <v>254</v>
      </c>
    </row>
    <row r="73" spans="1:2">
      <c r="A73" t="s">
        <v>261</v>
      </c>
      <c r="B73" t="s">
        <v>254</v>
      </c>
    </row>
    <row r="74" spans="1:2">
      <c r="A74" t="s">
        <v>262</v>
      </c>
      <c r="B74" t="s">
        <v>254</v>
      </c>
    </row>
    <row r="75" spans="1:2">
      <c r="A75" t="s">
        <v>263</v>
      </c>
      <c r="B75" t="s">
        <v>254</v>
      </c>
    </row>
    <row r="76" spans="1:2">
      <c r="A76" t="s">
        <v>264</v>
      </c>
      <c r="B76" t="s">
        <v>254</v>
      </c>
    </row>
    <row r="77" spans="1:2">
      <c r="A77" t="s">
        <v>265</v>
      </c>
      <c r="B77" t="s">
        <v>254</v>
      </c>
    </row>
    <row r="78" spans="1:2">
      <c r="A78" t="s">
        <v>266</v>
      </c>
      <c r="B78" t="s">
        <v>254</v>
      </c>
    </row>
    <row r="79" spans="1:2">
      <c r="A79" t="s">
        <v>267</v>
      </c>
      <c r="B79" t="s">
        <v>254</v>
      </c>
    </row>
    <row r="80" spans="1:2">
      <c r="A80" t="s">
        <v>268</v>
      </c>
      <c r="B80" t="s">
        <v>254</v>
      </c>
    </row>
    <row r="81" spans="1:2">
      <c r="A81" t="s">
        <v>269</v>
      </c>
      <c r="B81" t="s">
        <v>254</v>
      </c>
    </row>
    <row r="82" spans="1:2">
      <c r="A82" t="s">
        <v>270</v>
      </c>
      <c r="B82" t="s">
        <v>254</v>
      </c>
    </row>
    <row r="83" spans="1:2">
      <c r="A83" t="s">
        <v>271</v>
      </c>
      <c r="B83" t="s">
        <v>254</v>
      </c>
    </row>
    <row r="84" spans="1:2">
      <c r="A84" t="s">
        <v>272</v>
      </c>
      <c r="B84" t="s">
        <v>254</v>
      </c>
    </row>
    <row r="85" spans="1:2">
      <c r="A85" t="s">
        <v>273</v>
      </c>
      <c r="B85" t="s">
        <v>254</v>
      </c>
    </row>
    <row r="86" spans="1:2">
      <c r="A86" t="s">
        <v>274</v>
      </c>
      <c r="B86" t="s">
        <v>275</v>
      </c>
    </row>
    <row r="87" spans="1:2">
      <c r="A87" t="s">
        <v>276</v>
      </c>
      <c r="B87" t="s">
        <v>275</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worksheet>
</file>