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100_上下水道局\25_水道営業課\経営比較分析表（H26～）\平成30年度(29年度決算)提出分\"/>
    </mc:Choice>
  </mc:AlternateContent>
  <workbookProtection workbookAlgorithmName="SHA-512" workbookHashValue="75kk2jAVsN/Pcvydj8CVyFazaULqYsazd9wLlR5Kh7S4TuTn4/izNMc+Dt11OdEnlNg5dZ0kzajZI0swZyqoDw==" workbookSaltValue="iT1GIt0zv4vw2soXRXCas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<sst xmlns="http://schemas.openxmlformats.org/spreadsheetml/2006/main" count="232" uniqueCount="120">
  <si>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</si>
  <si>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</si>
  <si>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</si>
  <si>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</si>
  <si>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</si>
  <si>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</si>
  <si>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</si>
  <si>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</si>
  <si>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</si>
  <si>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</si>
  <si>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</si>
  <si>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</si>
  <si>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</si>
  <si>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</si>
  <si>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</si>
  <si>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</si>
  <si>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</si>
  <si>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</si>
  <si>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</si>
  <si>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</si>
  <si>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</si>
  <si>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</si>
  <si>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</si>
  <si>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</si>
  <si>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</si>
  <si>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</si>
  <si>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</si>
  <si>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</si>
  <si>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</si>
  <si>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</si>
  <si>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</si>
  <si>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</si>
  <si>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</si>
  <si>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</si>
  <si>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</si>
  <si>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</si>
  <si>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</si>
  <si>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</si>
  <si>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</si>
  <si>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</si>
  <si>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</si>
  <si>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</si>
  <si>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</si>
  <si>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</si>
  <si>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</si>
  <si>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</si>
  <si>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</si>
  <si>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</si>
  <si>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</si>
  <si>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</si>
  <si>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</si>
  <si>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</si>
  <si>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</si>
  <si>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</si>
  <si>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</si>
  <si>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</si>
  <si>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</si>
  <si>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</si>
  <si>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</si>
  <si>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</si>
  <si>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</si>
  <si>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</si>
  <si>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</si>
  <si>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</si>
  <si>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</si>
  <si>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</si>
  <si>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</si>
  <si>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</si>
  <si>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</si>
  <si>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</si>
  <si>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</si>
  <si>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</si>
  <si>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</si>
  <si>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</si>
  <si>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</si>
  <si>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</si>
  <si>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</si>
  <si>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</si>
  <si>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</si>
  <si>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</si>
  <si>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</si>
  <si>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</si>
  <si>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</si>
  <si>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</si>
  <si>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</si>
  <si>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</si>
  <si>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</si>
  <si>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</si>
  <si>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</si>
  <si>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</si>
  <si>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</si>
  <si>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</si>
  <si>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</si>
  <si>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</si>
  <si>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</si>
  <si>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</si>
  <si>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</si>
  <si>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</si>
  <si>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</si>
  <si>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</si>
  <si>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</si>
  <si>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</si>
  <si>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</si>
  <si>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</si>
  <si>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</si>
  <si>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</si>
  <si>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</si>
  <si>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</si>
  <si>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</si>
  <si>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</si>
  <si>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</si>
  <si>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</si>
  <si>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</si>
  <si>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</si>
  <si>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</si>
  <si>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</si>
  <si>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</si>
  <si>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①経常収支比率　簡易水道事業の統合によって、水道料金や一般会計繰入金等の収入が増加するとともに、維持管理費や減価償却費等の費用も増加した。収入より費用の増加が大きかったため、平成28年度より低くなり、類似団体を下回った。
②累積欠損金比率　欠損金がないため表示されない。
③流動比率　簡易水道事業の統合による企業債残高の増加に伴い、1年以内の償還額が増高したため、平成28年度より低くなった。また、類似団体を下回っている。
④企業債残高対給水収益比率　簡易水道事業の統合による給水収益の増加に比べ、企業債残高の増加が大きかったため、平成28年度より高くなった。また、類似団体より企業債残高が多いため上回っている。
⑤料金回収率　簡易水道事業の統合によって、施設の維持管理費等の給水費用が増加し、給水原価が上昇したため、平成28年度より低くなり、類似団体を下回った。
⑥給水原価　多くの施設を維持するため給水費用が増加し、平成28年度より高くなり、類似団体を上回った。
⑦施設利用率　施設の効率的な運用により平成28年度より向上し、類似団体を上回った。
⑧有収率　従来から有収率の低い簡易水道事業を統合したことにより、全体比率が低下し、平成28年度より下がったが、類似団体を上回っている。
</t>
    <phoneticPr fontId="4"/>
  </si>
  <si>
    <t xml:space="preserve">①有形固定資産減価償却率　償却対象資産の減価償却の割合が下がったため、平成28年度より低くなった。また、類似団体より資産の老朽度が低いため下回っている。
②管路経年化率　管路整備を進めた簡易水道事業を統合したことにより、法定耐用年数を超過した管路延長の割合が下がり、平成28年度より低くなったが、類似団体より管路の老朽度が高いため上回っている。
③管路更新率　総管路延長のうち更新した管路延長の割合が上がったため、平成28年度より高くなったが、類似団体を下回っている。
</t>
    <rPh sb="180" eb="181">
      <t>ソウ</t>
    </rPh>
    <rPh sb="181" eb="183">
      <t>カンロ</t>
    </rPh>
    <rPh sb="183" eb="185">
      <t>エンチョウ</t>
    </rPh>
    <rPh sb="200" eb="201">
      <t>ア</t>
    </rPh>
    <phoneticPr fontId="4"/>
  </si>
  <si>
    <t xml:space="preserve">　平成29年度は、全ての簡易水道事業を統合した初めての決算であり、平成28年度と比較すると数値が大きく変動した。
　経営状況については、管理施設が増えたため維持管理費等が増加し、収益よりも費用の増加割合が大きくなり、①経常収支比率や⑤料金回収率が下がったほか、④企業債残高対給水収益比率が上がった。
　老朽化の状況は、類似団体に比べ管路経年化率が高く、管路更新率は低くなっているため、管路の更新需要が今後一層増える見込みである。
　このように経営環境は厳しい状況であるが、今後は、出雲市水道事業ビジョンに基づき、事業費を平準化して、計画的な施設の更新及び耐震化の向上に取り組むとともに、料金改定等による収入の確保と経費の削減に努め、経営の健全化を図ることによって、安定的な事業運営を行っていく必要が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</si>
</sst>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1.05</c:v>
                </c:pt>
                <c:pt idx="2">
                  <c:v>0.63</c:v>
                </c:pt>
                <c:pt idx="3">
                  <c:v>0.42</c:v>
                </c:pt>
                <c:pt idx="4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A3-4677-B960-58085C267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15592"/>
        <c:axId val="38841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0.75</c:v>
                </c:pt>
                <c:pt idx="2">
                  <c:v>0.95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A3-4677-B960-58085C267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5592"/>
        <c:axId val="388413240"/>
      </c:lineChart>
      <c:dateAx>
        <c:axId val="38841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413240"/>
        <c:crosses val="autoZero"/>
        <c:auto val="1"/>
        <c:lblOffset val="100"/>
        <c:baseTimeUnit val="years"/>
      </c:dateAx>
      <c:valAx>
        <c:axId val="38841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41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71.680000000000007</c:v>
                </c:pt>
                <c:pt idx="1">
                  <c:v>61.35</c:v>
                </c:pt>
                <c:pt idx="2">
                  <c:v>62.05</c:v>
                </c:pt>
                <c:pt idx="3">
                  <c:v>61.46</c:v>
                </c:pt>
                <c:pt idx="4">
                  <c:v>64.400000000000006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7D-429B-A065-5A2D8053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73416"/>
        <c:axId val="3934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62.45</c:v>
                </c:pt>
                <c:pt idx="1">
                  <c:v>62.12</c:v>
                </c:pt>
                <c:pt idx="2">
                  <c:v>62.26</c:v>
                </c:pt>
                <c:pt idx="3">
                  <c:v>62.1</c:v>
                </c:pt>
                <c:pt idx="4">
                  <c:v>62.38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7D-429B-A065-5A2D80531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73416"/>
        <c:axId val="393471456"/>
      </c:lineChart>
      <c:dateAx>
        <c:axId val="393473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471456"/>
        <c:crosses val="autoZero"/>
        <c:auto val="1"/>
        <c:lblOffset val="100"/>
        <c:baseTimeUnit val="years"/>
      </c:dateAx>
      <c:valAx>
        <c:axId val="3934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473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91.61</c:v>
                </c:pt>
                <c:pt idx="1">
                  <c:v>91.32</c:v>
                </c:pt>
                <c:pt idx="2">
                  <c:v>90.98</c:v>
                </c:pt>
                <c:pt idx="3">
                  <c:v>92.8</c:v>
                </c:pt>
                <c:pt idx="4">
                  <c:v>91.95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D-42B8-909E-1CB63BD9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67144"/>
        <c:axId val="393467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89.76</c:v>
                </c:pt>
                <c:pt idx="1">
                  <c:v>89.45</c:v>
                </c:pt>
                <c:pt idx="2">
                  <c:v>89.5</c:v>
                </c:pt>
                <c:pt idx="3">
                  <c:v>89.52</c:v>
                </c:pt>
                <c:pt idx="4">
                  <c:v>89.17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9D-42B8-909E-1CB63BD90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67144"/>
        <c:axId val="393467928"/>
      </c:lineChart>
      <c:dateAx>
        <c:axId val="393467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467928"/>
        <c:crosses val="autoZero"/>
        <c:auto val="1"/>
        <c:lblOffset val="100"/>
        <c:baseTimeUnit val="years"/>
      </c:dateAx>
      <c:valAx>
        <c:axId val="393467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467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108.29</c:v>
                </c:pt>
                <c:pt idx="1">
                  <c:v>116.24</c:v>
                </c:pt>
                <c:pt idx="2">
                  <c:v>121.39</c:v>
                </c:pt>
                <c:pt idx="3">
                  <c:v>124.1</c:v>
                </c:pt>
                <c:pt idx="4">
                  <c:v>105.88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E-41C6-9243-00A4EDC8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12456"/>
        <c:axId val="38841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108.44</c:v>
                </c:pt>
                <c:pt idx="1">
                  <c:v>113.11</c:v>
                </c:pt>
                <c:pt idx="2">
                  <c:v>114</c:v>
                </c:pt>
                <c:pt idx="3">
                  <c:v>114</c:v>
                </c:pt>
                <c:pt idx="4">
                  <c:v>113.68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E-41C6-9243-00A4EDC8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2456"/>
        <c:axId val="388413632"/>
      </c:lineChart>
      <c:dateAx>
        <c:axId val="388412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413632"/>
        <c:crosses val="autoZero"/>
        <c:auto val="1"/>
        <c:lblOffset val="100"/>
        <c:baseTimeUnit val="years"/>
      </c:dateAx>
      <c:valAx>
        <c:axId val="388413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412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40.64</c:v>
                </c:pt>
                <c:pt idx="2">
                  <c:v>42.38</c:v>
                </c:pt>
                <c:pt idx="3">
                  <c:v>44.37</c:v>
                </c:pt>
                <c:pt idx="4">
                  <c:v>38.909999999999997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DB-4CA7-93FD-856E2F72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39448"/>
        <c:axId val="391041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41.12</c:v>
                </c:pt>
                <c:pt idx="1">
                  <c:v>44.91</c:v>
                </c:pt>
                <c:pt idx="2">
                  <c:v>45.89</c:v>
                </c:pt>
                <c:pt idx="3">
                  <c:v>46.58</c:v>
                </c:pt>
                <c:pt idx="4">
                  <c:v>46.99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DB-4CA7-93FD-856E2F72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39448"/>
        <c:axId val="391041800"/>
      </c:lineChart>
      <c:dateAx>
        <c:axId val="391039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041800"/>
        <c:crosses val="autoZero"/>
        <c:auto val="1"/>
        <c:lblOffset val="100"/>
        <c:baseTimeUnit val="years"/>
      </c:dateAx>
      <c:valAx>
        <c:axId val="391041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03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21.57</c:v>
                </c:pt>
                <c:pt idx="1">
                  <c:v>22.81</c:v>
                </c:pt>
                <c:pt idx="2">
                  <c:v>14.6</c:v>
                </c:pt>
                <c:pt idx="3">
                  <c:v>25.35</c:v>
                </c:pt>
                <c:pt idx="4">
                  <c:v>23.36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39-4E6B-8B79-5F7F1970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36704"/>
        <c:axId val="39103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</c:v>
                </c:pt>
                <c:pt idx="1">
                  <c:v>12.03</c:v>
                </c:pt>
                <c:pt idx="2">
                  <c:v>13.14</c:v>
                </c:pt>
                <c:pt idx="3">
                  <c:v>14.45</c:v>
                </c:pt>
                <c:pt idx="4">
                  <c:v>15.83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39-4E6B-8B79-5F7F19700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36704"/>
        <c:axId val="391037096"/>
      </c:lineChart>
      <c:dateAx>
        <c:axId val="39103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037096"/>
        <c:crosses val="autoZero"/>
        <c:auto val="1"/>
        <c:lblOffset val="100"/>
        <c:baseTimeUnit val="years"/>
      </c:dateAx>
      <c:valAx>
        <c:axId val="39103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03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1-450C-96EB-11C860D9A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43368"/>
        <c:axId val="39103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0.81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0.23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C1-450C-96EB-11C860D9A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43368"/>
        <c:axId val="391037880"/>
      </c:lineChart>
      <c:dateAx>
        <c:axId val="39104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037880"/>
        <c:crosses val="autoZero"/>
        <c:auto val="1"/>
        <c:lblOffset val="100"/>
        <c:baseTimeUnit val="years"/>
      </c:dateAx>
      <c:valAx>
        <c:axId val="391037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04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288.55</c:v>
                </c:pt>
                <c:pt idx="1">
                  <c:v>195.39</c:v>
                </c:pt>
                <c:pt idx="2">
                  <c:v>244.23</c:v>
                </c:pt>
                <c:pt idx="3">
                  <c:v>205.01</c:v>
                </c:pt>
                <c:pt idx="4">
                  <c:v>167.05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3-4EF8-89F9-3257EF9DF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35920"/>
        <c:axId val="3910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648.09</c:v>
                </c:pt>
                <c:pt idx="1">
                  <c:v>344.19</c:v>
                </c:pt>
                <c:pt idx="2">
                  <c:v>352.05</c:v>
                </c:pt>
                <c:pt idx="3">
                  <c:v>349.04</c:v>
                </c:pt>
                <c:pt idx="4">
                  <c:v>337.49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53-4EF8-89F9-3257EF9DF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35920"/>
        <c:axId val="391039840"/>
      </c:lineChart>
      <c:dateAx>
        <c:axId val="39103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039840"/>
        <c:crosses val="autoZero"/>
        <c:auto val="1"/>
        <c:lblOffset val="100"/>
        <c:baseTimeUnit val="years"/>
      </c:dateAx>
      <c:valAx>
        <c:axId val="39103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03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385.44</c:v>
                </c:pt>
                <c:pt idx="1">
                  <c:v>381.82</c:v>
                </c:pt>
                <c:pt idx="2">
                  <c:v>372.32</c:v>
                </c:pt>
                <c:pt idx="3">
                  <c:v>365.9</c:v>
                </c:pt>
                <c:pt idx="4">
                  <c:v>585.96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70-4436-B834-9C0CD4F5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41408"/>
        <c:axId val="39104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253.86</c:v>
                </c:pt>
                <c:pt idx="1">
                  <c:v>252.09</c:v>
                </c:pt>
                <c:pt idx="2">
                  <c:v>250.76</c:v>
                </c:pt>
                <c:pt idx="3">
                  <c:v>254.54</c:v>
                </c:pt>
                <c:pt idx="4">
                  <c:v>265.92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70-4436-B834-9C0CD4F5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41408"/>
        <c:axId val="391042584"/>
      </c:lineChart>
      <c:dateAx>
        <c:axId val="39104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042584"/>
        <c:crosses val="autoZero"/>
        <c:auto val="1"/>
        <c:lblOffset val="100"/>
        <c:baseTimeUnit val="years"/>
      </c:dateAx>
      <c:valAx>
        <c:axId val="391042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04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100.38</c:v>
                </c:pt>
                <c:pt idx="1">
                  <c:v>109.81</c:v>
                </c:pt>
                <c:pt idx="2">
                  <c:v>116</c:v>
                </c:pt>
                <c:pt idx="3">
                  <c:v>119.42</c:v>
                </c:pt>
                <c:pt idx="4">
                  <c:v>95.93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CD-4ADB-A17C-9F5863BEE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66360"/>
        <c:axId val="39346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106.22</c:v>
                </c:pt>
                <c:pt idx="2">
                  <c:v>106.69</c:v>
                </c:pt>
                <c:pt idx="3">
                  <c:v>106.52</c:v>
                </c:pt>
                <c:pt idx="4">
                  <c:v>105.86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CD-4ADB-A17C-9F5863BEE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66360"/>
        <c:axId val="393469888"/>
      </c:lineChart>
      <c:dateAx>
        <c:axId val="39346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469888"/>
        <c:crosses val="autoZero"/>
        <c:auto val="1"/>
        <c:lblOffset val="100"/>
        <c:baseTimeUnit val="years"/>
      </c:dateAx>
      <c:valAx>
        <c:axId val="39346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466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145.61000000000001</c:v>
                </c:pt>
                <c:pt idx="2">
                  <c:v>137.85</c:v>
                </c:pt>
                <c:pt idx="3">
                  <c:v>134.01</c:v>
                </c:pt>
                <c:pt idx="4">
                  <c:v>166.84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3-4F8A-8DC4-51D037D0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470280"/>
        <c:axId val="39346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164.93</c:v>
                </c:pt>
                <c:pt idx="1">
                  <c:v>155.22999999999999</c:v>
                </c:pt>
                <c:pt idx="2">
                  <c:v>154.91999999999999</c:v>
                </c:pt>
                <c:pt idx="3">
                  <c:v>155.80000000000001</c:v>
                </c:pt>
                <c:pt idx="4">
                  <c:v>158.58000000000001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03-4F8A-8DC4-51D037D0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70280"/>
        <c:axId val="393465968"/>
      </c:lineChart>
      <c:dateAx>
        <c:axId val="39347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465968"/>
        <c:crosses val="autoZero"/>
        <c:auto val="1"/>
        <c:lblOffset val="100"/>
        <c:baseTimeUnit val="years"/>
      </c:dateAx>
      <c:valAx>
        <c:axId val="39346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470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出雲市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A3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175227</v>
      </c>
      <c r="AM8" s="59"/>
      <c r="AN8" s="59"/>
      <c r="AO8" s="59"/>
      <c r="AP8" s="59"/>
      <c r="AQ8" s="59"/>
      <c r="AR8" s="59"/>
      <c r="AS8" s="59"/>
      <c r="AT8" s="50">
        <f>データ!$S$6</f>
        <v>624.36</v>
      </c>
      <c r="AU8" s="51"/>
      <c r="AV8" s="51"/>
      <c r="AW8" s="51"/>
      <c r="AX8" s="51"/>
      <c r="AY8" s="51"/>
      <c r="AZ8" s="51"/>
      <c r="BA8" s="51"/>
      <c r="BB8" s="52">
        <f>データ!$T$6</f>
        <v>280.64999999999998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60.53</v>
      </c>
      <c r="J10" s="51"/>
      <c r="K10" s="51"/>
      <c r="L10" s="51"/>
      <c r="M10" s="51"/>
      <c r="N10" s="51"/>
      <c r="O10" s="62"/>
      <c r="P10" s="52">
        <f>データ!$P$6</f>
        <v>98.92</v>
      </c>
      <c r="Q10" s="52"/>
      <c r="R10" s="52"/>
      <c r="S10" s="52"/>
      <c r="T10" s="52"/>
      <c r="U10" s="52"/>
      <c r="V10" s="52"/>
      <c r="W10" s="59">
        <f>データ!$Q$6</f>
        <v>2896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144283</v>
      </c>
      <c r="AM10" s="59"/>
      <c r="AN10" s="59"/>
      <c r="AO10" s="59"/>
      <c r="AP10" s="59"/>
      <c r="AQ10" s="59"/>
      <c r="AR10" s="59"/>
      <c r="AS10" s="59"/>
      <c r="AT10" s="50">
        <f>データ!$V$6</f>
        <v>236.43</v>
      </c>
      <c r="AU10" s="51"/>
      <c r="AV10" s="51"/>
      <c r="AW10" s="51"/>
      <c r="AX10" s="51"/>
      <c r="AY10" s="51"/>
      <c r="AZ10" s="51"/>
      <c r="BA10" s="51"/>
      <c r="BB10" s="52">
        <f>データ!$W$6</f>
        <v>610.26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2CDSR/+AJSTH98Wj4s70GKoOw5gtlOlVm4SObZzdkNVQNjJWOSHVDTERMXoBsu0/n7tzFzJHdqZr7DbfKfa3RQ==" saltValue="3BEAGxOe6Q3zKs9zI0V1z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322032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島根県　出雲市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A3</v>
      </c>
      <c r="M6" s="33" t="str">
        <f t="shared" si="3"/>
        <v>非設置</v>
      </c>
      <c r="N6" s="34" t="str">
        <f t="shared" si="3"/>
        <v>-</v>
      </c>
      <c r="O6" s="34">
        <f t="shared" si="3"/>
        <v>60.53</v>
      </c>
      <c r="P6" s="34">
        <f t="shared" si="3"/>
        <v>98.92</v>
      </c>
      <c r="Q6" s="34">
        <f t="shared" si="3"/>
        <v>2896</v>
      </c>
      <c r="R6" s="34">
        <f t="shared" si="3"/>
        <v>175227</v>
      </c>
      <c r="S6" s="34">
        <f t="shared" si="3"/>
        <v>624.36</v>
      </c>
      <c r="T6" s="34">
        <f t="shared" si="3"/>
        <v>280.64999999999998</v>
      </c>
      <c r="U6" s="34">
        <f t="shared" si="3"/>
        <v>144283</v>
      </c>
      <c r="V6" s="34">
        <f t="shared" si="3"/>
        <v>236.43</v>
      </c>
      <c r="W6" s="34">
        <f t="shared" si="3"/>
        <v>610.26</v>
      </c>
      <c r="X6" s="35">
        <f>IF(X7="",NA(),X7)</f>
        <v>108.29</v>
      </c>
      <c r="Y6" s="35">
        <f t="shared" ref="Y6:AG6" si="4">IF(Y7="",NA(),Y7)</f>
        <v>116.24</v>
      </c>
      <c r="Z6" s="35">
        <f t="shared" si="4"/>
        <v>121.39</v>
      </c>
      <c r="AA6" s="35">
        <f t="shared" si="4"/>
        <v>124.1</v>
      </c>
      <c r="AB6" s="35">
        <f t="shared" si="4"/>
        <v>105.88</v>
      </c>
      <c r="AC6" s="35">
        <f t="shared" si="4"/>
        <v>108.44</v>
      </c>
      <c r="AD6" s="35">
        <f t="shared" si="4"/>
        <v>113.11</v>
      </c>
      <c r="AE6" s="35">
        <f t="shared" si="4"/>
        <v>114</v>
      </c>
      <c r="AF6" s="35">
        <f t="shared" si="4"/>
        <v>114</v>
      </c>
      <c r="AG6" s="35">
        <f t="shared" si="4"/>
        <v>113.68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0.81</v>
      </c>
      <c r="AO6" s="34">
        <f t="shared" si="5"/>
        <v>0</v>
      </c>
      <c r="AP6" s="35">
        <f t="shared" si="5"/>
        <v>0.03</v>
      </c>
      <c r="AQ6" s="35">
        <f t="shared" si="5"/>
        <v>0.23</v>
      </c>
      <c r="AR6" s="35">
        <f t="shared" si="5"/>
        <v>0.03</v>
      </c>
      <c r="AS6" s="34" t="str">
        <f>IF(AS7="","",IF(AS7="-","【-】","【"&amp;SUBSTITUTE(TEXT(AS7,"#,##0.00"),"-","△")&amp;"】"))</f>
        <v>【0.85】</v>
      </c>
      <c r="AT6" s="35">
        <f>IF(AT7="",NA(),AT7)</f>
        <v>288.55</v>
      </c>
      <c r="AU6" s="35">
        <f t="shared" ref="AU6:BC6" si="6">IF(AU7="",NA(),AU7)</f>
        <v>195.39</v>
      </c>
      <c r="AV6" s="35">
        <f t="shared" si="6"/>
        <v>244.23</v>
      </c>
      <c r="AW6" s="35">
        <f t="shared" si="6"/>
        <v>205.01</v>
      </c>
      <c r="AX6" s="35">
        <f t="shared" si="6"/>
        <v>167.05</v>
      </c>
      <c r="AY6" s="35">
        <f t="shared" si="6"/>
        <v>648.09</v>
      </c>
      <c r="AZ6" s="35">
        <f t="shared" si="6"/>
        <v>344.19</v>
      </c>
      <c r="BA6" s="35">
        <f t="shared" si="6"/>
        <v>352.05</v>
      </c>
      <c r="BB6" s="35">
        <f t="shared" si="6"/>
        <v>349.04</v>
      </c>
      <c r="BC6" s="35">
        <f t="shared" si="6"/>
        <v>337.49</v>
      </c>
      <c r="BD6" s="34" t="str">
        <f>IF(BD7="","",IF(BD7="-","【-】","【"&amp;SUBSTITUTE(TEXT(BD7,"#,##0.00"),"-","△")&amp;"】"))</f>
        <v>【264.34】</v>
      </c>
      <c r="BE6" s="35">
        <f>IF(BE7="",NA(),BE7)</f>
        <v>385.44</v>
      </c>
      <c r="BF6" s="35">
        <f t="shared" ref="BF6:BN6" si="7">IF(BF7="",NA(),BF7)</f>
        <v>381.82</v>
      </c>
      <c r="BG6" s="35">
        <f t="shared" si="7"/>
        <v>372.32</v>
      </c>
      <c r="BH6" s="35">
        <f t="shared" si="7"/>
        <v>365.9</v>
      </c>
      <c r="BI6" s="35">
        <f t="shared" si="7"/>
        <v>585.96</v>
      </c>
      <c r="BJ6" s="35">
        <f t="shared" si="7"/>
        <v>253.86</v>
      </c>
      <c r="BK6" s="35">
        <f t="shared" si="7"/>
        <v>252.09</v>
      </c>
      <c r="BL6" s="35">
        <f t="shared" si="7"/>
        <v>250.76</v>
      </c>
      <c r="BM6" s="35">
        <f t="shared" si="7"/>
        <v>254.54</v>
      </c>
      <c r="BN6" s="35">
        <f t="shared" si="7"/>
        <v>265.92</v>
      </c>
      <c r="BO6" s="34" t="str">
        <f>IF(BO7="","",IF(BO7="-","【-】","【"&amp;SUBSTITUTE(TEXT(BO7,"#,##0.00"),"-","△")&amp;"】"))</f>
        <v>【274.27】</v>
      </c>
      <c r="BP6" s="35">
        <f>IF(BP7="",NA(),BP7)</f>
        <v>100.38</v>
      </c>
      <c r="BQ6" s="35">
        <f t="shared" ref="BQ6:BY6" si="8">IF(BQ7="",NA(),BQ7)</f>
        <v>109.81</v>
      </c>
      <c r="BR6" s="35">
        <f t="shared" si="8"/>
        <v>116</v>
      </c>
      <c r="BS6" s="35">
        <f t="shared" si="8"/>
        <v>119.42</v>
      </c>
      <c r="BT6" s="35">
        <f t="shared" si="8"/>
        <v>95.93</v>
      </c>
      <c r="BU6" s="35">
        <f t="shared" si="8"/>
        <v>100.07</v>
      </c>
      <c r="BV6" s="35">
        <f t="shared" si="8"/>
        <v>106.22</v>
      </c>
      <c r="BW6" s="35">
        <f t="shared" si="8"/>
        <v>106.69</v>
      </c>
      <c r="BX6" s="35">
        <f t="shared" si="8"/>
        <v>106.52</v>
      </c>
      <c r="BY6" s="35">
        <f t="shared" si="8"/>
        <v>105.86</v>
      </c>
      <c r="BZ6" s="34" t="str">
        <f>IF(BZ7="","",IF(BZ7="-","【-】","【"&amp;SUBSTITUTE(TEXT(BZ7,"#,##0.00"),"-","△")&amp;"】"))</f>
        <v>【104.36】</v>
      </c>
      <c r="CA6" s="35">
        <f>IF(CA7="",NA(),CA7)</f>
        <v>159.6</v>
      </c>
      <c r="CB6" s="35">
        <f t="shared" ref="CB6:CJ6" si="9">IF(CB7="",NA(),CB7)</f>
        <v>145.61000000000001</v>
      </c>
      <c r="CC6" s="35">
        <f t="shared" si="9"/>
        <v>137.85</v>
      </c>
      <c r="CD6" s="35">
        <f t="shared" si="9"/>
        <v>134.01</v>
      </c>
      <c r="CE6" s="35">
        <f t="shared" si="9"/>
        <v>166.84</v>
      </c>
      <c r="CF6" s="35">
        <f t="shared" si="9"/>
        <v>164.93</v>
      </c>
      <c r="CG6" s="35">
        <f t="shared" si="9"/>
        <v>155.22999999999999</v>
      </c>
      <c r="CH6" s="35">
        <f t="shared" si="9"/>
        <v>154.91999999999999</v>
      </c>
      <c r="CI6" s="35">
        <f t="shared" si="9"/>
        <v>155.80000000000001</v>
      </c>
      <c r="CJ6" s="35">
        <f t="shared" si="9"/>
        <v>158.58000000000001</v>
      </c>
      <c r="CK6" s="34" t="str">
        <f>IF(CK7="","",IF(CK7="-","【-】","【"&amp;SUBSTITUTE(TEXT(CK7,"#,##0.00"),"-","△")&amp;"】"))</f>
        <v>【165.71】</v>
      </c>
      <c r="CL6" s="35">
        <f>IF(CL7="",NA(),CL7)</f>
        <v>71.680000000000007</v>
      </c>
      <c r="CM6" s="35">
        <f t="shared" ref="CM6:CU6" si="10">IF(CM7="",NA(),CM7)</f>
        <v>61.35</v>
      </c>
      <c r="CN6" s="35">
        <f t="shared" si="10"/>
        <v>62.05</v>
      </c>
      <c r="CO6" s="35">
        <f t="shared" si="10"/>
        <v>61.46</v>
      </c>
      <c r="CP6" s="35">
        <f t="shared" si="10"/>
        <v>64.400000000000006</v>
      </c>
      <c r="CQ6" s="35">
        <f t="shared" si="10"/>
        <v>62.45</v>
      </c>
      <c r="CR6" s="35">
        <f t="shared" si="10"/>
        <v>62.12</v>
      </c>
      <c r="CS6" s="35">
        <f t="shared" si="10"/>
        <v>62.26</v>
      </c>
      <c r="CT6" s="35">
        <f t="shared" si="10"/>
        <v>62.1</v>
      </c>
      <c r="CU6" s="35">
        <f t="shared" si="10"/>
        <v>62.38</v>
      </c>
      <c r="CV6" s="34" t="str">
        <f>IF(CV7="","",IF(CV7="-","【-】","【"&amp;SUBSTITUTE(TEXT(CV7,"#,##0.00"),"-","△")&amp;"】"))</f>
        <v>【60.41】</v>
      </c>
      <c r="CW6" s="35">
        <f>IF(CW7="",NA(),CW7)</f>
        <v>91.61</v>
      </c>
      <c r="CX6" s="35">
        <f t="shared" ref="CX6:DF6" si="11">IF(CX7="",NA(),CX7)</f>
        <v>91.32</v>
      </c>
      <c r="CY6" s="35">
        <f t="shared" si="11"/>
        <v>90.98</v>
      </c>
      <c r="CZ6" s="35">
        <f t="shared" si="11"/>
        <v>92.8</v>
      </c>
      <c r="DA6" s="35">
        <f t="shared" si="11"/>
        <v>91.95</v>
      </c>
      <c r="DB6" s="35">
        <f t="shared" si="11"/>
        <v>89.76</v>
      </c>
      <c r="DC6" s="35">
        <f t="shared" si="11"/>
        <v>89.45</v>
      </c>
      <c r="DD6" s="35">
        <f t="shared" si="11"/>
        <v>89.5</v>
      </c>
      <c r="DE6" s="35">
        <f t="shared" si="11"/>
        <v>89.52</v>
      </c>
      <c r="DF6" s="35">
        <f t="shared" si="11"/>
        <v>89.17</v>
      </c>
      <c r="DG6" s="34" t="str">
        <f>IF(DG7="","",IF(DG7="-","【-】","【"&amp;SUBSTITUTE(TEXT(DG7,"#,##0.00"),"-","△")&amp;"】"))</f>
        <v>【89.93】</v>
      </c>
      <c r="DH6" s="35">
        <f>IF(DH7="",NA(),DH7)</f>
        <v>38.29</v>
      </c>
      <c r="DI6" s="35">
        <f t="shared" ref="DI6:DQ6" si="12">IF(DI7="",NA(),DI7)</f>
        <v>40.64</v>
      </c>
      <c r="DJ6" s="35">
        <f t="shared" si="12"/>
        <v>42.38</v>
      </c>
      <c r="DK6" s="35">
        <f t="shared" si="12"/>
        <v>44.37</v>
      </c>
      <c r="DL6" s="35">
        <f t="shared" si="12"/>
        <v>38.909999999999997</v>
      </c>
      <c r="DM6" s="35">
        <f t="shared" si="12"/>
        <v>41.12</v>
      </c>
      <c r="DN6" s="35">
        <f t="shared" si="12"/>
        <v>44.91</v>
      </c>
      <c r="DO6" s="35">
        <f t="shared" si="12"/>
        <v>45.89</v>
      </c>
      <c r="DP6" s="35">
        <f t="shared" si="12"/>
        <v>46.58</v>
      </c>
      <c r="DQ6" s="35">
        <f t="shared" si="12"/>
        <v>46.99</v>
      </c>
      <c r="DR6" s="34" t="str">
        <f>IF(DR7="","",IF(DR7="-","【-】","【"&amp;SUBSTITUTE(TEXT(DR7,"#,##0.00"),"-","△")&amp;"】"))</f>
        <v>【48.12】</v>
      </c>
      <c r="DS6" s="35">
        <f>IF(DS7="",NA(),DS7)</f>
        <v>21.57</v>
      </c>
      <c r="DT6" s="35">
        <f t="shared" ref="DT6:EB6" si="13">IF(DT7="",NA(),DT7)</f>
        <v>22.81</v>
      </c>
      <c r="DU6" s="35">
        <f t="shared" si="13"/>
        <v>14.6</v>
      </c>
      <c r="DV6" s="35">
        <f t="shared" si="13"/>
        <v>25.35</v>
      </c>
      <c r="DW6" s="35">
        <f t="shared" si="13"/>
        <v>23.36</v>
      </c>
      <c r="DX6" s="35">
        <f t="shared" si="13"/>
        <v>10.9</v>
      </c>
      <c r="DY6" s="35">
        <f t="shared" si="13"/>
        <v>12.03</v>
      </c>
      <c r="DZ6" s="35">
        <f t="shared" si="13"/>
        <v>13.14</v>
      </c>
      <c r="EA6" s="35">
        <f t="shared" si="13"/>
        <v>14.45</v>
      </c>
      <c r="EB6" s="35">
        <f t="shared" si="13"/>
        <v>15.83</v>
      </c>
      <c r="EC6" s="34" t="str">
        <f>IF(EC7="","",IF(EC7="-","【-】","【"&amp;SUBSTITUTE(TEXT(EC7,"#,##0.00"),"-","△")&amp;"】"))</f>
        <v>【15.89】</v>
      </c>
      <c r="ED6" s="35">
        <f>IF(ED7="",NA(),ED7)</f>
        <v>0.51</v>
      </c>
      <c r="EE6" s="35">
        <f t="shared" ref="EE6:EM6" si="14">IF(EE7="",NA(),EE7)</f>
        <v>1.05</v>
      </c>
      <c r="EF6" s="35">
        <f t="shared" si="14"/>
        <v>0.63</v>
      </c>
      <c r="EG6" s="35">
        <f t="shared" si="14"/>
        <v>0.42</v>
      </c>
      <c r="EH6" s="35">
        <f t="shared" si="14"/>
        <v>0.56000000000000005</v>
      </c>
      <c r="EI6" s="35">
        <f t="shared" si="14"/>
        <v>0.85</v>
      </c>
      <c r="EJ6" s="35">
        <f t="shared" si="14"/>
        <v>0.75</v>
      </c>
      <c r="EK6" s="35">
        <f t="shared" si="14"/>
        <v>0.95</v>
      </c>
      <c r="EL6" s="35">
        <f t="shared" si="14"/>
        <v>0.74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322032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60.53</v>
      </c>
      <c r="P7" s="38">
        <v>98.92</v>
      </c>
      <c r="Q7" s="38">
        <v>2896</v>
      </c>
      <c r="R7" s="38">
        <v>175227</v>
      </c>
      <c r="S7" s="38">
        <v>624.36</v>
      </c>
      <c r="T7" s="38">
        <v>280.64999999999998</v>
      </c>
      <c r="U7" s="38">
        <v>144283</v>
      </c>
      <c r="V7" s="38">
        <v>236.43</v>
      </c>
      <c r="W7" s="38">
        <v>610.26</v>
      </c>
      <c r="X7" s="38">
        <v>108.29</v>
      </c>
      <c r="Y7" s="38">
        <v>116.24</v>
      </c>
      <c r="Z7" s="38">
        <v>121.39</v>
      </c>
      <c r="AA7" s="38">
        <v>124.1</v>
      </c>
      <c r="AB7" s="38">
        <v>105.88</v>
      </c>
      <c r="AC7" s="38">
        <v>108.44</v>
      </c>
      <c r="AD7" s="38">
        <v>113.11</v>
      </c>
      <c r="AE7" s="38">
        <v>114</v>
      </c>
      <c r="AF7" s="38">
        <v>114</v>
      </c>
      <c r="AG7" s="38">
        <v>113.68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0.81</v>
      </c>
      <c r="AO7" s="38">
        <v>0</v>
      </c>
      <c r="AP7" s="38">
        <v>0.03</v>
      </c>
      <c r="AQ7" s="38">
        <v>0.23</v>
      </c>
      <c r="AR7" s="38">
        <v>0.03</v>
      </c>
      <c r="AS7" s="38">
        <v>0.85</v>
      </c>
      <c r="AT7" s="38">
        <v>288.55</v>
      </c>
      <c r="AU7" s="38">
        <v>195.39</v>
      </c>
      <c r="AV7" s="38">
        <v>244.23</v>
      </c>
      <c r="AW7" s="38">
        <v>205.01</v>
      </c>
      <c r="AX7" s="38">
        <v>167.05</v>
      </c>
      <c r="AY7" s="38">
        <v>648.09</v>
      </c>
      <c r="AZ7" s="38">
        <v>344.19</v>
      </c>
      <c r="BA7" s="38">
        <v>352.05</v>
      </c>
      <c r="BB7" s="38">
        <v>349.04</v>
      </c>
      <c r="BC7" s="38">
        <v>337.49</v>
      </c>
      <c r="BD7" s="38">
        <v>264.33999999999997</v>
      </c>
      <c r="BE7" s="38">
        <v>385.44</v>
      </c>
      <c r="BF7" s="38">
        <v>381.82</v>
      </c>
      <c r="BG7" s="38">
        <v>372.32</v>
      </c>
      <c r="BH7" s="38">
        <v>365.9</v>
      </c>
      <c r="BI7" s="38">
        <v>585.96</v>
      </c>
      <c r="BJ7" s="38">
        <v>253.86</v>
      </c>
      <c r="BK7" s="38">
        <v>252.09</v>
      </c>
      <c r="BL7" s="38">
        <v>250.76</v>
      </c>
      <c r="BM7" s="38">
        <v>254.54</v>
      </c>
      <c r="BN7" s="38">
        <v>265.92</v>
      </c>
      <c r="BO7" s="38">
        <v>274.27</v>
      </c>
      <c r="BP7" s="38">
        <v>100.38</v>
      </c>
      <c r="BQ7" s="38">
        <v>109.81</v>
      </c>
      <c r="BR7" s="38">
        <v>116</v>
      </c>
      <c r="BS7" s="38">
        <v>119.42</v>
      </c>
      <c r="BT7" s="38">
        <v>95.93</v>
      </c>
      <c r="BU7" s="38">
        <v>100.07</v>
      </c>
      <c r="BV7" s="38">
        <v>106.22</v>
      </c>
      <c r="BW7" s="38">
        <v>106.69</v>
      </c>
      <c r="BX7" s="38">
        <v>106.52</v>
      </c>
      <c r="BY7" s="38">
        <v>105.86</v>
      </c>
      <c r="BZ7" s="38">
        <v>104.36</v>
      </c>
      <c r="CA7" s="38">
        <v>159.6</v>
      </c>
      <c r="CB7" s="38">
        <v>145.61000000000001</v>
      </c>
      <c r="CC7" s="38">
        <v>137.85</v>
      </c>
      <c r="CD7" s="38">
        <v>134.01</v>
      </c>
      <c r="CE7" s="38">
        <v>166.84</v>
      </c>
      <c r="CF7" s="38">
        <v>164.93</v>
      </c>
      <c r="CG7" s="38">
        <v>155.22999999999999</v>
      </c>
      <c r="CH7" s="38">
        <v>154.91999999999999</v>
      </c>
      <c r="CI7" s="38">
        <v>155.80000000000001</v>
      </c>
      <c r="CJ7" s="38">
        <v>158.58000000000001</v>
      </c>
      <c r="CK7" s="38">
        <v>165.71</v>
      </c>
      <c r="CL7" s="38">
        <v>71.680000000000007</v>
      </c>
      <c r="CM7" s="38">
        <v>61.35</v>
      </c>
      <c r="CN7" s="38">
        <v>62.05</v>
      </c>
      <c r="CO7" s="38">
        <v>61.46</v>
      </c>
      <c r="CP7" s="38">
        <v>64.400000000000006</v>
      </c>
      <c r="CQ7" s="38">
        <v>62.45</v>
      </c>
      <c r="CR7" s="38">
        <v>62.12</v>
      </c>
      <c r="CS7" s="38">
        <v>62.26</v>
      </c>
      <c r="CT7" s="38">
        <v>62.1</v>
      </c>
      <c r="CU7" s="38">
        <v>62.38</v>
      </c>
      <c r="CV7" s="38">
        <v>60.41</v>
      </c>
      <c r="CW7" s="38">
        <v>91.61</v>
      </c>
      <c r="CX7" s="38">
        <v>91.32</v>
      </c>
      <c r="CY7" s="38">
        <v>90.98</v>
      </c>
      <c r="CZ7" s="38">
        <v>92.8</v>
      </c>
      <c r="DA7" s="38">
        <v>91.95</v>
      </c>
      <c r="DB7" s="38">
        <v>89.76</v>
      </c>
      <c r="DC7" s="38">
        <v>89.45</v>
      </c>
      <c r="DD7" s="38">
        <v>89.5</v>
      </c>
      <c r="DE7" s="38">
        <v>89.52</v>
      </c>
      <c r="DF7" s="38">
        <v>89.17</v>
      </c>
      <c r="DG7" s="38">
        <v>89.93</v>
      </c>
      <c r="DH7" s="38">
        <v>38.29</v>
      </c>
      <c r="DI7" s="38">
        <v>40.64</v>
      </c>
      <c r="DJ7" s="38">
        <v>42.38</v>
      </c>
      <c r="DK7" s="38">
        <v>44.37</v>
      </c>
      <c r="DL7" s="38">
        <v>38.909999999999997</v>
      </c>
      <c r="DM7" s="38">
        <v>41.12</v>
      </c>
      <c r="DN7" s="38">
        <v>44.91</v>
      </c>
      <c r="DO7" s="38">
        <v>45.89</v>
      </c>
      <c r="DP7" s="38">
        <v>46.58</v>
      </c>
      <c r="DQ7" s="38">
        <v>46.99</v>
      </c>
      <c r="DR7" s="38">
        <v>48.12</v>
      </c>
      <c r="DS7" s="38">
        <v>21.57</v>
      </c>
      <c r="DT7" s="38">
        <v>22.81</v>
      </c>
      <c r="DU7" s="38">
        <v>14.6</v>
      </c>
      <c r="DV7" s="38">
        <v>25.35</v>
      </c>
      <c r="DW7" s="38">
        <v>23.36</v>
      </c>
      <c r="DX7" s="38">
        <v>10.9</v>
      </c>
      <c r="DY7" s="38">
        <v>12.03</v>
      </c>
      <c r="DZ7" s="38">
        <v>13.14</v>
      </c>
      <c r="EA7" s="38">
        <v>14.45</v>
      </c>
      <c r="EB7" s="38">
        <v>15.83</v>
      </c>
      <c r="EC7" s="38">
        <v>15.89</v>
      </c>
      <c r="ED7" s="38">
        <v>0.51</v>
      </c>
      <c r="EE7" s="38">
        <v>1.05</v>
      </c>
      <c r="EF7" s="38">
        <v>0.63</v>
      </c>
      <c r="EG7" s="38">
        <v>0.42</v>
      </c>
      <c r="EH7" s="38">
        <v>0.56000000000000005</v>
      </c>
      <c r="EI7" s="38">
        <v>0.85</v>
      </c>
      <c r="EJ7" s="38">
        <v>0.75</v>
      </c>
      <c r="EK7" s="38">
        <v>0.95</v>
      </c>
      <c r="EL7" s="38">
        <v>0.74</v>
      </c>
      <c r="EM7" s="38">
        <v>0.74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PL132</cp:lastModifiedBy>
  <cp:lastPrinted>2019-02-06T04:34:22Z</cp:lastPrinted>
  <dcterms:created xsi:type="dcterms:W3CDTF">2018-12-03T08:35:49Z</dcterms:created>
  <dcterms:modified xsi:type="dcterms:W3CDTF">2019-02-06T04:34:35Z</dcterms:modified>
  <cp:category/>
</cp:coreProperties>
</file>