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61.80\財政課\☆★★財政課（共有）★★☆\★★調査ファイル\【H30】調査ファイル\20190207_ 公営企業に係る「経営比較分析表」の分析等について（照会）【2月7日〆】\企業局回答\上下水道局\"/>
    </mc:Choice>
  </mc:AlternateContent>
  <workbookProtection workbookAlgorithmName="SHA-512" workbookHashValue="7aCueopUeFIKgGW+3QLH0XbgIMQMa2Sr5sjPPe1zifjdM7W8c2tRmAtLYwoBoPZNYG436IVxY+CL24eDmqso7A==" workbookSaltValue="jNf8VYkTi/0ArUelAfmglA==" workbookSpinCount="100000" lockStructure="1"/>
  <bookViews>
    <workbookView xWindow="0" yWindow="0" windowWidth="20490" windowHeight="691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W10" i="4" s="1"/>
  <c r="P6" i="5"/>
  <c r="O6" i="5"/>
  <c r="I10" i="4" s="1"/>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6" i="4"/>
  <c r="M86" i="4"/>
  <c r="L86" i="4"/>
  <c r="K86" i="4"/>
  <c r="J86" i="4"/>
  <c r="I86" i="4"/>
  <c r="H86" i="4"/>
  <c r="G86" i="4"/>
  <c r="E86" i="4"/>
  <c r="BB10" i="4"/>
  <c r="AT10" i="4"/>
  <c r="AD10" i="4"/>
  <c r="P10" i="4"/>
  <c r="B10" i="4"/>
  <c r="BB8" i="4"/>
  <c r="AT8" i="4"/>
  <c r="W8" i="4"/>
  <c r="P8" i="4"/>
  <c r="B6" i="4"/>
  <c r="C10" i="5" l="1"/>
  <c r="D10" i="5"/>
  <c r="E10" i="5"/>
  <c r="B10" i="5"/>
</calcChain>
</file>

<file path=xl/sharedStrings.xml><?xml version="1.0" encoding="utf-8"?>
<sst xmlns="http://schemas.openxmlformats.org/spreadsheetml/2006/main" count="240" uniqueCount="123">
  <si>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</si>
  <si>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</si>
  <si>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</si>
  <si>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</si>
  <si>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</si>
  <si>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</si>
  <si>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</si>
  <si>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</si>
  <si>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</si>
  <si>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</si>
  <si>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</si>
  <si>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</si>
  <si>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</si>
  <si>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</si>
  <si>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</si>
  <si>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</si>
  <si>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</si>
  <si>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</si>
  <si>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</si>
  <si>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</si>
  <si>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</si>
  <si>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</si>
  <si>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</si>
  <si>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</si>
  <si>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</si>
  <si>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</si>
  <si>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</si>
  <si>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</si>
  <si>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</si>
  <si>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</si>
  <si>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</si>
  <si>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</si>
  <si>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</si>
  <si>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</si>
  <si>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</si>
  <si>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</si>
  <si>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</si>
  <si>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</si>
  <si>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</si>
  <si>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</si>
  <si>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</si>
  <si>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</si>
  <si>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</si>
  <si>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</si>
  <si>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</si>
  <si>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</si>
  <si>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</si>
  <si>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</si>
  <si>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</si>
  <si>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</si>
  <si>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</si>
  <si>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</si>
  <si>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</si>
  <si>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</si>
  <si>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</si>
  <si>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</si>
  <si>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</si>
  <si>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</si>
  <si>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</si>
  <si>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</si>
  <si>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</si>
  <si>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</si>
  <si>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</si>
  <si>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</si>
  <si>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</si>
  <si>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</si>
  <si>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</si>
  <si>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</si>
  <si>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</si>
  <si>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</si>
  <si>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</si>
  <si>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</si>
  <si>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</si>
  <si>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</si>
  <si>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</si>
  <si>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</si>
  <si>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</si>
  <si>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</si>
  <si>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</si>
  <si>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</si>
  <si>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</si>
  <si>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</si>
  <si>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</si>
  <si>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</si>
  <si>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</si>
  <si>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</si>
  <si>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</si>
  <si>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</si>
  <si>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</si>
  <si>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</si>
  <si>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</si>
  <si>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</si>
  <si>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</si>
  <si>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</si>
  <si>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</si>
  <si>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</si>
  <si>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</si>
  <si>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</si>
  <si>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</si>
  <si>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</si>
  <si>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</si>
  <si>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</si>
  <si>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</si>
  <si>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</si>
  <si>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</si>
  <si>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</si>
  <si>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</si>
  <si>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</si>
  <si>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</si>
  <si>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</si>
  <si>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</si>
  <si>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</si>
  <si>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</si>
  <si>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</si>
  <si>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</si>
  <si>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</si>
  <si>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</si>
  <si>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</si>
  <si>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</si>
  <si>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</si>
  <si>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当事業は、平成26年度に面整備事業が完了している。
　償却資産の大半を占める管渠は現時点で老朽化の度合は低いが、ポンプ場の機器等については、法定耐用年数を超えるものもある。
　①有形固定資産減価償却率は、類似団体に比べ低い状況であるが、年々上昇している。また、今後も上昇するものと見込んでいる。
　②管渠老朽化率は、法定耐用年数に達したものがないことから0%となっているが、過去、一定期間に集中的に事業を実施した期間もあり、将来その当時の施設が一斉に耐用年数に達する状況となるため、事業の平準化も考慮した計画的な更新計画を策定する必要がある。
　③管渠改善率
　一部の管渠において改修を実施しているが、</t>
    </r>
    <r>
      <rPr>
        <sz val="9"/>
        <rFont val="ＭＳ ゴシック"/>
        <family val="3"/>
        <charset val="128"/>
      </rPr>
      <t>これは土質条件等で局所的に破損した管渠を改修したものである。現時点では計画的な改修の予定はない。
　なお、当事業の汚水は、すべて島根県管理の流域下水道に接続して処理しており、処理場は有していない。</t>
    </r>
    <rPh sb="282" eb="284">
      <t>イチブ</t>
    </rPh>
    <rPh sb="285" eb="287">
      <t>カンキョ</t>
    </rPh>
    <rPh sb="291" eb="293">
      <t>カイシュウ</t>
    </rPh>
    <rPh sb="294" eb="296">
      <t>ジッシ</t>
    </rPh>
    <rPh sb="305" eb="307">
      <t>ドシツ</t>
    </rPh>
    <rPh sb="307" eb="309">
      <t>ジョウケン</t>
    </rPh>
    <rPh sb="309" eb="310">
      <t>トウ</t>
    </rPh>
    <rPh sb="311" eb="314">
      <t>キョクショテキ</t>
    </rPh>
    <rPh sb="315" eb="317">
      <t>ハソン</t>
    </rPh>
    <rPh sb="319" eb="321">
      <t>カンキョ</t>
    </rPh>
    <rPh sb="322" eb="324">
      <t>カイシュウ</t>
    </rPh>
    <phoneticPr fontId="16"/>
  </si>
  <si>
    <t>　当市では平成30年度に、従来上下水道で別個に定めていた事業経営戦略プランを統合し、「上下水道事業の効果的な連動による健全な水循環の実現と地域防災力の向上」を主旨とする「第1次松江市上下水道事業経営計画」を策定した。今後は、この計画に基づき、公共下水道のほか、集落排水や公設浄化槽も含めた下水道事業全体で、収益確保・費用縮減と人材の育成による経営基盤の整備、建設改良等による下水道資産の維持運用に努める。
【経営基盤の整備】
　未接続世帯に対する接続勧奨の強化と、地形的要因や私道等の権利関係により接続ができない地域に対する接続促進（公共桝設置、管路整備）を一体的に取組み、接続件数増加による収益の確保を図る。
　今後の処理水量予測と施設能力等を勘案し、農業集落排水の公共下水道への接続などにより、施設の統廃合を進め維持管理費用の縮減を図る。
【老朽化対策】
　各施設の設備機器の更新計画、長寿命化計画を策定し、オーバーホール等の適切な実施により使用限界年数の延長を図るとともに、順次老朽化した設備機器の改修を進める。</t>
    <phoneticPr fontId="4"/>
  </si>
  <si>
    <t>　当事業は、一般会計からの繰入れや長期前受金戻入など、使用料以外の収入を前提としたうえで、経営の健全性・効率性が保たれている状況である。
　①経常収支比率が100%以上で、②累積欠損金も発生していないが、総収益のうち下水道使用料の占める割合は50%であり、一般会計からの繰入金など使用料以外の収入を含めて費用を賄っている状況である。
　③流動比率は、30%台と低い値で推移している。これは流動負債に建設改良等に充てた企業債を含んでいるためであり、その財源は次年度の使用料や一般会計からの繰入金による収入を予定している。
　④企業債残高対事業規模比率は、企業債残高の減少に伴って前年度に比べ低下している。
　⑤経費回収率・⑥汚水処理原価は、減価償却費や支払利息等の費用のうち、一般会計からの繰入金などで賄った費用を除いて算定したものである。経費回収率は100％を上回っているが、汚水処理原価は類似団体の平均を上回っている状況である。今後は、更なる経費削減とともに一般会計への依存度を徐々に下げることも検討する必要がある。
　⑦施設利用率については、処理場を有していないため算定できない。
　⑧水洗化率は、類似団体と比較してほぼ同水準となっている。今後、大幅な上昇は見込めない状況であるが、近年供用開始した区域も含めた接続勧奨等で未接続世帯の接続促進を図る必要がある。</t>
    <rPh sb="178" eb="179">
      <t>ダイ</t>
    </rPh>
    <rPh sb="180" eb="181">
      <t>ヒク</t>
    </rPh>
    <rPh sb="182" eb="183">
      <t>アタイ</t>
    </rPh>
    <rPh sb="184" eb="186">
      <t>スイイ</t>
    </rPh>
    <rPh sb="369" eb="371">
      <t>ケイヒ</t>
    </rPh>
    <rPh sb="371" eb="373">
      <t>カイシュウ</t>
    </rPh>
    <rPh sb="373" eb="374">
      <t>リツ</t>
    </rPh>
    <rPh sb="380" eb="382">
      <t>ウワマワ</t>
    </rPh>
    <rPh sb="388" eb="390">
      <t>オスイ</t>
    </rPh>
    <rPh sb="390" eb="392">
      <t>ショリ</t>
    </rPh>
    <rPh sb="392" eb="394">
      <t>ゲンカ</t>
    </rPh>
    <rPh sb="403" eb="405">
      <t>ウワマワ</t>
    </rPh>
    <rPh sb="409" eb="411">
      <t>ジョウキョウ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</si>
</sst>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7" fillId="0" borderId="6"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7" xfId="2" applyFont="1" applyBorder="1" applyAlignment="1" applyProtection="1">
      <alignment horizontal="left" vertical="top" wrapText="1"/>
      <protection locked="0"/>
    </xf>
    <xf numFmtId="0" fontId="17" fillId="0" borderId="8"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0.05</c:v>
                </c:pt>
                <c:pt idx="3" formatCode="#,##0.00;&quot;△&quot;#,##0.00;&quot;-&quot;">
                  <c:v>0.02</c:v>
                </c:pt>
                <c:pt idx="4">
                  <c:v>0</c:v>
                </c:pt>
              </c:numCache>
            </c:numRef>
          </c:val>
          <c:extLst>
            <c:ext xmlns:c16="http://schemas.microsoft.com/office/drawing/2014/chart" uri="{C3380CC4-5D6E-409C-BE32-E72D297353CC}">
              <c16:uniqueId val="{00000000-8877-49ED-960F-F9F9718FB84C}"/>
            </c:ext>
          </c:extLst>
        </c:ser>
        <c:dLbls>
          <c:showLegendKey val="0"/>
          <c:showVal val="0"/>
          <c:showCatName val="0"/>
          <c:showSerName val="0"/>
          <c:showPercent val="0"/>
          <c:showBubbleSize val="0"/>
        </c:dLbls>
        <c:gapWidth val="150"/>
        <c:axId val="461655992"/>
        <c:axId val="142341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0.08</c:v>
                </c:pt>
                <c:pt idx="2">
                  <c:v>0.22</c:v>
                </c:pt>
                <c:pt idx="3">
                  <c:v>0.28000000000000003</c:v>
                </c:pt>
                <c:pt idx="4">
                  <c:v>0.21</c:v>
                </c:pt>
              </c:numCache>
            </c:numRef>
          </c:val>
          <c:smooth val="0"/>
          <c:extLst>
            <c:ext xmlns:c16="http://schemas.microsoft.com/office/drawing/2014/chart" uri="{C3380CC4-5D6E-409C-BE32-E72D297353CC}">
              <c16:uniqueId val="{00000001-8877-49ED-960F-F9F9718FB84C}"/>
            </c:ext>
          </c:extLst>
        </c:ser>
        <c:dLbls>
          <c:showLegendKey val="0"/>
          <c:showVal val="0"/>
          <c:showCatName val="0"/>
          <c:showSerName val="0"/>
          <c:showPercent val="0"/>
          <c:showBubbleSize val="0"/>
        </c:dLbls>
        <c:marker val="1"/>
        <c:smooth val="0"/>
        <c:axId val="461655992"/>
        <c:axId val="142341224"/>
      </c:lineChart>
      <c:dateAx>
        <c:axId val="461655992"/>
        <c:scaling>
          <c:orientation val="minMax"/>
        </c:scaling>
        <c:delete val="1"/>
        <c:axPos val="b"/>
        <c:numFmt formatCode="ge" sourceLinked="1"/>
        <c:majorTickMark val="none"/>
        <c:minorTickMark val="none"/>
        <c:tickLblPos val="none"/>
        <c:crossAx val="142341224"/>
        <c:crosses val="autoZero"/>
        <c:auto val="1"/>
        <c:lblOffset val="100"/>
        <c:baseTimeUnit val="years"/>
      </c:dateAx>
      <c:valAx>
        <c:axId val="142341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655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15-4AB2-8A22-E7F677C6984B}"/>
            </c:ext>
          </c:extLst>
        </c:ser>
        <c:dLbls>
          <c:showLegendKey val="0"/>
          <c:showVal val="0"/>
          <c:showCatName val="0"/>
          <c:showSerName val="0"/>
          <c:showPercent val="0"/>
          <c:showBubbleSize val="0"/>
        </c:dLbls>
        <c:gapWidth val="150"/>
        <c:axId val="360240624"/>
        <c:axId val="39218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67.099999999999994</c:v>
                </c:pt>
                <c:pt idx="1">
                  <c:v>67.95</c:v>
                </c:pt>
                <c:pt idx="2">
                  <c:v>66.63</c:v>
                </c:pt>
                <c:pt idx="3">
                  <c:v>67.040000000000006</c:v>
                </c:pt>
                <c:pt idx="4">
                  <c:v>66.34</c:v>
                </c:pt>
              </c:numCache>
            </c:numRef>
          </c:val>
          <c:smooth val="0"/>
          <c:extLst>
            <c:ext xmlns:c16="http://schemas.microsoft.com/office/drawing/2014/chart" uri="{C3380CC4-5D6E-409C-BE32-E72D297353CC}">
              <c16:uniqueId val="{00000001-7A15-4AB2-8A22-E7F677C6984B}"/>
            </c:ext>
          </c:extLst>
        </c:ser>
        <c:dLbls>
          <c:showLegendKey val="0"/>
          <c:showVal val="0"/>
          <c:showCatName val="0"/>
          <c:showSerName val="0"/>
          <c:showPercent val="0"/>
          <c:showBubbleSize val="0"/>
        </c:dLbls>
        <c:marker val="1"/>
        <c:smooth val="0"/>
        <c:axId val="360240624"/>
        <c:axId val="392181168"/>
      </c:lineChart>
      <c:dateAx>
        <c:axId val="360240624"/>
        <c:scaling>
          <c:orientation val="minMax"/>
        </c:scaling>
        <c:delete val="1"/>
        <c:axPos val="b"/>
        <c:numFmt formatCode="ge" sourceLinked="1"/>
        <c:majorTickMark val="none"/>
        <c:minorTickMark val="none"/>
        <c:tickLblPos val="none"/>
        <c:crossAx val="392181168"/>
        <c:crosses val="autoZero"/>
        <c:auto val="1"/>
        <c:lblOffset val="100"/>
        <c:baseTimeUnit val="years"/>
      </c:dateAx>
      <c:valAx>
        <c:axId val="39218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24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93.57</c:v>
                </c:pt>
                <c:pt idx="1">
                  <c:v>93.99</c:v>
                </c:pt>
                <c:pt idx="2">
                  <c:v>94.22</c:v>
                </c:pt>
                <c:pt idx="3">
                  <c:v>94.62</c:v>
                </c:pt>
                <c:pt idx="4">
                  <c:v>94.68</c:v>
                </c:pt>
              </c:numCache>
            </c:numRef>
          </c:val>
          <c:extLst>
            <c:ext xmlns:c16="http://schemas.microsoft.com/office/drawing/2014/chart" uri="{C3380CC4-5D6E-409C-BE32-E72D297353CC}">
              <c16:uniqueId val="{00000000-3AC1-4012-BDC3-4C43DF69B174}"/>
            </c:ext>
          </c:extLst>
        </c:ser>
        <c:dLbls>
          <c:showLegendKey val="0"/>
          <c:showVal val="0"/>
          <c:showCatName val="0"/>
          <c:showSerName val="0"/>
          <c:showPercent val="0"/>
          <c:showBubbleSize val="0"/>
        </c:dLbls>
        <c:gapWidth val="150"/>
        <c:axId val="392180384"/>
        <c:axId val="392182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93.01</c:v>
                </c:pt>
                <c:pt idx="1">
                  <c:v>93.12</c:v>
                </c:pt>
                <c:pt idx="2">
                  <c:v>93.38</c:v>
                </c:pt>
                <c:pt idx="3">
                  <c:v>93.5</c:v>
                </c:pt>
                <c:pt idx="4">
                  <c:v>93.86</c:v>
                </c:pt>
              </c:numCache>
            </c:numRef>
          </c:val>
          <c:smooth val="0"/>
          <c:extLst>
            <c:ext xmlns:c16="http://schemas.microsoft.com/office/drawing/2014/chart" uri="{C3380CC4-5D6E-409C-BE32-E72D297353CC}">
              <c16:uniqueId val="{00000001-3AC1-4012-BDC3-4C43DF69B174}"/>
            </c:ext>
          </c:extLst>
        </c:ser>
        <c:dLbls>
          <c:showLegendKey val="0"/>
          <c:showVal val="0"/>
          <c:showCatName val="0"/>
          <c:showSerName val="0"/>
          <c:showPercent val="0"/>
          <c:showBubbleSize val="0"/>
        </c:dLbls>
        <c:marker val="1"/>
        <c:smooth val="0"/>
        <c:axId val="392180384"/>
        <c:axId val="392182344"/>
      </c:lineChart>
      <c:dateAx>
        <c:axId val="392180384"/>
        <c:scaling>
          <c:orientation val="minMax"/>
        </c:scaling>
        <c:delete val="1"/>
        <c:axPos val="b"/>
        <c:numFmt formatCode="ge" sourceLinked="1"/>
        <c:majorTickMark val="none"/>
        <c:minorTickMark val="none"/>
        <c:tickLblPos val="none"/>
        <c:crossAx val="392182344"/>
        <c:crosses val="autoZero"/>
        <c:auto val="1"/>
        <c:lblOffset val="100"/>
        <c:baseTimeUnit val="years"/>
      </c:dateAx>
      <c:valAx>
        <c:axId val="392182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18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125.43</c:v>
                </c:pt>
                <c:pt idx="1">
                  <c:v>124.07</c:v>
                </c:pt>
                <c:pt idx="2">
                  <c:v>116.63</c:v>
                </c:pt>
                <c:pt idx="3">
                  <c:v>116.5</c:v>
                </c:pt>
                <c:pt idx="4">
                  <c:v>117.24</c:v>
                </c:pt>
              </c:numCache>
            </c:numRef>
          </c:val>
          <c:extLst>
            <c:ext xmlns:c16="http://schemas.microsoft.com/office/drawing/2014/chart" uri="{C3380CC4-5D6E-409C-BE32-E72D297353CC}">
              <c16:uniqueId val="{00000000-CC81-499F-93AB-63719232F7A7}"/>
            </c:ext>
          </c:extLst>
        </c:ser>
        <c:dLbls>
          <c:showLegendKey val="0"/>
          <c:showVal val="0"/>
          <c:showCatName val="0"/>
          <c:showSerName val="0"/>
          <c:showPercent val="0"/>
          <c:showBubbleSize val="0"/>
        </c:dLbls>
        <c:gapWidth val="150"/>
        <c:axId val="459435600"/>
        <c:axId val="459436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105.07</c:v>
                </c:pt>
                <c:pt idx="1">
                  <c:v>108.53</c:v>
                </c:pt>
                <c:pt idx="2">
                  <c:v>108.52</c:v>
                </c:pt>
                <c:pt idx="3">
                  <c:v>109.12</c:v>
                </c:pt>
                <c:pt idx="4">
                  <c:v>110.22</c:v>
                </c:pt>
              </c:numCache>
            </c:numRef>
          </c:val>
          <c:smooth val="0"/>
          <c:extLst>
            <c:ext xmlns:c16="http://schemas.microsoft.com/office/drawing/2014/chart" uri="{C3380CC4-5D6E-409C-BE32-E72D297353CC}">
              <c16:uniqueId val="{00000001-CC81-499F-93AB-63719232F7A7}"/>
            </c:ext>
          </c:extLst>
        </c:ser>
        <c:dLbls>
          <c:showLegendKey val="0"/>
          <c:showVal val="0"/>
          <c:showCatName val="0"/>
          <c:showSerName val="0"/>
          <c:showPercent val="0"/>
          <c:showBubbleSize val="0"/>
        </c:dLbls>
        <c:marker val="1"/>
        <c:smooth val="0"/>
        <c:axId val="459435600"/>
        <c:axId val="459436776"/>
      </c:lineChart>
      <c:dateAx>
        <c:axId val="459435600"/>
        <c:scaling>
          <c:orientation val="minMax"/>
        </c:scaling>
        <c:delete val="1"/>
        <c:axPos val="b"/>
        <c:numFmt formatCode="ge" sourceLinked="1"/>
        <c:majorTickMark val="none"/>
        <c:minorTickMark val="none"/>
        <c:tickLblPos val="none"/>
        <c:crossAx val="459436776"/>
        <c:crosses val="autoZero"/>
        <c:auto val="1"/>
        <c:lblOffset val="100"/>
        <c:baseTimeUnit val="years"/>
      </c:dateAx>
      <c:valAx>
        <c:axId val="45943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43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2.96</c:v>
                </c:pt>
                <c:pt idx="1">
                  <c:v>5.89</c:v>
                </c:pt>
                <c:pt idx="2">
                  <c:v>8.7799999999999994</c:v>
                </c:pt>
                <c:pt idx="3">
                  <c:v>11.65</c:v>
                </c:pt>
                <c:pt idx="4">
                  <c:v>14.52</c:v>
                </c:pt>
              </c:numCache>
            </c:numRef>
          </c:val>
          <c:extLst>
            <c:ext xmlns:c16="http://schemas.microsoft.com/office/drawing/2014/chart" uri="{C3380CC4-5D6E-409C-BE32-E72D297353CC}">
              <c16:uniqueId val="{00000000-8FC8-4FB9-ADDB-89109990134E}"/>
            </c:ext>
          </c:extLst>
        </c:ser>
        <c:dLbls>
          <c:showLegendKey val="0"/>
          <c:showVal val="0"/>
          <c:showCatName val="0"/>
          <c:showSerName val="0"/>
          <c:showPercent val="0"/>
          <c:showBubbleSize val="0"/>
        </c:dLbls>
        <c:gapWidth val="150"/>
        <c:axId val="468340752"/>
        <c:axId val="468338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16.559999999999999</c:v>
                </c:pt>
                <c:pt idx="1">
                  <c:v>28.35</c:v>
                </c:pt>
                <c:pt idx="2">
                  <c:v>27.96</c:v>
                </c:pt>
                <c:pt idx="3">
                  <c:v>28.81</c:v>
                </c:pt>
                <c:pt idx="4">
                  <c:v>31.19</c:v>
                </c:pt>
              </c:numCache>
            </c:numRef>
          </c:val>
          <c:smooth val="0"/>
          <c:extLst>
            <c:ext xmlns:c16="http://schemas.microsoft.com/office/drawing/2014/chart" uri="{C3380CC4-5D6E-409C-BE32-E72D297353CC}">
              <c16:uniqueId val="{00000001-8FC8-4FB9-ADDB-89109990134E}"/>
            </c:ext>
          </c:extLst>
        </c:ser>
        <c:dLbls>
          <c:showLegendKey val="0"/>
          <c:showVal val="0"/>
          <c:showCatName val="0"/>
          <c:showSerName val="0"/>
          <c:showPercent val="0"/>
          <c:showBubbleSize val="0"/>
        </c:dLbls>
        <c:marker val="1"/>
        <c:smooth val="0"/>
        <c:axId val="468340752"/>
        <c:axId val="468338008"/>
      </c:lineChart>
      <c:dateAx>
        <c:axId val="468340752"/>
        <c:scaling>
          <c:orientation val="minMax"/>
        </c:scaling>
        <c:delete val="1"/>
        <c:axPos val="b"/>
        <c:numFmt formatCode="ge" sourceLinked="1"/>
        <c:majorTickMark val="none"/>
        <c:minorTickMark val="none"/>
        <c:tickLblPos val="none"/>
        <c:crossAx val="468338008"/>
        <c:crosses val="autoZero"/>
        <c:auto val="1"/>
        <c:lblOffset val="100"/>
        <c:baseTimeUnit val="years"/>
      </c:dateAx>
      <c:valAx>
        <c:axId val="46833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34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8D-41FB-B661-A205577BA07F}"/>
            </c:ext>
          </c:extLst>
        </c:ser>
        <c:dLbls>
          <c:showLegendKey val="0"/>
          <c:showVal val="0"/>
          <c:showCatName val="0"/>
          <c:showSerName val="0"/>
          <c:showPercent val="0"/>
          <c:showBubbleSize val="0"/>
        </c:dLbls>
        <c:gapWidth val="150"/>
        <c:axId val="468337616"/>
        <c:axId val="46833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2.82</c:v>
                </c:pt>
                <c:pt idx="1">
                  <c:v>3.05</c:v>
                </c:pt>
                <c:pt idx="2">
                  <c:v>3.4</c:v>
                </c:pt>
                <c:pt idx="3">
                  <c:v>3.84</c:v>
                </c:pt>
                <c:pt idx="4">
                  <c:v>4.3099999999999996</c:v>
                </c:pt>
              </c:numCache>
            </c:numRef>
          </c:val>
          <c:smooth val="0"/>
          <c:extLst>
            <c:ext xmlns:c16="http://schemas.microsoft.com/office/drawing/2014/chart" uri="{C3380CC4-5D6E-409C-BE32-E72D297353CC}">
              <c16:uniqueId val="{00000001-798D-41FB-B661-A205577BA07F}"/>
            </c:ext>
          </c:extLst>
        </c:ser>
        <c:dLbls>
          <c:showLegendKey val="0"/>
          <c:showVal val="0"/>
          <c:showCatName val="0"/>
          <c:showSerName val="0"/>
          <c:showPercent val="0"/>
          <c:showBubbleSize val="0"/>
        </c:dLbls>
        <c:marker val="1"/>
        <c:smooth val="0"/>
        <c:axId val="468337616"/>
        <c:axId val="468339184"/>
      </c:lineChart>
      <c:dateAx>
        <c:axId val="468337616"/>
        <c:scaling>
          <c:orientation val="minMax"/>
        </c:scaling>
        <c:delete val="1"/>
        <c:axPos val="b"/>
        <c:numFmt formatCode="ge" sourceLinked="1"/>
        <c:majorTickMark val="none"/>
        <c:minorTickMark val="none"/>
        <c:tickLblPos val="none"/>
        <c:crossAx val="468339184"/>
        <c:crosses val="autoZero"/>
        <c:auto val="1"/>
        <c:lblOffset val="100"/>
        <c:baseTimeUnit val="years"/>
      </c:dateAx>
      <c:valAx>
        <c:axId val="46833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33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5D-48FE-AD0E-3EEAF8B51777}"/>
            </c:ext>
          </c:extLst>
        </c:ser>
        <c:dLbls>
          <c:showLegendKey val="0"/>
          <c:showVal val="0"/>
          <c:showCatName val="0"/>
          <c:showSerName val="0"/>
          <c:showPercent val="0"/>
          <c:showBubbleSize val="0"/>
        </c:dLbls>
        <c:gapWidth val="150"/>
        <c:axId val="468340360"/>
        <c:axId val="360241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23.32</c:v>
                </c:pt>
                <c:pt idx="1">
                  <c:v>4.72</c:v>
                </c:pt>
                <c:pt idx="2">
                  <c:v>4.87</c:v>
                </c:pt>
                <c:pt idx="3">
                  <c:v>3.8</c:v>
                </c:pt>
                <c:pt idx="4">
                  <c:v>3.21</c:v>
                </c:pt>
              </c:numCache>
            </c:numRef>
          </c:val>
          <c:smooth val="0"/>
          <c:extLst>
            <c:ext xmlns:c16="http://schemas.microsoft.com/office/drawing/2014/chart" uri="{C3380CC4-5D6E-409C-BE32-E72D297353CC}">
              <c16:uniqueId val="{00000001-0F5D-48FE-AD0E-3EEAF8B51777}"/>
            </c:ext>
          </c:extLst>
        </c:ser>
        <c:dLbls>
          <c:showLegendKey val="0"/>
          <c:showVal val="0"/>
          <c:showCatName val="0"/>
          <c:showSerName val="0"/>
          <c:showPercent val="0"/>
          <c:showBubbleSize val="0"/>
        </c:dLbls>
        <c:marker val="1"/>
        <c:smooth val="0"/>
        <c:axId val="468340360"/>
        <c:axId val="360241016"/>
      </c:lineChart>
      <c:dateAx>
        <c:axId val="468340360"/>
        <c:scaling>
          <c:orientation val="minMax"/>
        </c:scaling>
        <c:delete val="1"/>
        <c:axPos val="b"/>
        <c:numFmt formatCode="ge" sourceLinked="1"/>
        <c:majorTickMark val="none"/>
        <c:minorTickMark val="none"/>
        <c:tickLblPos val="none"/>
        <c:crossAx val="360241016"/>
        <c:crosses val="autoZero"/>
        <c:auto val="1"/>
        <c:lblOffset val="100"/>
        <c:baseTimeUnit val="years"/>
      </c:dateAx>
      <c:valAx>
        <c:axId val="360241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34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22.56</c:v>
                </c:pt>
                <c:pt idx="1">
                  <c:v>23.4</c:v>
                </c:pt>
                <c:pt idx="2">
                  <c:v>24.93</c:v>
                </c:pt>
                <c:pt idx="3">
                  <c:v>26.45</c:v>
                </c:pt>
                <c:pt idx="4">
                  <c:v>35.479999999999997</c:v>
                </c:pt>
              </c:numCache>
            </c:numRef>
          </c:val>
          <c:extLst>
            <c:ext xmlns:c16="http://schemas.microsoft.com/office/drawing/2014/chart" uri="{C3380CC4-5D6E-409C-BE32-E72D297353CC}">
              <c16:uniqueId val="{00000000-3701-41EA-BA33-2D8143FD1987}"/>
            </c:ext>
          </c:extLst>
        </c:ser>
        <c:dLbls>
          <c:showLegendKey val="0"/>
          <c:showVal val="0"/>
          <c:showCatName val="0"/>
          <c:showSerName val="0"/>
          <c:showPercent val="0"/>
          <c:showBubbleSize val="0"/>
        </c:dLbls>
        <c:gapWidth val="150"/>
        <c:axId val="360241408"/>
        <c:axId val="36024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179.3</c:v>
                </c:pt>
                <c:pt idx="1">
                  <c:v>45.99</c:v>
                </c:pt>
                <c:pt idx="2">
                  <c:v>47.32</c:v>
                </c:pt>
                <c:pt idx="3">
                  <c:v>49.96</c:v>
                </c:pt>
                <c:pt idx="4">
                  <c:v>58.04</c:v>
                </c:pt>
              </c:numCache>
            </c:numRef>
          </c:val>
          <c:smooth val="0"/>
          <c:extLst>
            <c:ext xmlns:c16="http://schemas.microsoft.com/office/drawing/2014/chart" uri="{C3380CC4-5D6E-409C-BE32-E72D297353CC}">
              <c16:uniqueId val="{00000001-3701-41EA-BA33-2D8143FD1987}"/>
            </c:ext>
          </c:extLst>
        </c:ser>
        <c:dLbls>
          <c:showLegendKey val="0"/>
          <c:showVal val="0"/>
          <c:showCatName val="0"/>
          <c:showSerName val="0"/>
          <c:showPercent val="0"/>
          <c:showBubbleSize val="0"/>
        </c:dLbls>
        <c:marker val="1"/>
        <c:smooth val="0"/>
        <c:axId val="360241408"/>
        <c:axId val="360242192"/>
      </c:lineChart>
      <c:dateAx>
        <c:axId val="360241408"/>
        <c:scaling>
          <c:orientation val="minMax"/>
        </c:scaling>
        <c:delete val="1"/>
        <c:axPos val="b"/>
        <c:numFmt formatCode="ge" sourceLinked="1"/>
        <c:majorTickMark val="none"/>
        <c:minorTickMark val="none"/>
        <c:tickLblPos val="none"/>
        <c:crossAx val="360242192"/>
        <c:crosses val="autoZero"/>
        <c:auto val="1"/>
        <c:lblOffset val="100"/>
        <c:baseTimeUnit val="years"/>
      </c:dateAx>
      <c:valAx>
        <c:axId val="36024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24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582.83000000000004</c:v>
                </c:pt>
                <c:pt idx="1">
                  <c:v>554.82000000000005</c:v>
                </c:pt>
                <c:pt idx="2">
                  <c:v>486.96</c:v>
                </c:pt>
                <c:pt idx="3">
                  <c:v>447.5</c:v>
                </c:pt>
                <c:pt idx="4">
                  <c:v>399.53</c:v>
                </c:pt>
              </c:numCache>
            </c:numRef>
          </c:val>
          <c:extLst>
            <c:ext xmlns:c16="http://schemas.microsoft.com/office/drawing/2014/chart" uri="{C3380CC4-5D6E-409C-BE32-E72D297353CC}">
              <c16:uniqueId val="{00000000-8E0F-487A-96CC-765CFD82921E}"/>
            </c:ext>
          </c:extLst>
        </c:ser>
        <c:dLbls>
          <c:showLegendKey val="0"/>
          <c:showVal val="0"/>
          <c:showCatName val="0"/>
          <c:showSerName val="0"/>
          <c:showPercent val="0"/>
          <c:showBubbleSize val="0"/>
        </c:dLbls>
        <c:gapWidth val="150"/>
        <c:axId val="360243368"/>
        <c:axId val="36024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924.44</c:v>
                </c:pt>
                <c:pt idx="1">
                  <c:v>963.16</c:v>
                </c:pt>
                <c:pt idx="2">
                  <c:v>1017.47</c:v>
                </c:pt>
                <c:pt idx="3">
                  <c:v>970.35</c:v>
                </c:pt>
                <c:pt idx="4">
                  <c:v>917.29</c:v>
                </c:pt>
              </c:numCache>
            </c:numRef>
          </c:val>
          <c:smooth val="0"/>
          <c:extLst>
            <c:ext xmlns:c16="http://schemas.microsoft.com/office/drawing/2014/chart" uri="{C3380CC4-5D6E-409C-BE32-E72D297353CC}">
              <c16:uniqueId val="{00000001-8E0F-487A-96CC-765CFD82921E}"/>
            </c:ext>
          </c:extLst>
        </c:ser>
        <c:dLbls>
          <c:showLegendKey val="0"/>
          <c:showVal val="0"/>
          <c:showCatName val="0"/>
          <c:showSerName val="0"/>
          <c:showPercent val="0"/>
          <c:showBubbleSize val="0"/>
        </c:dLbls>
        <c:marker val="1"/>
        <c:smooth val="0"/>
        <c:axId val="360243368"/>
        <c:axId val="360243760"/>
      </c:lineChart>
      <c:dateAx>
        <c:axId val="360243368"/>
        <c:scaling>
          <c:orientation val="minMax"/>
        </c:scaling>
        <c:delete val="1"/>
        <c:axPos val="b"/>
        <c:numFmt formatCode="ge" sourceLinked="1"/>
        <c:majorTickMark val="none"/>
        <c:minorTickMark val="none"/>
        <c:tickLblPos val="none"/>
        <c:crossAx val="360243760"/>
        <c:crosses val="autoZero"/>
        <c:auto val="1"/>
        <c:lblOffset val="100"/>
        <c:baseTimeUnit val="years"/>
      </c:dateAx>
      <c:valAx>
        <c:axId val="36024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24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133.27000000000001</c:v>
                </c:pt>
                <c:pt idx="1">
                  <c:v>140.82</c:v>
                </c:pt>
                <c:pt idx="2">
                  <c:v>141.99</c:v>
                </c:pt>
                <c:pt idx="3">
                  <c:v>140.79</c:v>
                </c:pt>
                <c:pt idx="4">
                  <c:v>104.72</c:v>
                </c:pt>
              </c:numCache>
            </c:numRef>
          </c:val>
          <c:extLst>
            <c:ext xmlns:c16="http://schemas.microsoft.com/office/drawing/2014/chart" uri="{C3380CC4-5D6E-409C-BE32-E72D297353CC}">
              <c16:uniqueId val="{00000000-BA5D-4B5C-9C66-5EE041DC469C}"/>
            </c:ext>
          </c:extLst>
        </c:ser>
        <c:dLbls>
          <c:showLegendKey val="0"/>
          <c:showVal val="0"/>
          <c:showCatName val="0"/>
          <c:showSerName val="0"/>
          <c:showPercent val="0"/>
          <c:showBubbleSize val="0"/>
        </c:dLbls>
        <c:gapWidth val="150"/>
        <c:axId val="392150512"/>
        <c:axId val="392154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90.24</c:v>
                </c:pt>
                <c:pt idx="1">
                  <c:v>94.82</c:v>
                </c:pt>
                <c:pt idx="2">
                  <c:v>96.37</c:v>
                </c:pt>
                <c:pt idx="3">
                  <c:v>99.26</c:v>
                </c:pt>
                <c:pt idx="4">
                  <c:v>99.67</c:v>
                </c:pt>
              </c:numCache>
            </c:numRef>
          </c:val>
          <c:smooth val="0"/>
          <c:extLst>
            <c:ext xmlns:c16="http://schemas.microsoft.com/office/drawing/2014/chart" uri="{C3380CC4-5D6E-409C-BE32-E72D297353CC}">
              <c16:uniqueId val="{00000001-BA5D-4B5C-9C66-5EE041DC469C}"/>
            </c:ext>
          </c:extLst>
        </c:ser>
        <c:dLbls>
          <c:showLegendKey val="0"/>
          <c:showVal val="0"/>
          <c:showCatName val="0"/>
          <c:showSerName val="0"/>
          <c:showPercent val="0"/>
          <c:showBubbleSize val="0"/>
        </c:dLbls>
        <c:marker val="1"/>
        <c:smooth val="0"/>
        <c:axId val="392150512"/>
        <c:axId val="392154040"/>
      </c:lineChart>
      <c:dateAx>
        <c:axId val="392150512"/>
        <c:scaling>
          <c:orientation val="minMax"/>
        </c:scaling>
        <c:delete val="1"/>
        <c:axPos val="b"/>
        <c:numFmt formatCode="ge" sourceLinked="1"/>
        <c:majorTickMark val="none"/>
        <c:minorTickMark val="none"/>
        <c:tickLblPos val="none"/>
        <c:crossAx val="392154040"/>
        <c:crosses val="autoZero"/>
        <c:auto val="1"/>
        <c:lblOffset val="100"/>
        <c:baseTimeUnit val="years"/>
      </c:dateAx>
      <c:valAx>
        <c:axId val="392154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15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135.72999999999999</c:v>
                </c:pt>
                <c:pt idx="1">
                  <c:v>128.25</c:v>
                </c:pt>
                <c:pt idx="2">
                  <c:v>127.15</c:v>
                </c:pt>
                <c:pt idx="3">
                  <c:v>128.19999999999999</c:v>
                </c:pt>
                <c:pt idx="4">
                  <c:v>173.46</c:v>
                </c:pt>
              </c:numCache>
            </c:numRef>
          </c:val>
          <c:extLst>
            <c:ext xmlns:c16="http://schemas.microsoft.com/office/drawing/2014/chart" uri="{C3380CC4-5D6E-409C-BE32-E72D297353CC}">
              <c16:uniqueId val="{00000000-EE4E-43FF-A597-95DBDD7BB9F4}"/>
            </c:ext>
          </c:extLst>
        </c:ser>
        <c:dLbls>
          <c:showLegendKey val="0"/>
          <c:showVal val="0"/>
          <c:showCatName val="0"/>
          <c:showSerName val="0"/>
          <c:showPercent val="0"/>
          <c:showBubbleSize val="0"/>
        </c:dLbls>
        <c:gapWidth val="150"/>
        <c:axId val="392152472"/>
        <c:axId val="39215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170.22</c:v>
                </c:pt>
                <c:pt idx="1">
                  <c:v>162.88</c:v>
                </c:pt>
                <c:pt idx="2">
                  <c:v>162.65</c:v>
                </c:pt>
                <c:pt idx="3">
                  <c:v>159.53</c:v>
                </c:pt>
                <c:pt idx="4">
                  <c:v>159.6</c:v>
                </c:pt>
              </c:numCache>
            </c:numRef>
          </c:val>
          <c:smooth val="0"/>
          <c:extLst>
            <c:ext xmlns:c16="http://schemas.microsoft.com/office/drawing/2014/chart" uri="{C3380CC4-5D6E-409C-BE32-E72D297353CC}">
              <c16:uniqueId val="{00000001-EE4E-43FF-A597-95DBDD7BB9F4}"/>
            </c:ext>
          </c:extLst>
        </c:ser>
        <c:dLbls>
          <c:showLegendKey val="0"/>
          <c:showVal val="0"/>
          <c:showCatName val="0"/>
          <c:showSerName val="0"/>
          <c:showPercent val="0"/>
          <c:showBubbleSize val="0"/>
        </c:dLbls>
        <c:marker val="1"/>
        <c:smooth val="0"/>
        <c:axId val="392152472"/>
        <c:axId val="392152864"/>
      </c:lineChart>
      <c:dateAx>
        <c:axId val="392152472"/>
        <c:scaling>
          <c:orientation val="minMax"/>
        </c:scaling>
        <c:delete val="1"/>
        <c:axPos val="b"/>
        <c:numFmt formatCode="ge" sourceLinked="1"/>
        <c:majorTickMark val="none"/>
        <c:minorTickMark val="none"/>
        <c:tickLblPos val="none"/>
        <c:crossAx val="392152864"/>
        <c:crosses val="autoZero"/>
        <c:auto val="1"/>
        <c:lblOffset val="100"/>
        <c:baseTimeUnit val="years"/>
      </c:dateAx>
      <c:valAx>
        <c:axId val="39215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152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6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島根県　松江市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3"/>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Ad</v>
      </c>
      <c r="X8" s="78"/>
      <c r="Y8" s="78"/>
      <c r="Z8" s="78"/>
      <c r="AA8" s="78"/>
      <c r="AB8" s="78"/>
      <c r="AC8" s="78"/>
      <c r="AD8" s="79" t="str">
        <f>データ!$M$6</f>
        <v>自治体職員</v>
      </c>
      <c r="AE8" s="79"/>
      <c r="AF8" s="79"/>
      <c r="AG8" s="79"/>
      <c r="AH8" s="79"/>
      <c r="AI8" s="79"/>
      <c r="AJ8" s="79"/>
      <c r="AK8" s="3"/>
      <c r="AL8" s="73">
        <f>データ!S6</f>
        <v>203787</v>
      </c>
      <c r="AM8" s="73"/>
      <c r="AN8" s="73"/>
      <c r="AO8" s="73"/>
      <c r="AP8" s="73"/>
      <c r="AQ8" s="73"/>
      <c r="AR8" s="73"/>
      <c r="AS8" s="73"/>
      <c r="AT8" s="72">
        <f>データ!T6</f>
        <v>572.99</v>
      </c>
      <c r="AU8" s="72"/>
      <c r="AV8" s="72"/>
      <c r="AW8" s="72"/>
      <c r="AX8" s="72"/>
      <c r="AY8" s="72"/>
      <c r="AZ8" s="72"/>
      <c r="BA8" s="72"/>
      <c r="BB8" s="72">
        <f>データ!U6</f>
        <v>355.66</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3"/>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3"/>
      <c r="BK9" s="3"/>
      <c r="BL9" s="70" t="s">
        <v>20</v>
      </c>
      <c r="BM9" s="71"/>
      <c r="BN9" s="10" t="s">
        <v>21</v>
      </c>
      <c r="BO9" s="11"/>
      <c r="BP9" s="11"/>
      <c r="BQ9" s="11"/>
      <c r="BR9" s="11"/>
      <c r="BS9" s="11"/>
      <c r="BT9" s="11"/>
      <c r="BU9" s="11"/>
      <c r="BV9" s="11"/>
      <c r="BW9" s="11"/>
      <c r="BX9" s="11"/>
      <c r="BY9" s="12"/>
    </row>
    <row r="10" spans="1:78" ht="18.75" customHeight="1" x14ac:dyDescent="0.15">
      <c r="A10" s="2"/>
      <c r="B10" s="72" t="str">
        <f>データ!N6</f>
        <v>-</v>
      </c>
      <c r="C10" s="72"/>
      <c r="D10" s="72"/>
      <c r="E10" s="72"/>
      <c r="F10" s="72"/>
      <c r="G10" s="72"/>
      <c r="H10" s="72"/>
      <c r="I10" s="72">
        <f>データ!O6</f>
        <v>55.18</v>
      </c>
      <c r="J10" s="72"/>
      <c r="K10" s="72"/>
      <c r="L10" s="72"/>
      <c r="M10" s="72"/>
      <c r="N10" s="72"/>
      <c r="O10" s="72"/>
      <c r="P10" s="72">
        <f>データ!P6</f>
        <v>77.06</v>
      </c>
      <c r="Q10" s="72"/>
      <c r="R10" s="72"/>
      <c r="S10" s="72"/>
      <c r="T10" s="72"/>
      <c r="U10" s="72"/>
      <c r="V10" s="72"/>
      <c r="W10" s="72">
        <f>データ!Q6</f>
        <v>92.59</v>
      </c>
      <c r="X10" s="72"/>
      <c r="Y10" s="72"/>
      <c r="Z10" s="72"/>
      <c r="AA10" s="72"/>
      <c r="AB10" s="72"/>
      <c r="AC10" s="72"/>
      <c r="AD10" s="73">
        <f>データ!R6</f>
        <v>3024</v>
      </c>
      <c r="AE10" s="73"/>
      <c r="AF10" s="73"/>
      <c r="AG10" s="73"/>
      <c r="AH10" s="73"/>
      <c r="AI10" s="73"/>
      <c r="AJ10" s="73"/>
      <c r="AK10" s="2"/>
      <c r="AL10" s="73">
        <f>データ!V6</f>
        <v>156396</v>
      </c>
      <c r="AM10" s="73"/>
      <c r="AN10" s="73"/>
      <c r="AO10" s="73"/>
      <c r="AP10" s="73"/>
      <c r="AQ10" s="73"/>
      <c r="AR10" s="73"/>
      <c r="AS10" s="73"/>
      <c r="AT10" s="72">
        <f>データ!W6</f>
        <v>43.77</v>
      </c>
      <c r="AU10" s="72"/>
      <c r="AV10" s="72"/>
      <c r="AW10" s="72"/>
      <c r="AX10" s="72"/>
      <c r="AY10" s="72"/>
      <c r="AZ10" s="72"/>
      <c r="BA10" s="72"/>
      <c r="BB10" s="72">
        <f>データ!X6</f>
        <v>3573.13</v>
      </c>
      <c r="BC10" s="72"/>
      <c r="BD10" s="72"/>
      <c r="BE10" s="72"/>
      <c r="BF10" s="72"/>
      <c r="BG10" s="72"/>
      <c r="BH10" s="72"/>
      <c r="BI10" s="72"/>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3" t="s">
        <v>122</v>
      </c>
      <c r="BM16" s="64"/>
      <c r="BN16" s="64"/>
      <c r="BO16" s="64"/>
      <c r="BP16" s="64"/>
      <c r="BQ16" s="64"/>
      <c r="BR16" s="64"/>
      <c r="BS16" s="64"/>
      <c r="BT16" s="64"/>
      <c r="BU16" s="64"/>
      <c r="BV16" s="64"/>
      <c r="BW16" s="64"/>
      <c r="BX16" s="64"/>
      <c r="BY16" s="64"/>
      <c r="BZ16" s="6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3"/>
      <c r="BM17" s="64"/>
      <c r="BN17" s="64"/>
      <c r="BO17" s="64"/>
      <c r="BP17" s="64"/>
      <c r="BQ17" s="64"/>
      <c r="BR17" s="64"/>
      <c r="BS17" s="64"/>
      <c r="BT17" s="64"/>
      <c r="BU17" s="64"/>
      <c r="BV17" s="64"/>
      <c r="BW17" s="64"/>
      <c r="BX17" s="64"/>
      <c r="BY17" s="64"/>
      <c r="BZ17" s="6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3"/>
      <c r="BM18" s="64"/>
      <c r="BN18" s="64"/>
      <c r="BO18" s="64"/>
      <c r="BP18" s="64"/>
      <c r="BQ18" s="64"/>
      <c r="BR18" s="64"/>
      <c r="BS18" s="64"/>
      <c r="BT18" s="64"/>
      <c r="BU18" s="64"/>
      <c r="BV18" s="64"/>
      <c r="BW18" s="64"/>
      <c r="BX18" s="64"/>
      <c r="BY18" s="64"/>
      <c r="BZ18" s="6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3"/>
      <c r="BM19" s="64"/>
      <c r="BN19" s="64"/>
      <c r="BO19" s="64"/>
      <c r="BP19" s="64"/>
      <c r="BQ19" s="64"/>
      <c r="BR19" s="64"/>
      <c r="BS19" s="64"/>
      <c r="BT19" s="64"/>
      <c r="BU19" s="64"/>
      <c r="BV19" s="64"/>
      <c r="BW19" s="64"/>
      <c r="BX19" s="64"/>
      <c r="BY19" s="64"/>
      <c r="BZ19" s="6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3"/>
      <c r="BM20" s="64"/>
      <c r="BN20" s="64"/>
      <c r="BO20" s="64"/>
      <c r="BP20" s="64"/>
      <c r="BQ20" s="64"/>
      <c r="BR20" s="64"/>
      <c r="BS20" s="64"/>
      <c r="BT20" s="64"/>
      <c r="BU20" s="64"/>
      <c r="BV20" s="64"/>
      <c r="BW20" s="64"/>
      <c r="BX20" s="64"/>
      <c r="BY20" s="64"/>
      <c r="BZ20" s="6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3"/>
      <c r="BM21" s="64"/>
      <c r="BN21" s="64"/>
      <c r="BO21" s="64"/>
      <c r="BP21" s="64"/>
      <c r="BQ21" s="64"/>
      <c r="BR21" s="64"/>
      <c r="BS21" s="64"/>
      <c r="BT21" s="64"/>
      <c r="BU21" s="64"/>
      <c r="BV21" s="64"/>
      <c r="BW21" s="64"/>
      <c r="BX21" s="64"/>
      <c r="BY21" s="64"/>
      <c r="BZ21" s="6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3"/>
      <c r="BM22" s="64"/>
      <c r="BN22" s="64"/>
      <c r="BO22" s="64"/>
      <c r="BP22" s="64"/>
      <c r="BQ22" s="64"/>
      <c r="BR22" s="64"/>
      <c r="BS22" s="64"/>
      <c r="BT22" s="64"/>
      <c r="BU22" s="64"/>
      <c r="BV22" s="64"/>
      <c r="BW22" s="64"/>
      <c r="BX22" s="64"/>
      <c r="BY22" s="64"/>
      <c r="BZ22" s="6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3"/>
      <c r="BM23" s="64"/>
      <c r="BN23" s="64"/>
      <c r="BO23" s="64"/>
      <c r="BP23" s="64"/>
      <c r="BQ23" s="64"/>
      <c r="BR23" s="64"/>
      <c r="BS23" s="64"/>
      <c r="BT23" s="64"/>
      <c r="BU23" s="64"/>
      <c r="BV23" s="64"/>
      <c r="BW23" s="64"/>
      <c r="BX23" s="64"/>
      <c r="BY23" s="64"/>
      <c r="BZ23" s="6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3"/>
      <c r="BM24" s="64"/>
      <c r="BN24" s="64"/>
      <c r="BO24" s="64"/>
      <c r="BP24" s="64"/>
      <c r="BQ24" s="64"/>
      <c r="BR24" s="64"/>
      <c r="BS24" s="64"/>
      <c r="BT24" s="64"/>
      <c r="BU24" s="64"/>
      <c r="BV24" s="64"/>
      <c r="BW24" s="64"/>
      <c r="BX24" s="64"/>
      <c r="BY24" s="64"/>
      <c r="BZ24" s="6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3"/>
      <c r="BM25" s="64"/>
      <c r="BN25" s="64"/>
      <c r="BO25" s="64"/>
      <c r="BP25" s="64"/>
      <c r="BQ25" s="64"/>
      <c r="BR25" s="64"/>
      <c r="BS25" s="64"/>
      <c r="BT25" s="64"/>
      <c r="BU25" s="64"/>
      <c r="BV25" s="64"/>
      <c r="BW25" s="64"/>
      <c r="BX25" s="64"/>
      <c r="BY25" s="64"/>
      <c r="BZ25" s="6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3"/>
      <c r="BM26" s="64"/>
      <c r="BN26" s="64"/>
      <c r="BO26" s="64"/>
      <c r="BP26" s="64"/>
      <c r="BQ26" s="64"/>
      <c r="BR26" s="64"/>
      <c r="BS26" s="64"/>
      <c r="BT26" s="64"/>
      <c r="BU26" s="64"/>
      <c r="BV26" s="64"/>
      <c r="BW26" s="64"/>
      <c r="BX26" s="64"/>
      <c r="BY26" s="64"/>
      <c r="BZ26" s="6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3"/>
      <c r="BM27" s="64"/>
      <c r="BN27" s="64"/>
      <c r="BO27" s="64"/>
      <c r="BP27" s="64"/>
      <c r="BQ27" s="64"/>
      <c r="BR27" s="64"/>
      <c r="BS27" s="64"/>
      <c r="BT27" s="64"/>
      <c r="BU27" s="64"/>
      <c r="BV27" s="64"/>
      <c r="BW27" s="64"/>
      <c r="BX27" s="64"/>
      <c r="BY27" s="64"/>
      <c r="BZ27" s="6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3"/>
      <c r="BM28" s="64"/>
      <c r="BN28" s="64"/>
      <c r="BO28" s="64"/>
      <c r="BP28" s="64"/>
      <c r="BQ28" s="64"/>
      <c r="BR28" s="64"/>
      <c r="BS28" s="64"/>
      <c r="BT28" s="64"/>
      <c r="BU28" s="64"/>
      <c r="BV28" s="64"/>
      <c r="BW28" s="64"/>
      <c r="BX28" s="64"/>
      <c r="BY28" s="64"/>
      <c r="BZ28" s="6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3"/>
      <c r="BM29" s="64"/>
      <c r="BN29" s="64"/>
      <c r="BO29" s="64"/>
      <c r="BP29" s="64"/>
      <c r="BQ29" s="64"/>
      <c r="BR29" s="64"/>
      <c r="BS29" s="64"/>
      <c r="BT29" s="64"/>
      <c r="BU29" s="64"/>
      <c r="BV29" s="64"/>
      <c r="BW29" s="64"/>
      <c r="BX29" s="64"/>
      <c r="BY29" s="64"/>
      <c r="BZ29" s="6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3"/>
      <c r="BM30" s="64"/>
      <c r="BN30" s="64"/>
      <c r="BO30" s="64"/>
      <c r="BP30" s="64"/>
      <c r="BQ30" s="64"/>
      <c r="BR30" s="64"/>
      <c r="BS30" s="64"/>
      <c r="BT30" s="64"/>
      <c r="BU30" s="64"/>
      <c r="BV30" s="64"/>
      <c r="BW30" s="64"/>
      <c r="BX30" s="64"/>
      <c r="BY30" s="64"/>
      <c r="BZ30" s="6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3"/>
      <c r="BM31" s="64"/>
      <c r="BN31" s="64"/>
      <c r="BO31" s="64"/>
      <c r="BP31" s="64"/>
      <c r="BQ31" s="64"/>
      <c r="BR31" s="64"/>
      <c r="BS31" s="64"/>
      <c r="BT31" s="64"/>
      <c r="BU31" s="64"/>
      <c r="BV31" s="64"/>
      <c r="BW31" s="64"/>
      <c r="BX31" s="64"/>
      <c r="BY31" s="64"/>
      <c r="BZ31" s="6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3"/>
      <c r="BM32" s="64"/>
      <c r="BN32" s="64"/>
      <c r="BO32" s="64"/>
      <c r="BP32" s="64"/>
      <c r="BQ32" s="64"/>
      <c r="BR32" s="64"/>
      <c r="BS32" s="64"/>
      <c r="BT32" s="64"/>
      <c r="BU32" s="64"/>
      <c r="BV32" s="64"/>
      <c r="BW32" s="64"/>
      <c r="BX32" s="64"/>
      <c r="BY32" s="64"/>
      <c r="BZ32" s="6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3"/>
      <c r="BM33" s="64"/>
      <c r="BN33" s="64"/>
      <c r="BO33" s="64"/>
      <c r="BP33" s="64"/>
      <c r="BQ33" s="64"/>
      <c r="BR33" s="64"/>
      <c r="BS33" s="64"/>
      <c r="BT33" s="64"/>
      <c r="BU33" s="64"/>
      <c r="BV33" s="64"/>
      <c r="BW33" s="64"/>
      <c r="BX33" s="64"/>
      <c r="BY33" s="64"/>
      <c r="BZ33" s="65"/>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63"/>
      <c r="BM34" s="64"/>
      <c r="BN34" s="64"/>
      <c r="BO34" s="64"/>
      <c r="BP34" s="64"/>
      <c r="BQ34" s="64"/>
      <c r="BR34" s="64"/>
      <c r="BS34" s="64"/>
      <c r="BT34" s="64"/>
      <c r="BU34" s="64"/>
      <c r="BV34" s="64"/>
      <c r="BW34" s="64"/>
      <c r="BX34" s="64"/>
      <c r="BY34" s="64"/>
      <c r="BZ34" s="65"/>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63"/>
      <c r="BM35" s="64"/>
      <c r="BN35" s="64"/>
      <c r="BO35" s="64"/>
      <c r="BP35" s="64"/>
      <c r="BQ35" s="64"/>
      <c r="BR35" s="64"/>
      <c r="BS35" s="64"/>
      <c r="BT35" s="64"/>
      <c r="BU35" s="64"/>
      <c r="BV35" s="64"/>
      <c r="BW35" s="64"/>
      <c r="BX35" s="64"/>
      <c r="BY35" s="64"/>
      <c r="BZ35" s="6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3"/>
      <c r="BM36" s="64"/>
      <c r="BN36" s="64"/>
      <c r="BO36" s="64"/>
      <c r="BP36" s="64"/>
      <c r="BQ36" s="64"/>
      <c r="BR36" s="64"/>
      <c r="BS36" s="64"/>
      <c r="BT36" s="64"/>
      <c r="BU36" s="64"/>
      <c r="BV36" s="64"/>
      <c r="BW36" s="64"/>
      <c r="BX36" s="64"/>
      <c r="BY36" s="64"/>
      <c r="BZ36" s="6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3"/>
      <c r="BM37" s="64"/>
      <c r="BN37" s="64"/>
      <c r="BO37" s="64"/>
      <c r="BP37" s="64"/>
      <c r="BQ37" s="64"/>
      <c r="BR37" s="64"/>
      <c r="BS37" s="64"/>
      <c r="BT37" s="64"/>
      <c r="BU37" s="64"/>
      <c r="BV37" s="64"/>
      <c r="BW37" s="64"/>
      <c r="BX37" s="64"/>
      <c r="BY37" s="64"/>
      <c r="BZ37" s="6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3"/>
      <c r="BM38" s="64"/>
      <c r="BN38" s="64"/>
      <c r="BO38" s="64"/>
      <c r="BP38" s="64"/>
      <c r="BQ38" s="64"/>
      <c r="BR38" s="64"/>
      <c r="BS38" s="64"/>
      <c r="BT38" s="64"/>
      <c r="BU38" s="64"/>
      <c r="BV38" s="64"/>
      <c r="BW38" s="64"/>
      <c r="BX38" s="64"/>
      <c r="BY38" s="64"/>
      <c r="BZ38" s="6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3"/>
      <c r="BM39" s="64"/>
      <c r="BN39" s="64"/>
      <c r="BO39" s="64"/>
      <c r="BP39" s="64"/>
      <c r="BQ39" s="64"/>
      <c r="BR39" s="64"/>
      <c r="BS39" s="64"/>
      <c r="BT39" s="64"/>
      <c r="BU39" s="64"/>
      <c r="BV39" s="64"/>
      <c r="BW39" s="64"/>
      <c r="BX39" s="64"/>
      <c r="BY39" s="64"/>
      <c r="BZ39" s="6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3"/>
      <c r="BM40" s="64"/>
      <c r="BN40" s="64"/>
      <c r="BO40" s="64"/>
      <c r="BP40" s="64"/>
      <c r="BQ40" s="64"/>
      <c r="BR40" s="64"/>
      <c r="BS40" s="64"/>
      <c r="BT40" s="64"/>
      <c r="BU40" s="64"/>
      <c r="BV40" s="64"/>
      <c r="BW40" s="64"/>
      <c r="BX40" s="64"/>
      <c r="BY40" s="64"/>
      <c r="BZ40" s="6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3"/>
      <c r="BM41" s="64"/>
      <c r="BN41" s="64"/>
      <c r="BO41" s="64"/>
      <c r="BP41" s="64"/>
      <c r="BQ41" s="64"/>
      <c r="BR41" s="64"/>
      <c r="BS41" s="64"/>
      <c r="BT41" s="64"/>
      <c r="BU41" s="64"/>
      <c r="BV41" s="64"/>
      <c r="BW41" s="64"/>
      <c r="BX41" s="64"/>
      <c r="BY41" s="64"/>
      <c r="BZ41" s="6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3"/>
      <c r="BM42" s="64"/>
      <c r="BN42" s="64"/>
      <c r="BO42" s="64"/>
      <c r="BP42" s="64"/>
      <c r="BQ42" s="64"/>
      <c r="BR42" s="64"/>
      <c r="BS42" s="64"/>
      <c r="BT42" s="64"/>
      <c r="BU42" s="64"/>
      <c r="BV42" s="64"/>
      <c r="BW42" s="64"/>
      <c r="BX42" s="64"/>
      <c r="BY42" s="64"/>
      <c r="BZ42" s="6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3"/>
      <c r="BM43" s="64"/>
      <c r="BN43" s="64"/>
      <c r="BO43" s="64"/>
      <c r="BP43" s="64"/>
      <c r="BQ43" s="64"/>
      <c r="BR43" s="64"/>
      <c r="BS43" s="64"/>
      <c r="BT43" s="64"/>
      <c r="BU43" s="64"/>
      <c r="BV43" s="64"/>
      <c r="BW43" s="64"/>
      <c r="BX43" s="64"/>
      <c r="BY43" s="64"/>
      <c r="BZ43" s="6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2J7IkwPJI1HNEP8IvW1I9XMBcQ+IMrYHPhX30Ouz2alrvec7wiRXynJxyJIBNHKvjjBBHMQseeDhQmtZ2LXxNA==" saltValue="tnCGPEPNjqCWQgvLQ4Ujo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322016</v>
      </c>
      <c r="D6" s="33">
        <f t="shared" si="3"/>
        <v>46</v>
      </c>
      <c r="E6" s="33">
        <f t="shared" si="3"/>
        <v>17</v>
      </c>
      <c r="F6" s="33">
        <f t="shared" si="3"/>
        <v>1</v>
      </c>
      <c r="G6" s="33">
        <f t="shared" si="3"/>
        <v>0</v>
      </c>
      <c r="H6" s="33" t="str">
        <f t="shared" si="3"/>
        <v>島根県　松江市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55.18</v>
      </c>
      <c r="P6" s="34">
        <f t="shared" si="3"/>
        <v>77.06</v>
      </c>
      <c r="Q6" s="34">
        <f t="shared" si="3"/>
        <v>92.59</v>
      </c>
      <c r="R6" s="34">
        <f t="shared" si="3"/>
        <v>3024</v>
      </c>
      <c r="S6" s="34">
        <f t="shared" si="3"/>
        <v>203787</v>
      </c>
      <c r="T6" s="34">
        <f t="shared" si="3"/>
        <v>572.99</v>
      </c>
      <c r="U6" s="34">
        <f t="shared" si="3"/>
        <v>355.66</v>
      </c>
      <c r="V6" s="34">
        <f t="shared" si="3"/>
        <v>156396</v>
      </c>
      <c r="W6" s="34">
        <f t="shared" si="3"/>
        <v>43.77</v>
      </c>
      <c r="X6" s="34">
        <f t="shared" si="3"/>
        <v>3573.13</v>
      </c>
      <c r="Y6" s="35">
        <f>IF(Y7="",NA(),Y7)</f>
        <v>125.43</v>
      </c>
      <c r="Z6" s="35">
        <f t="shared" ref="Z6:AH6" si="4">IF(Z7="",NA(),Z7)</f>
        <v>124.07</v>
      </c>
      <c r="AA6" s="35">
        <f t="shared" si="4"/>
        <v>116.63</v>
      </c>
      <c r="AB6" s="35">
        <f t="shared" si="4"/>
        <v>116.5</v>
      </c>
      <c r="AC6" s="35">
        <f t="shared" si="4"/>
        <v>117.24</v>
      </c>
      <c r="AD6" s="35">
        <f t="shared" si="4"/>
        <v>105.07</v>
      </c>
      <c r="AE6" s="35">
        <f t="shared" si="4"/>
        <v>108.53</v>
      </c>
      <c r="AF6" s="35">
        <f t="shared" si="4"/>
        <v>108.52</v>
      </c>
      <c r="AG6" s="35">
        <f t="shared" si="4"/>
        <v>109.12</v>
      </c>
      <c r="AH6" s="35">
        <f t="shared" si="4"/>
        <v>110.22</v>
      </c>
      <c r="AI6" s="34" t="str">
        <f>IF(AI7="","",IF(AI7="-","【-】","【"&amp;SUBSTITUTE(TEXT(AI7,"#,##0.00"),"-","△")&amp;"】"))</f>
        <v>【108.80】</v>
      </c>
      <c r="AJ6" s="34">
        <f>IF(AJ7="",NA(),AJ7)</f>
        <v>0</v>
      </c>
      <c r="AK6" s="34">
        <f t="shared" ref="AK6:AS6" si="5">IF(AK7="",NA(),AK7)</f>
        <v>0</v>
      </c>
      <c r="AL6" s="34">
        <f t="shared" si="5"/>
        <v>0</v>
      </c>
      <c r="AM6" s="34">
        <f t="shared" si="5"/>
        <v>0</v>
      </c>
      <c r="AN6" s="34">
        <f t="shared" si="5"/>
        <v>0</v>
      </c>
      <c r="AO6" s="35">
        <f t="shared" si="5"/>
        <v>23.32</v>
      </c>
      <c r="AP6" s="35">
        <f t="shared" si="5"/>
        <v>4.72</v>
      </c>
      <c r="AQ6" s="35">
        <f t="shared" si="5"/>
        <v>4.87</v>
      </c>
      <c r="AR6" s="35">
        <f t="shared" si="5"/>
        <v>3.8</v>
      </c>
      <c r="AS6" s="35">
        <f t="shared" si="5"/>
        <v>3.21</v>
      </c>
      <c r="AT6" s="34" t="str">
        <f>IF(AT7="","",IF(AT7="-","【-】","【"&amp;SUBSTITUTE(TEXT(AT7,"#,##0.00"),"-","△")&amp;"】"))</f>
        <v>【4.27】</v>
      </c>
      <c r="AU6" s="35">
        <f>IF(AU7="",NA(),AU7)</f>
        <v>22.56</v>
      </c>
      <c r="AV6" s="35">
        <f t="shared" ref="AV6:BD6" si="6">IF(AV7="",NA(),AV7)</f>
        <v>23.4</v>
      </c>
      <c r="AW6" s="35">
        <f t="shared" si="6"/>
        <v>24.93</v>
      </c>
      <c r="AX6" s="35">
        <f t="shared" si="6"/>
        <v>26.45</v>
      </c>
      <c r="AY6" s="35">
        <f t="shared" si="6"/>
        <v>35.479999999999997</v>
      </c>
      <c r="AZ6" s="35">
        <f t="shared" si="6"/>
        <v>179.3</v>
      </c>
      <c r="BA6" s="35">
        <f t="shared" si="6"/>
        <v>45.99</v>
      </c>
      <c r="BB6" s="35">
        <f t="shared" si="6"/>
        <v>47.32</v>
      </c>
      <c r="BC6" s="35">
        <f t="shared" si="6"/>
        <v>49.96</v>
      </c>
      <c r="BD6" s="35">
        <f t="shared" si="6"/>
        <v>58.04</v>
      </c>
      <c r="BE6" s="34" t="str">
        <f>IF(BE7="","",IF(BE7="-","【-】","【"&amp;SUBSTITUTE(TEXT(BE7,"#,##0.00"),"-","△")&amp;"】"))</f>
        <v>【66.41】</v>
      </c>
      <c r="BF6" s="35">
        <f>IF(BF7="",NA(),BF7)</f>
        <v>582.83000000000004</v>
      </c>
      <c r="BG6" s="35">
        <f t="shared" ref="BG6:BO6" si="7">IF(BG7="",NA(),BG7)</f>
        <v>554.82000000000005</v>
      </c>
      <c r="BH6" s="35">
        <f t="shared" si="7"/>
        <v>486.96</v>
      </c>
      <c r="BI6" s="35">
        <f t="shared" si="7"/>
        <v>447.5</v>
      </c>
      <c r="BJ6" s="35">
        <f t="shared" si="7"/>
        <v>399.53</v>
      </c>
      <c r="BK6" s="35">
        <f t="shared" si="7"/>
        <v>924.44</v>
      </c>
      <c r="BL6" s="35">
        <f t="shared" si="7"/>
        <v>963.16</v>
      </c>
      <c r="BM6" s="35">
        <f t="shared" si="7"/>
        <v>1017.47</v>
      </c>
      <c r="BN6" s="35">
        <f t="shared" si="7"/>
        <v>970.35</v>
      </c>
      <c r="BO6" s="35">
        <f t="shared" si="7"/>
        <v>917.29</v>
      </c>
      <c r="BP6" s="34" t="str">
        <f>IF(BP7="","",IF(BP7="-","【-】","【"&amp;SUBSTITUTE(TEXT(BP7,"#,##0.00"),"-","△")&amp;"】"))</f>
        <v>【707.33】</v>
      </c>
      <c r="BQ6" s="35">
        <f>IF(BQ7="",NA(),BQ7)</f>
        <v>133.27000000000001</v>
      </c>
      <c r="BR6" s="35">
        <f t="shared" ref="BR6:BZ6" si="8">IF(BR7="",NA(),BR7)</f>
        <v>140.82</v>
      </c>
      <c r="BS6" s="35">
        <f t="shared" si="8"/>
        <v>141.99</v>
      </c>
      <c r="BT6" s="35">
        <f t="shared" si="8"/>
        <v>140.79</v>
      </c>
      <c r="BU6" s="35">
        <f t="shared" si="8"/>
        <v>104.72</v>
      </c>
      <c r="BV6" s="35">
        <f t="shared" si="8"/>
        <v>90.24</v>
      </c>
      <c r="BW6" s="35">
        <f t="shared" si="8"/>
        <v>94.82</v>
      </c>
      <c r="BX6" s="35">
        <f t="shared" si="8"/>
        <v>96.37</v>
      </c>
      <c r="BY6" s="35">
        <f t="shared" si="8"/>
        <v>99.26</v>
      </c>
      <c r="BZ6" s="35">
        <f t="shared" si="8"/>
        <v>99.67</v>
      </c>
      <c r="CA6" s="34" t="str">
        <f>IF(CA7="","",IF(CA7="-","【-】","【"&amp;SUBSTITUTE(TEXT(CA7,"#,##0.00"),"-","△")&amp;"】"))</f>
        <v>【101.26】</v>
      </c>
      <c r="CB6" s="35">
        <f>IF(CB7="",NA(),CB7)</f>
        <v>135.72999999999999</v>
      </c>
      <c r="CC6" s="35">
        <f t="shared" ref="CC6:CK6" si="9">IF(CC7="",NA(),CC7)</f>
        <v>128.25</v>
      </c>
      <c r="CD6" s="35">
        <f t="shared" si="9"/>
        <v>127.15</v>
      </c>
      <c r="CE6" s="35">
        <f t="shared" si="9"/>
        <v>128.19999999999999</v>
      </c>
      <c r="CF6" s="35">
        <f t="shared" si="9"/>
        <v>173.46</v>
      </c>
      <c r="CG6" s="35">
        <f t="shared" si="9"/>
        <v>170.22</v>
      </c>
      <c r="CH6" s="35">
        <f t="shared" si="9"/>
        <v>162.88</v>
      </c>
      <c r="CI6" s="35">
        <f t="shared" si="9"/>
        <v>162.65</v>
      </c>
      <c r="CJ6" s="35">
        <f t="shared" si="9"/>
        <v>159.53</v>
      </c>
      <c r="CK6" s="35">
        <f t="shared" si="9"/>
        <v>159.6</v>
      </c>
      <c r="CL6" s="34" t="str">
        <f>IF(CL7="","",IF(CL7="-","【-】","【"&amp;SUBSTITUTE(TEXT(CL7,"#,##0.00"),"-","△")&amp;"】"))</f>
        <v>【136.39】</v>
      </c>
      <c r="CM6" s="35" t="str">
        <f>IF(CM7="",NA(),CM7)</f>
        <v>-</v>
      </c>
      <c r="CN6" s="35" t="str">
        <f t="shared" ref="CN6:CV6" si="10">IF(CN7="",NA(),CN7)</f>
        <v>-</v>
      </c>
      <c r="CO6" s="35" t="str">
        <f t="shared" si="10"/>
        <v>-</v>
      </c>
      <c r="CP6" s="35" t="str">
        <f t="shared" si="10"/>
        <v>-</v>
      </c>
      <c r="CQ6" s="35" t="str">
        <f t="shared" si="10"/>
        <v>-</v>
      </c>
      <c r="CR6" s="35">
        <f t="shared" si="10"/>
        <v>67.099999999999994</v>
      </c>
      <c r="CS6" s="35">
        <f t="shared" si="10"/>
        <v>67.95</v>
      </c>
      <c r="CT6" s="35">
        <f t="shared" si="10"/>
        <v>66.63</v>
      </c>
      <c r="CU6" s="35">
        <f t="shared" si="10"/>
        <v>67.040000000000006</v>
      </c>
      <c r="CV6" s="35">
        <f t="shared" si="10"/>
        <v>66.34</v>
      </c>
      <c r="CW6" s="34" t="str">
        <f>IF(CW7="","",IF(CW7="-","【-】","【"&amp;SUBSTITUTE(TEXT(CW7,"#,##0.00"),"-","△")&amp;"】"))</f>
        <v>【60.13】</v>
      </c>
      <c r="CX6" s="35">
        <f>IF(CX7="",NA(),CX7)</f>
        <v>93.57</v>
      </c>
      <c r="CY6" s="35">
        <f t="shared" ref="CY6:DG6" si="11">IF(CY7="",NA(),CY7)</f>
        <v>93.99</v>
      </c>
      <c r="CZ6" s="35">
        <f t="shared" si="11"/>
        <v>94.22</v>
      </c>
      <c r="DA6" s="35">
        <f t="shared" si="11"/>
        <v>94.62</v>
      </c>
      <c r="DB6" s="35">
        <f t="shared" si="11"/>
        <v>94.68</v>
      </c>
      <c r="DC6" s="35">
        <f t="shared" si="11"/>
        <v>93.01</v>
      </c>
      <c r="DD6" s="35">
        <f t="shared" si="11"/>
        <v>93.12</v>
      </c>
      <c r="DE6" s="35">
        <f t="shared" si="11"/>
        <v>93.38</v>
      </c>
      <c r="DF6" s="35">
        <f t="shared" si="11"/>
        <v>93.5</v>
      </c>
      <c r="DG6" s="35">
        <f t="shared" si="11"/>
        <v>93.86</v>
      </c>
      <c r="DH6" s="34" t="str">
        <f>IF(DH7="","",IF(DH7="-","【-】","【"&amp;SUBSTITUTE(TEXT(DH7,"#,##0.00"),"-","△")&amp;"】"))</f>
        <v>【95.06】</v>
      </c>
      <c r="DI6" s="35">
        <f>IF(DI7="",NA(),DI7)</f>
        <v>2.96</v>
      </c>
      <c r="DJ6" s="35">
        <f t="shared" ref="DJ6:DR6" si="12">IF(DJ7="",NA(),DJ7)</f>
        <v>5.89</v>
      </c>
      <c r="DK6" s="35">
        <f t="shared" si="12"/>
        <v>8.7799999999999994</v>
      </c>
      <c r="DL6" s="35">
        <f t="shared" si="12"/>
        <v>11.65</v>
      </c>
      <c r="DM6" s="35">
        <f t="shared" si="12"/>
        <v>14.52</v>
      </c>
      <c r="DN6" s="35">
        <f t="shared" si="12"/>
        <v>16.559999999999999</v>
      </c>
      <c r="DO6" s="35">
        <f t="shared" si="12"/>
        <v>28.35</v>
      </c>
      <c r="DP6" s="35">
        <f t="shared" si="12"/>
        <v>27.96</v>
      </c>
      <c r="DQ6" s="35">
        <f t="shared" si="12"/>
        <v>28.81</v>
      </c>
      <c r="DR6" s="35">
        <f t="shared" si="12"/>
        <v>31.19</v>
      </c>
      <c r="DS6" s="34" t="str">
        <f>IF(DS7="","",IF(DS7="-","【-】","【"&amp;SUBSTITUTE(TEXT(DS7,"#,##0.00"),"-","△")&amp;"】"))</f>
        <v>【38.13】</v>
      </c>
      <c r="DT6" s="34">
        <f>IF(DT7="",NA(),DT7)</f>
        <v>0</v>
      </c>
      <c r="DU6" s="34">
        <f t="shared" ref="DU6:EC6" si="13">IF(DU7="",NA(),DU7)</f>
        <v>0</v>
      </c>
      <c r="DV6" s="34">
        <f t="shared" si="13"/>
        <v>0</v>
      </c>
      <c r="DW6" s="34">
        <f t="shared" si="13"/>
        <v>0</v>
      </c>
      <c r="DX6" s="34">
        <f t="shared" si="13"/>
        <v>0</v>
      </c>
      <c r="DY6" s="35">
        <f t="shared" si="13"/>
        <v>2.82</v>
      </c>
      <c r="DZ6" s="35">
        <f t="shared" si="13"/>
        <v>3.05</v>
      </c>
      <c r="EA6" s="35">
        <f t="shared" si="13"/>
        <v>3.4</v>
      </c>
      <c r="EB6" s="35">
        <f t="shared" si="13"/>
        <v>3.84</v>
      </c>
      <c r="EC6" s="35">
        <f t="shared" si="13"/>
        <v>4.3099999999999996</v>
      </c>
      <c r="ED6" s="34" t="str">
        <f>IF(ED7="","",IF(ED7="-","【-】","【"&amp;SUBSTITUTE(TEXT(ED7,"#,##0.00"),"-","△")&amp;"】"))</f>
        <v>【5.37】</v>
      </c>
      <c r="EE6" s="34">
        <f>IF(EE7="",NA(),EE7)</f>
        <v>0</v>
      </c>
      <c r="EF6" s="34">
        <f t="shared" ref="EF6:EN6" si="14">IF(EF7="",NA(),EF7)</f>
        <v>0</v>
      </c>
      <c r="EG6" s="35">
        <f t="shared" si="14"/>
        <v>0.05</v>
      </c>
      <c r="EH6" s="35">
        <f t="shared" si="14"/>
        <v>0.02</v>
      </c>
      <c r="EI6" s="34">
        <f t="shared" si="14"/>
        <v>0</v>
      </c>
      <c r="EJ6" s="35">
        <f t="shared" si="14"/>
        <v>0.11</v>
      </c>
      <c r="EK6" s="35">
        <f t="shared" si="14"/>
        <v>0.08</v>
      </c>
      <c r="EL6" s="35">
        <f t="shared" si="14"/>
        <v>0.22</v>
      </c>
      <c r="EM6" s="35">
        <f t="shared" si="14"/>
        <v>0.28000000000000003</v>
      </c>
      <c r="EN6" s="35">
        <f t="shared" si="14"/>
        <v>0.21</v>
      </c>
      <c r="EO6" s="34" t="str">
        <f>IF(EO7="","",IF(EO7="-","【-】","【"&amp;SUBSTITUTE(TEXT(EO7,"#,##0.00"),"-","△")&amp;"】"))</f>
        <v>【0.23】</v>
      </c>
    </row>
    <row r="7" spans="1:148" s="36" customFormat="1" x14ac:dyDescent="0.15">
      <c r="A7" s="28"/>
      <c r="B7" s="37">
        <v>2017</v>
      </c>
      <c r="C7" s="37">
        <v>322016</v>
      </c>
      <c r="D7" s="37">
        <v>46</v>
      </c>
      <c r="E7" s="37">
        <v>17</v>
      </c>
      <c r="F7" s="37">
        <v>1</v>
      </c>
      <c r="G7" s="37">
        <v>0</v>
      </c>
      <c r="H7" s="37" t="s">
        <v>108</v>
      </c>
      <c r="I7" s="37" t="s">
        <v>109</v>
      </c>
      <c r="J7" s="37" t="s">
        <v>110</v>
      </c>
      <c r="K7" s="37" t="s">
        <v>111</v>
      </c>
      <c r="L7" s="37" t="s">
        <v>112</v>
      </c>
      <c r="M7" s="37" t="s">
        <v>113</v>
      </c>
      <c r="N7" s="38" t="s">
        <v>114</v>
      </c>
      <c r="O7" s="38">
        <v>55.18</v>
      </c>
      <c r="P7" s="38">
        <v>77.06</v>
      </c>
      <c r="Q7" s="38">
        <v>92.59</v>
      </c>
      <c r="R7" s="38">
        <v>3024</v>
      </c>
      <c r="S7" s="38">
        <v>203787</v>
      </c>
      <c r="T7" s="38">
        <v>572.99</v>
      </c>
      <c r="U7" s="38">
        <v>355.66</v>
      </c>
      <c r="V7" s="38">
        <v>156396</v>
      </c>
      <c r="W7" s="38">
        <v>43.77</v>
      </c>
      <c r="X7" s="38">
        <v>3573.13</v>
      </c>
      <c r="Y7" s="38">
        <v>125.43</v>
      </c>
      <c r="Z7" s="38">
        <v>124.07</v>
      </c>
      <c r="AA7" s="38">
        <v>116.63</v>
      </c>
      <c r="AB7" s="38">
        <v>116.5</v>
      </c>
      <c r="AC7" s="38">
        <v>117.24</v>
      </c>
      <c r="AD7" s="38">
        <v>105.07</v>
      </c>
      <c r="AE7" s="38">
        <v>108.53</v>
      </c>
      <c r="AF7" s="38">
        <v>108.52</v>
      </c>
      <c r="AG7" s="38">
        <v>109.12</v>
      </c>
      <c r="AH7" s="38">
        <v>110.22</v>
      </c>
      <c r="AI7" s="38">
        <v>108.8</v>
      </c>
      <c r="AJ7" s="38">
        <v>0</v>
      </c>
      <c r="AK7" s="38">
        <v>0</v>
      </c>
      <c r="AL7" s="38">
        <v>0</v>
      </c>
      <c r="AM7" s="38">
        <v>0</v>
      </c>
      <c r="AN7" s="38">
        <v>0</v>
      </c>
      <c r="AO7" s="38">
        <v>23.32</v>
      </c>
      <c r="AP7" s="38">
        <v>4.72</v>
      </c>
      <c r="AQ7" s="38">
        <v>4.87</v>
      </c>
      <c r="AR7" s="38">
        <v>3.8</v>
      </c>
      <c r="AS7" s="38">
        <v>3.21</v>
      </c>
      <c r="AT7" s="38">
        <v>4.2699999999999996</v>
      </c>
      <c r="AU7" s="38">
        <v>22.56</v>
      </c>
      <c r="AV7" s="38">
        <v>23.4</v>
      </c>
      <c r="AW7" s="38">
        <v>24.93</v>
      </c>
      <c r="AX7" s="38">
        <v>26.45</v>
      </c>
      <c r="AY7" s="38">
        <v>35.479999999999997</v>
      </c>
      <c r="AZ7" s="38">
        <v>179.3</v>
      </c>
      <c r="BA7" s="38">
        <v>45.99</v>
      </c>
      <c r="BB7" s="38">
        <v>47.32</v>
      </c>
      <c r="BC7" s="38">
        <v>49.96</v>
      </c>
      <c r="BD7" s="38">
        <v>58.04</v>
      </c>
      <c r="BE7" s="38">
        <v>66.41</v>
      </c>
      <c r="BF7" s="38">
        <v>582.83000000000004</v>
      </c>
      <c r="BG7" s="38">
        <v>554.82000000000005</v>
      </c>
      <c r="BH7" s="38">
        <v>486.96</v>
      </c>
      <c r="BI7" s="38">
        <v>447.5</v>
      </c>
      <c r="BJ7" s="38">
        <v>399.53</v>
      </c>
      <c r="BK7" s="38">
        <v>924.44</v>
      </c>
      <c r="BL7" s="38">
        <v>963.16</v>
      </c>
      <c r="BM7" s="38">
        <v>1017.47</v>
      </c>
      <c r="BN7" s="38">
        <v>970.35</v>
      </c>
      <c r="BO7" s="38">
        <v>917.29</v>
      </c>
      <c r="BP7" s="38">
        <v>707.33</v>
      </c>
      <c r="BQ7" s="38">
        <v>133.27000000000001</v>
      </c>
      <c r="BR7" s="38">
        <v>140.82</v>
      </c>
      <c r="BS7" s="38">
        <v>141.99</v>
      </c>
      <c r="BT7" s="38">
        <v>140.79</v>
      </c>
      <c r="BU7" s="38">
        <v>104.72</v>
      </c>
      <c r="BV7" s="38">
        <v>90.24</v>
      </c>
      <c r="BW7" s="38">
        <v>94.82</v>
      </c>
      <c r="BX7" s="38">
        <v>96.37</v>
      </c>
      <c r="BY7" s="38">
        <v>99.26</v>
      </c>
      <c r="BZ7" s="38">
        <v>99.67</v>
      </c>
      <c r="CA7" s="38">
        <v>101.26</v>
      </c>
      <c r="CB7" s="38">
        <v>135.72999999999999</v>
      </c>
      <c r="CC7" s="38">
        <v>128.25</v>
      </c>
      <c r="CD7" s="38">
        <v>127.15</v>
      </c>
      <c r="CE7" s="38">
        <v>128.19999999999999</v>
      </c>
      <c r="CF7" s="38">
        <v>173.46</v>
      </c>
      <c r="CG7" s="38">
        <v>170.22</v>
      </c>
      <c r="CH7" s="38">
        <v>162.88</v>
      </c>
      <c r="CI7" s="38">
        <v>162.65</v>
      </c>
      <c r="CJ7" s="38">
        <v>159.53</v>
      </c>
      <c r="CK7" s="38">
        <v>159.6</v>
      </c>
      <c r="CL7" s="38">
        <v>136.38999999999999</v>
      </c>
      <c r="CM7" s="38" t="s">
        <v>114</v>
      </c>
      <c r="CN7" s="38" t="s">
        <v>114</v>
      </c>
      <c r="CO7" s="38" t="s">
        <v>114</v>
      </c>
      <c r="CP7" s="38" t="s">
        <v>114</v>
      </c>
      <c r="CQ7" s="38" t="s">
        <v>114</v>
      </c>
      <c r="CR7" s="38">
        <v>67.099999999999994</v>
      </c>
      <c r="CS7" s="38">
        <v>67.95</v>
      </c>
      <c r="CT7" s="38">
        <v>66.63</v>
      </c>
      <c r="CU7" s="38">
        <v>67.040000000000006</v>
      </c>
      <c r="CV7" s="38">
        <v>66.34</v>
      </c>
      <c r="CW7" s="38">
        <v>60.13</v>
      </c>
      <c r="CX7" s="38">
        <v>93.57</v>
      </c>
      <c r="CY7" s="38">
        <v>93.99</v>
      </c>
      <c r="CZ7" s="38">
        <v>94.22</v>
      </c>
      <c r="DA7" s="38">
        <v>94.62</v>
      </c>
      <c r="DB7" s="38">
        <v>94.68</v>
      </c>
      <c r="DC7" s="38">
        <v>93.01</v>
      </c>
      <c r="DD7" s="38">
        <v>93.12</v>
      </c>
      <c r="DE7" s="38">
        <v>93.38</v>
      </c>
      <c r="DF7" s="38">
        <v>93.5</v>
      </c>
      <c r="DG7" s="38">
        <v>93.86</v>
      </c>
      <c r="DH7" s="38">
        <v>95.06</v>
      </c>
      <c r="DI7" s="38">
        <v>2.96</v>
      </c>
      <c r="DJ7" s="38">
        <v>5.89</v>
      </c>
      <c r="DK7" s="38">
        <v>8.7799999999999994</v>
      </c>
      <c r="DL7" s="38">
        <v>11.65</v>
      </c>
      <c r="DM7" s="38">
        <v>14.52</v>
      </c>
      <c r="DN7" s="38">
        <v>16.559999999999999</v>
      </c>
      <c r="DO7" s="38">
        <v>28.35</v>
      </c>
      <c r="DP7" s="38">
        <v>27.96</v>
      </c>
      <c r="DQ7" s="38">
        <v>28.81</v>
      </c>
      <c r="DR7" s="38">
        <v>31.19</v>
      </c>
      <c r="DS7" s="38">
        <v>38.130000000000003</v>
      </c>
      <c r="DT7" s="38">
        <v>0</v>
      </c>
      <c r="DU7" s="38">
        <v>0</v>
      </c>
      <c r="DV7" s="38">
        <v>0</v>
      </c>
      <c r="DW7" s="38">
        <v>0</v>
      </c>
      <c r="DX7" s="38">
        <v>0</v>
      </c>
      <c r="DY7" s="38">
        <v>2.82</v>
      </c>
      <c r="DZ7" s="38">
        <v>3.05</v>
      </c>
      <c r="EA7" s="38">
        <v>3.4</v>
      </c>
      <c r="EB7" s="38">
        <v>3.84</v>
      </c>
      <c r="EC7" s="38">
        <v>4.3099999999999996</v>
      </c>
      <c r="ED7" s="38">
        <v>5.37</v>
      </c>
      <c r="EE7" s="38">
        <v>0</v>
      </c>
      <c r="EF7" s="38">
        <v>0</v>
      </c>
      <c r="EG7" s="38">
        <v>0.05</v>
      </c>
      <c r="EH7" s="38">
        <v>0.02</v>
      </c>
      <c r="EI7" s="38">
        <v>0</v>
      </c>
      <c r="EJ7" s="38">
        <v>0.11</v>
      </c>
      <c r="EK7" s="38">
        <v>0.08</v>
      </c>
      <c r="EL7" s="38">
        <v>0.22</v>
      </c>
      <c r="EM7" s="38">
        <v>0.28000000000000003</v>
      </c>
      <c r="EN7" s="38">
        <v>0.21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2019-02-04T04:24:29Z</cp:lastPrinted>
  <dcterms:modified xsi:type="dcterms:W3CDTF">2019-02-04T04:24:32Z</dcterms:modified>
</cp:coreProperties>
</file>