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407004\Desktop\経営比較分析表\"/>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BB10" i="4"/>
  <c r="AT10" i="4"/>
  <c r="AL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<sst xmlns="http://schemas.openxmlformats.org/spreadsheetml/2006/main" count="232" uniqueCount="120">
  <si>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</si>
  <si>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</si>
  <si>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</si>
  <si>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</si>
  <si>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</si>
  <si>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</si>
  <si>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</si>
  <si>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</si>
  <si>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</si>
  <si>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</si>
  <si>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</si>
  <si>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</si>
  <si>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</si>
  <si>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</si>
  <si>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</si>
  <si>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</si>
  <si>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</si>
  <si>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</si>
  <si>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</si>
  <si>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</si>
  <si>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</si>
  <si>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</si>
  <si>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</si>
  <si>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</si>
  <si>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</si>
  <si>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</si>
  <si>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</si>
  <si>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</si>
  <si>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</si>
  <si>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</si>
  <si>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</si>
  <si>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</si>
  <si>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</si>
  <si>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</si>
  <si>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</si>
  <si>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</si>
  <si>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</si>
  <si>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</si>
  <si>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</si>
  <si>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</si>
  <si>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</si>
  <si>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</si>
  <si>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</si>
  <si>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</si>
  <si>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</si>
  <si>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</si>
  <si>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</si>
  <si>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</si>
  <si>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</si>
  <si>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</si>
  <si>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</si>
  <si>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</si>
  <si>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</si>
  <si>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</si>
  <si>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</si>
  <si>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</si>
  <si>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</si>
  <si>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</si>
  <si>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</si>
  <si>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</si>
  <si>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</si>
  <si>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</si>
  <si>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</si>
  <si>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</si>
  <si>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</si>
  <si>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</si>
  <si>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</si>
  <si>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</si>
  <si>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</si>
  <si>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</si>
  <si>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</si>
  <si>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</si>
  <si>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</si>
  <si>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</si>
  <si>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</si>
  <si>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</si>
  <si>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</si>
  <si>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</si>
  <si>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</si>
  <si>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</si>
  <si>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</si>
  <si>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</si>
  <si>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</si>
  <si>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</si>
  <si>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</si>
  <si>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</si>
  <si>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</si>
  <si>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</si>
  <si>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</si>
  <si>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</si>
  <si>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</si>
  <si>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</si>
  <si>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</si>
  <si>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</si>
  <si>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</si>
  <si>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</si>
  <si>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</si>
  <si>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</si>
  <si>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</si>
  <si>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</si>
  <si>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</si>
  <si>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</si>
  <si>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</si>
  <si>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</si>
  <si>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</si>
  <si>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隠岐の島町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</si>
  <si>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</si>
  <si>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</si>
  <si>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</si>
  <si>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</si>
  <si>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</si>
  <si>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</si>
  <si>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</si>
  <si>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</si>
  <si>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</si>
  <si>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</si>
  <si>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</si>
  <si>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①有形固定資産減価償却率については、同規模事業体より高い傾向にあり、比率も50％を超えている。今後、計画的な老朽設備の更新が必要である。
②管路経年化率については横ばいの状態であるが、耐用年数の過ぎた管路については、計画的な更新を行う必要がある。
③管路更新率については同規模事業体よりも低い傾向にあるが、Ｈ28年度においては、下水道整備に伴う支障移転等により更新率が上がった。今後は耐用年数に応じた計画的な更新を行う必要がある。</t>
    <rPh sb="1" eb="3">
      <t>ユウケイ</t>
    </rPh>
    <rPh sb="3" eb="5">
      <t>コテイ</t>
    </rPh>
    <rPh sb="5" eb="7">
      <t>シサン</t>
    </rPh>
    <rPh sb="7" eb="9">
      <t>ゲンカ</t>
    </rPh>
    <rPh sb="9" eb="11">
      <t>ショウキャク</t>
    </rPh>
    <rPh sb="11" eb="12">
      <t>リツ</t>
    </rPh>
    <rPh sb="18" eb="21">
      <t>ドウキボ</t>
    </rPh>
    <rPh sb="21" eb="24">
      <t>ジギョウタイ</t>
    </rPh>
    <rPh sb="26" eb="27">
      <t>タカ</t>
    </rPh>
    <rPh sb="28" eb="30">
      <t>ケイコウ</t>
    </rPh>
    <rPh sb="34" eb="36">
      <t>ヒリツ</t>
    </rPh>
    <rPh sb="41" eb="42">
      <t>コ</t>
    </rPh>
    <rPh sb="47" eb="49">
      <t>コンゴ</t>
    </rPh>
    <rPh sb="50" eb="53">
      <t>ケイカクテキ</t>
    </rPh>
    <rPh sb="54" eb="56">
      <t>ロウキュウ</t>
    </rPh>
    <rPh sb="56" eb="58">
      <t>セツビ</t>
    </rPh>
    <rPh sb="59" eb="61">
      <t>コウシン</t>
    </rPh>
    <rPh sb="62" eb="64">
      <t>ヒツヨウ</t>
    </rPh>
    <rPh sb="70" eb="72">
      <t>カンロ</t>
    </rPh>
    <rPh sb="72" eb="75">
      <t>ケイネンカ</t>
    </rPh>
    <rPh sb="75" eb="76">
      <t>リツ</t>
    </rPh>
    <rPh sb="81" eb="82">
      <t>ヨコ</t>
    </rPh>
    <rPh sb="85" eb="87">
      <t>ジョウタイ</t>
    </rPh>
    <rPh sb="92" eb="94">
      <t>タイヨウ</t>
    </rPh>
    <rPh sb="94" eb="96">
      <t>ネンスウ</t>
    </rPh>
    <rPh sb="97" eb="98">
      <t>ス</t>
    </rPh>
    <rPh sb="100" eb="102">
      <t>カンロ</t>
    </rPh>
    <rPh sb="108" eb="111">
      <t>ケイカクテキ</t>
    </rPh>
    <rPh sb="112" eb="114">
      <t>コウシン</t>
    </rPh>
    <rPh sb="115" eb="116">
      <t>オコナ</t>
    </rPh>
    <rPh sb="117" eb="119">
      <t>ヒツヨウ</t>
    </rPh>
    <rPh sb="125" eb="127">
      <t>カンロ</t>
    </rPh>
    <rPh sb="127" eb="129">
      <t>コウシン</t>
    </rPh>
    <rPh sb="129" eb="130">
      <t>リツ</t>
    </rPh>
    <rPh sb="135" eb="138">
      <t>ドウキボ</t>
    </rPh>
    <rPh sb="138" eb="140">
      <t>ジギョウ</t>
    </rPh>
    <rPh sb="140" eb="141">
      <t>タイ</t>
    </rPh>
    <rPh sb="144" eb="145">
      <t>ヒク</t>
    </rPh>
    <rPh sb="146" eb="148">
      <t>ケイコウ</t>
    </rPh>
    <rPh sb="156" eb="158">
      <t>ネンド</t>
    </rPh>
    <rPh sb="164" eb="167">
      <t>ゲスイドウ</t>
    </rPh>
    <rPh sb="167" eb="169">
      <t>セイビ</t>
    </rPh>
    <rPh sb="170" eb="171">
      <t>トモナ</t>
    </rPh>
    <rPh sb="172" eb="174">
      <t>シショウ</t>
    </rPh>
    <rPh sb="174" eb="176">
      <t>イテン</t>
    </rPh>
    <rPh sb="176" eb="177">
      <t>ナド</t>
    </rPh>
    <rPh sb="180" eb="182">
      <t>コウシン</t>
    </rPh>
    <rPh sb="182" eb="183">
      <t>リツ</t>
    </rPh>
    <rPh sb="184" eb="185">
      <t>ア</t>
    </rPh>
    <rPh sb="189" eb="191">
      <t>コンゴ</t>
    </rPh>
    <rPh sb="192" eb="194">
      <t>タイヨウ</t>
    </rPh>
    <rPh sb="194" eb="196">
      <t>ネンスウ</t>
    </rPh>
    <rPh sb="197" eb="198">
      <t>オウ</t>
    </rPh>
    <rPh sb="200" eb="203">
      <t>ケイカクテキ</t>
    </rPh>
    <rPh sb="204" eb="206">
      <t>コウシン</t>
    </rPh>
    <rPh sb="207" eb="208">
      <t>オコナ</t>
    </rPh>
    <rPh sb="209" eb="211">
      <t>ヒツヨウ</t>
    </rPh>
    <phoneticPr fontId="4"/>
  </si>
  <si>
    <t>　当町水道事業の経営は離島という地理的条件や給水人口の減少等による収益の減少により厳しい状況にある。
　各比率についても簡水統合等の影響により更なる悪化が見込まれる。また、耐用年数を経過した設備等の更新も必要となってきており、維持管理費の削減や料金水準の適正化を行いながら、計画的な経営を行う必要がある。</t>
    <rPh sb="1" eb="2">
      <t>トウ</t>
    </rPh>
    <rPh sb="2" eb="3">
      <t>マチ</t>
    </rPh>
    <rPh sb="3" eb="5">
      <t>スイドウ</t>
    </rPh>
    <rPh sb="5" eb="7">
      <t>ジギョウ</t>
    </rPh>
    <rPh sb="8" eb="10">
      <t>ケイエイ</t>
    </rPh>
    <rPh sb="11" eb="13">
      <t>リトウ</t>
    </rPh>
    <rPh sb="16" eb="19">
      <t>チリテキ</t>
    </rPh>
    <rPh sb="19" eb="21">
      <t>ジョウケン</t>
    </rPh>
    <rPh sb="22" eb="24">
      <t>キュウスイ</t>
    </rPh>
    <rPh sb="24" eb="26">
      <t>ジンコウ</t>
    </rPh>
    <rPh sb="27" eb="29">
      <t>ゲンショウ</t>
    </rPh>
    <rPh sb="29" eb="30">
      <t>ナド</t>
    </rPh>
    <rPh sb="33" eb="35">
      <t>シュウエキ</t>
    </rPh>
    <rPh sb="36" eb="38">
      <t>ゲンショウ</t>
    </rPh>
    <rPh sb="41" eb="42">
      <t>キビ</t>
    </rPh>
    <rPh sb="44" eb="46">
      <t>ジョウキョウ</t>
    </rPh>
    <rPh sb="52" eb="53">
      <t>カク</t>
    </rPh>
    <rPh sb="53" eb="55">
      <t>ヒリツ</t>
    </rPh>
    <rPh sb="60" eb="62">
      <t>カンスイ</t>
    </rPh>
    <rPh sb="62" eb="64">
      <t>トウゴウ</t>
    </rPh>
    <rPh sb="64" eb="65">
      <t>ナド</t>
    </rPh>
    <rPh sb="66" eb="68">
      <t>エイキョウ</t>
    </rPh>
    <rPh sb="71" eb="72">
      <t>サラ</t>
    </rPh>
    <rPh sb="74" eb="76">
      <t>アッカ</t>
    </rPh>
    <rPh sb="77" eb="79">
      <t>ミコ</t>
    </rPh>
    <rPh sb="86" eb="88">
      <t>タイヨウ</t>
    </rPh>
    <rPh sb="88" eb="90">
      <t>ネンスウ</t>
    </rPh>
    <rPh sb="91" eb="93">
      <t>ケイカ</t>
    </rPh>
    <rPh sb="95" eb="97">
      <t>セツビ</t>
    </rPh>
    <rPh sb="97" eb="98">
      <t>ナド</t>
    </rPh>
    <rPh sb="99" eb="101">
      <t>コウシン</t>
    </rPh>
    <rPh sb="102" eb="104">
      <t>ヒツヨウ</t>
    </rPh>
    <rPh sb="113" eb="115">
      <t>イジ</t>
    </rPh>
    <rPh sb="115" eb="118">
      <t>カンリヒ</t>
    </rPh>
    <rPh sb="119" eb="121">
      <t>サクゲン</t>
    </rPh>
    <rPh sb="122" eb="124">
      <t>リョウキン</t>
    </rPh>
    <rPh sb="124" eb="126">
      <t>スイジュン</t>
    </rPh>
    <rPh sb="127" eb="129">
      <t>テキセイ</t>
    </rPh>
    <rPh sb="129" eb="130">
      <t>カ</t>
    </rPh>
    <rPh sb="131" eb="132">
      <t>オコナ</t>
    </rPh>
    <rPh sb="137" eb="140">
      <t>ケイカクテキ</t>
    </rPh>
    <rPh sb="141" eb="143">
      <t>ケイエイ</t>
    </rPh>
    <rPh sb="144" eb="145">
      <t>オコナ</t>
    </rPh>
    <rPh sb="146" eb="148">
      <t>ヒツヨウ</t>
    </rPh>
    <phoneticPr fontId="4"/>
  </si>
  <si>
    <t>①企業債償還利息の減少等により黒字経営となってきている。
②累積欠損金については会計制度改正等により解消された。
③流動比率については100％を上回っているものの同規模事業体よりも状況は悪く、将来の償還に備えるため、適切な料金水準にし、現金預金の確保を考える必要がある。
④減少傾向にあるものの、同規模事業体平均より企業債残高割合が多く、債務が重い状況となっている。今後も計画的な起債事業を行い企業債残高の減少を図る必要がある。
⑤料金回収率は同規模事業体平均を上回る状況になっているが、今後も適正な料金収入の確保に努める必要がある。
⑥給水単価は同規模事業体より高い状況が続いていたが、近年、機械設備等の耐用年数経過により、減価償却費が減少したため、改善傾向にある。
⑦施設利用率は同規模事業体より高い傾向にあるものの、施設規模の適正化等による改善が必要である。
⑧有収率は同規模事業体と同程度であるが、老朽管の計画的な更新を行い改善を図る必要がある。</t>
    <rPh sb="1" eb="3">
      <t>キギョウ</t>
    </rPh>
    <rPh sb="3" eb="4">
      <t>サイ</t>
    </rPh>
    <rPh sb="4" eb="6">
      <t>ショウカン</t>
    </rPh>
    <rPh sb="6" eb="8">
      <t>リソク</t>
    </rPh>
    <rPh sb="9" eb="11">
      <t>ゲンショウ</t>
    </rPh>
    <rPh sb="11" eb="12">
      <t>ナド</t>
    </rPh>
    <rPh sb="15" eb="17">
      <t>クロジ</t>
    </rPh>
    <rPh sb="17" eb="19">
      <t>ケイエイ</t>
    </rPh>
    <rPh sb="30" eb="32">
      <t>ルイセキ</t>
    </rPh>
    <rPh sb="32" eb="35">
      <t>ケッソンキン</t>
    </rPh>
    <rPh sb="40" eb="42">
      <t>カイケイ</t>
    </rPh>
    <rPh sb="42" eb="44">
      <t>セイド</t>
    </rPh>
    <rPh sb="44" eb="46">
      <t>カイセイ</t>
    </rPh>
    <rPh sb="46" eb="47">
      <t>ナド</t>
    </rPh>
    <rPh sb="50" eb="52">
      <t>カイショウ</t>
    </rPh>
    <rPh sb="58" eb="60">
      <t>リュウドウ</t>
    </rPh>
    <rPh sb="60" eb="62">
      <t>ヒリツ</t>
    </rPh>
    <rPh sb="72" eb="74">
      <t>ウワマワ</t>
    </rPh>
    <rPh sb="81" eb="84">
      <t>ドウキボ</t>
    </rPh>
    <rPh sb="84" eb="87">
      <t>ジギョウタイ</t>
    </rPh>
    <rPh sb="90" eb="92">
      <t>ジョウキョウ</t>
    </rPh>
    <rPh sb="93" eb="94">
      <t>ワル</t>
    </rPh>
    <rPh sb="96" eb="98">
      <t>ショウライ</t>
    </rPh>
    <rPh sb="99" eb="101">
      <t>ショウカン</t>
    </rPh>
    <rPh sb="102" eb="103">
      <t>ソナ</t>
    </rPh>
    <rPh sb="108" eb="110">
      <t>テキセツ</t>
    </rPh>
    <rPh sb="111" eb="113">
      <t>リョウキン</t>
    </rPh>
    <rPh sb="113" eb="115">
      <t>スイジュン</t>
    </rPh>
    <rPh sb="118" eb="120">
      <t>ゲンキン</t>
    </rPh>
    <rPh sb="120" eb="122">
      <t>ヨキン</t>
    </rPh>
    <rPh sb="123" eb="125">
      <t>カクホ</t>
    </rPh>
    <rPh sb="126" eb="127">
      <t>カンガ</t>
    </rPh>
    <rPh sb="129" eb="131">
      <t>ヒツヨウ</t>
    </rPh>
    <rPh sb="137" eb="139">
      <t>ゲンショウ</t>
    </rPh>
    <rPh sb="139" eb="141">
      <t>ケイコウ</t>
    </rPh>
    <rPh sb="148" eb="151">
      <t>ドウキボ</t>
    </rPh>
    <rPh sb="151" eb="154">
      <t>ジギョウタイ</t>
    </rPh>
    <rPh sb="154" eb="156">
      <t>ヘイキン</t>
    </rPh>
    <rPh sb="158" eb="160">
      <t>キギョウ</t>
    </rPh>
    <rPh sb="160" eb="161">
      <t>サイ</t>
    </rPh>
    <rPh sb="161" eb="163">
      <t>ザンダカ</t>
    </rPh>
    <rPh sb="163" eb="165">
      <t>ワリアイ</t>
    </rPh>
    <rPh sb="166" eb="167">
      <t>オオ</t>
    </rPh>
    <rPh sb="169" eb="171">
      <t>サイム</t>
    </rPh>
    <rPh sb="172" eb="173">
      <t>オモ</t>
    </rPh>
    <rPh sb="174" eb="176">
      <t>ジョウキョウ</t>
    </rPh>
    <rPh sb="216" eb="218">
      <t>リョウキン</t>
    </rPh>
    <rPh sb="218" eb="220">
      <t>カイシュウ</t>
    </rPh>
    <rPh sb="220" eb="221">
      <t>リツ</t>
    </rPh>
    <rPh sb="222" eb="225">
      <t>ドウキボ</t>
    </rPh>
    <rPh sb="225" eb="228">
      <t>ジギョウタイ</t>
    </rPh>
    <rPh sb="228" eb="230">
      <t>ヘイキン</t>
    </rPh>
    <rPh sb="231" eb="233">
      <t>ウワマワ</t>
    </rPh>
    <rPh sb="234" eb="236">
      <t>ジョウキョウ</t>
    </rPh>
    <rPh sb="244" eb="246">
      <t>コンゴ</t>
    </rPh>
    <rPh sb="247" eb="249">
      <t>テキセイ</t>
    </rPh>
    <rPh sb="250" eb="252">
      <t>リョウキン</t>
    </rPh>
    <rPh sb="252" eb="254">
      <t>シュウニュウ</t>
    </rPh>
    <rPh sb="255" eb="257">
      <t>カクホ</t>
    </rPh>
    <rPh sb="258" eb="259">
      <t>ツト</t>
    </rPh>
    <rPh sb="261" eb="263">
      <t>ヒツヨウ</t>
    </rPh>
    <rPh sb="269" eb="271">
      <t>キュウスイ</t>
    </rPh>
    <rPh sb="271" eb="273">
      <t>タンカ</t>
    </rPh>
    <rPh sb="274" eb="277">
      <t>ドウキボ</t>
    </rPh>
    <rPh sb="277" eb="280">
      <t>ジギョウタイ</t>
    </rPh>
    <rPh sb="282" eb="283">
      <t>タカ</t>
    </rPh>
    <rPh sb="284" eb="286">
      <t>ジョウキョウ</t>
    </rPh>
    <rPh sb="287" eb="288">
      <t>ツヅ</t>
    </rPh>
    <rPh sb="294" eb="296">
      <t>キンネン</t>
    </rPh>
    <rPh sb="297" eb="299">
      <t>キカイ</t>
    </rPh>
    <rPh sb="299" eb="301">
      <t>セツビ</t>
    </rPh>
    <rPh sb="301" eb="302">
      <t>ナド</t>
    </rPh>
    <rPh sb="303" eb="305">
      <t>タイヨウ</t>
    </rPh>
    <rPh sb="305" eb="307">
      <t>ネンスウ</t>
    </rPh>
    <rPh sb="307" eb="309">
      <t>ケイカ</t>
    </rPh>
    <rPh sb="313" eb="315">
      <t>ゲンカ</t>
    </rPh>
    <rPh sb="315" eb="317">
      <t>ショウキャク</t>
    </rPh>
    <rPh sb="317" eb="318">
      <t>ヒ</t>
    </rPh>
    <rPh sb="319" eb="321">
      <t>ゲンショウ</t>
    </rPh>
    <rPh sb="326" eb="328">
      <t>カイゼン</t>
    </rPh>
    <rPh sb="328" eb="330">
      <t>ケイコウ</t>
    </rPh>
    <rPh sb="336" eb="338">
      <t>シセツ</t>
    </rPh>
    <rPh sb="338" eb="341">
      <t>リヨウリツ</t>
    </rPh>
    <rPh sb="342" eb="345">
      <t>ドウキボ</t>
    </rPh>
    <rPh sb="345" eb="348">
      <t>ジギョウタイ</t>
    </rPh>
    <rPh sb="350" eb="351">
      <t>タカ</t>
    </rPh>
    <rPh sb="352" eb="354">
      <t>ケイコウ</t>
    </rPh>
    <rPh sb="361" eb="363">
      <t>シセツ</t>
    </rPh>
    <rPh sb="363" eb="365">
      <t>キボ</t>
    </rPh>
    <rPh sb="366" eb="369">
      <t>テキセイカ</t>
    </rPh>
    <rPh sb="369" eb="370">
      <t>ナド</t>
    </rPh>
    <rPh sb="373" eb="375">
      <t>カイゼン</t>
    </rPh>
    <rPh sb="376" eb="378">
      <t>ヒツヨウ</t>
    </rPh>
    <rPh sb="384" eb="386">
      <t>ユウシュウ</t>
    </rPh>
    <rPh sb="386" eb="387">
      <t>リツ</t>
    </rPh>
    <rPh sb="388" eb="391">
      <t>ドウキボ</t>
    </rPh>
    <rPh sb="391" eb="394">
      <t>ジギョウタイ</t>
    </rPh>
    <rPh sb="395" eb="398">
      <t>ドウテイド</t>
    </rPh>
    <rPh sb="403" eb="405">
      <t>ロウキュウ</t>
    </rPh>
    <rPh sb="405" eb="406">
      <t>カン</t>
    </rPh>
    <rPh sb="407" eb="410">
      <t>ケイカクテキ</t>
    </rPh>
    <rPh sb="411" eb="413">
      <t>コウシン</t>
    </rPh>
    <rPh sb="414" eb="415">
      <t>オコナ</t>
    </rPh>
    <rPh sb="416" eb="418">
      <t>カイゼン</t>
    </rPh>
    <rPh sb="419" eb="420">
      <t>ハカ</t>
    </rPh>
    <rPh sb="421" eb="42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</si>
</sst>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0.25</c:v>
                </c:pt>
                <c:pt idx="1">
                  <c:v>0.67</c:v>
                </c:pt>
                <c:pt idx="2">
                  <c:v>0.24</c:v>
                </c:pt>
                <c:pt idx="3">
                  <c:v>0.38</c:v>
                </c:pt>
                <c:pt idx="4">
                  <c:v>1.76</c:v>
                </c:pt>
              </c:numCache>
            </c:numRef>
          </c:val>
        </c:ser>
        <c:dLbls>
          <c:showLegendKey val="0"/>
          <c:showVal val="0"/>
          <c:showCatName val="0"/>
          <c:showSerName val="0"/>
          <c:showPercent val="0"/>
          <c:showBubbleSize val="0"/>
        </c:dLbls>
        <c:gapWidth val="150"/>
        <c:axId val="320626736"/>
        <c:axId val="32062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320626736"/>
        <c:axId val="320626344"/>
      </c:lineChart>
      <c:dateAx>
        <c:axId val="320626736"/>
        <c:scaling>
          <c:orientation val="minMax"/>
        </c:scaling>
        <c:delete val="1"/>
        <c:axPos val="b"/>
        <c:numFmt formatCode="ge" sourceLinked="1"/>
        <c:majorTickMark val="none"/>
        <c:minorTickMark val="none"/>
        <c:tickLblPos val="none"/>
        <c:crossAx val="320626344"/>
        <c:crosses val="autoZero"/>
        <c:auto val="1"/>
        <c:lblOffset val="100"/>
        <c:baseTimeUnit val="years"/>
      </c:dateAx>
      <c:valAx>
        <c:axId val="32062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2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57.21</c:v>
                </c:pt>
                <c:pt idx="1">
                  <c:v>65.77</c:v>
                </c:pt>
                <c:pt idx="2">
                  <c:v>63.17</c:v>
                </c:pt>
                <c:pt idx="3">
                  <c:v>64.900000000000006</c:v>
                </c:pt>
                <c:pt idx="4">
                  <c:v>64.11</c:v>
                </c:pt>
              </c:numCache>
            </c:numRef>
          </c:val>
        </c:ser>
        <c:dLbls>
          <c:showLegendKey val="0"/>
          <c:showVal val="0"/>
          <c:showCatName val="0"/>
          <c:showSerName val="0"/>
          <c:showPercent val="0"/>
          <c:showBubbleSize val="0"/>
        </c:dLbls>
        <c:gapWidth val="150"/>
        <c:axId val="414700544"/>
        <c:axId val="41470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414700544"/>
        <c:axId val="414702896"/>
      </c:lineChart>
      <c:dateAx>
        <c:axId val="414700544"/>
        <c:scaling>
          <c:orientation val="minMax"/>
        </c:scaling>
        <c:delete val="1"/>
        <c:axPos val="b"/>
        <c:numFmt formatCode="ge" sourceLinked="1"/>
        <c:majorTickMark val="none"/>
        <c:minorTickMark val="none"/>
        <c:tickLblPos val="none"/>
        <c:crossAx val="414702896"/>
        <c:crosses val="autoZero"/>
        <c:auto val="1"/>
        <c:lblOffset val="100"/>
        <c:baseTimeUnit val="years"/>
      </c:dateAx>
      <c:valAx>
        <c:axId val="41470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79.599999999999994</c:v>
                </c:pt>
                <c:pt idx="1">
                  <c:v>81.260000000000005</c:v>
                </c:pt>
                <c:pt idx="2">
                  <c:v>82.41</c:v>
                </c:pt>
                <c:pt idx="3">
                  <c:v>78.13</c:v>
                </c:pt>
                <c:pt idx="4">
                  <c:v>79.709999999999994</c:v>
                </c:pt>
              </c:numCache>
            </c:numRef>
          </c:val>
        </c:ser>
        <c:dLbls>
          <c:showLegendKey val="0"/>
          <c:showVal val="0"/>
          <c:showCatName val="0"/>
          <c:showSerName val="0"/>
          <c:showPercent val="0"/>
          <c:showBubbleSize val="0"/>
        </c:dLbls>
        <c:gapWidth val="150"/>
        <c:axId val="414701328"/>
        <c:axId val="41470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414701328"/>
        <c:axId val="414703288"/>
      </c:lineChart>
      <c:dateAx>
        <c:axId val="414701328"/>
        <c:scaling>
          <c:orientation val="minMax"/>
        </c:scaling>
        <c:delete val="1"/>
        <c:axPos val="b"/>
        <c:numFmt formatCode="ge" sourceLinked="1"/>
        <c:majorTickMark val="none"/>
        <c:minorTickMark val="none"/>
        <c:tickLblPos val="none"/>
        <c:crossAx val="414703288"/>
        <c:crosses val="autoZero"/>
        <c:auto val="1"/>
        <c:lblOffset val="100"/>
        <c:baseTimeUnit val="years"/>
      </c:dateAx>
      <c:valAx>
        <c:axId val="41470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0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100.07</c:v>
                </c:pt>
                <c:pt idx="1">
                  <c:v>99.66</c:v>
                </c:pt>
                <c:pt idx="2">
                  <c:v>113.07</c:v>
                </c:pt>
                <c:pt idx="3">
                  <c:v>113.43</c:v>
                </c:pt>
                <c:pt idx="4">
                  <c:v>115.96</c:v>
                </c:pt>
              </c:numCache>
            </c:numRef>
          </c:val>
        </c:ser>
        <c:dLbls>
          <c:showLegendKey val="0"/>
          <c:showVal val="0"/>
          <c:showCatName val="0"/>
          <c:showSerName val="0"/>
          <c:showPercent val="0"/>
          <c:showBubbleSize val="0"/>
        </c:dLbls>
        <c:gapWidth val="150"/>
        <c:axId val="101970384"/>
        <c:axId val="1019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01970384"/>
        <c:axId val="101969600"/>
      </c:lineChart>
      <c:dateAx>
        <c:axId val="101970384"/>
        <c:scaling>
          <c:orientation val="minMax"/>
        </c:scaling>
        <c:delete val="1"/>
        <c:axPos val="b"/>
        <c:numFmt formatCode="ge" sourceLinked="1"/>
        <c:majorTickMark val="none"/>
        <c:minorTickMark val="none"/>
        <c:tickLblPos val="none"/>
        <c:crossAx val="101969600"/>
        <c:crosses val="autoZero"/>
        <c:auto val="1"/>
        <c:lblOffset val="100"/>
        <c:baseTimeUnit val="years"/>
      </c:dateAx>
      <c:valAx>
        <c:axId val="101969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9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42.25</c:v>
                </c:pt>
                <c:pt idx="1">
                  <c:v>43.52</c:v>
                </c:pt>
                <c:pt idx="2">
                  <c:v>49.7</c:v>
                </c:pt>
                <c:pt idx="3">
                  <c:v>51.2</c:v>
                </c:pt>
                <c:pt idx="4">
                  <c:v>52.72</c:v>
                </c:pt>
              </c:numCache>
            </c:numRef>
          </c:val>
        </c:ser>
        <c:dLbls>
          <c:showLegendKey val="0"/>
          <c:showVal val="0"/>
          <c:showCatName val="0"/>
          <c:showSerName val="0"/>
          <c:showPercent val="0"/>
          <c:showBubbleSize val="0"/>
        </c:dLbls>
        <c:gapWidth val="150"/>
        <c:axId val="414438520"/>
        <c:axId val="41443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414438520"/>
        <c:axId val="414438128"/>
      </c:lineChart>
      <c:dateAx>
        <c:axId val="414438520"/>
        <c:scaling>
          <c:orientation val="minMax"/>
        </c:scaling>
        <c:delete val="1"/>
        <c:axPos val="b"/>
        <c:numFmt formatCode="ge" sourceLinked="1"/>
        <c:majorTickMark val="none"/>
        <c:minorTickMark val="none"/>
        <c:tickLblPos val="none"/>
        <c:crossAx val="414438128"/>
        <c:crosses val="autoZero"/>
        <c:auto val="1"/>
        <c:lblOffset val="100"/>
        <c:baseTimeUnit val="years"/>
      </c:dateAx>
      <c:valAx>
        <c:axId val="41443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3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11.74</c:v>
                </c:pt>
                <c:pt idx="1">
                  <c:v>11.55</c:v>
                </c:pt>
                <c:pt idx="2">
                  <c:v>11.81</c:v>
                </c:pt>
                <c:pt idx="3">
                  <c:v>11.37</c:v>
                </c:pt>
                <c:pt idx="4">
                  <c:v>13.44</c:v>
                </c:pt>
              </c:numCache>
            </c:numRef>
          </c:val>
        </c:ser>
        <c:dLbls>
          <c:showLegendKey val="0"/>
          <c:showVal val="0"/>
          <c:showCatName val="0"/>
          <c:showSerName val="0"/>
          <c:showPercent val="0"/>
          <c:showBubbleSize val="0"/>
        </c:dLbls>
        <c:gapWidth val="150"/>
        <c:axId val="414440480"/>
        <c:axId val="4144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414440480"/>
        <c:axId val="414438912"/>
      </c:lineChart>
      <c:dateAx>
        <c:axId val="414440480"/>
        <c:scaling>
          <c:orientation val="minMax"/>
        </c:scaling>
        <c:delete val="1"/>
        <c:axPos val="b"/>
        <c:numFmt formatCode="ge" sourceLinked="1"/>
        <c:majorTickMark val="none"/>
        <c:minorTickMark val="none"/>
        <c:tickLblPos val="none"/>
        <c:crossAx val="414438912"/>
        <c:crosses val="autoZero"/>
        <c:auto val="1"/>
        <c:lblOffset val="100"/>
        <c:baseTimeUnit val="years"/>
      </c:dateAx>
      <c:valAx>
        <c:axId val="4144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11.09</c:v>
                </c:pt>
                <c:pt idx="1">
                  <c:v>11.31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14440088"/>
        <c:axId val="41444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414440088"/>
        <c:axId val="414441656"/>
      </c:lineChart>
      <c:dateAx>
        <c:axId val="414440088"/>
        <c:scaling>
          <c:orientation val="minMax"/>
        </c:scaling>
        <c:delete val="1"/>
        <c:axPos val="b"/>
        <c:numFmt formatCode="ge" sourceLinked="1"/>
        <c:majorTickMark val="none"/>
        <c:minorTickMark val="none"/>
        <c:tickLblPos val="none"/>
        <c:crossAx val="414441656"/>
        <c:crosses val="autoZero"/>
        <c:auto val="1"/>
        <c:lblOffset val="100"/>
        <c:baseTimeUnit val="years"/>
      </c:dateAx>
      <c:valAx>
        <c:axId val="414441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44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312.83</c:v>
                </c:pt>
                <c:pt idx="1">
                  <c:v>287.83999999999997</c:v>
                </c:pt>
                <c:pt idx="2">
                  <c:v>164.81</c:v>
                </c:pt>
                <c:pt idx="3">
                  <c:v>157.03</c:v>
                </c:pt>
                <c:pt idx="4">
                  <c:v>150.75</c:v>
                </c:pt>
              </c:numCache>
            </c:numRef>
          </c:val>
        </c:ser>
        <c:dLbls>
          <c:showLegendKey val="0"/>
          <c:showVal val="0"/>
          <c:showCatName val="0"/>
          <c:showSerName val="0"/>
          <c:showPercent val="0"/>
          <c:showBubbleSize val="0"/>
        </c:dLbls>
        <c:gapWidth val="150"/>
        <c:axId val="414442440"/>
        <c:axId val="4144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414442440"/>
        <c:axId val="414435776"/>
      </c:lineChart>
      <c:dateAx>
        <c:axId val="414442440"/>
        <c:scaling>
          <c:orientation val="minMax"/>
        </c:scaling>
        <c:delete val="1"/>
        <c:axPos val="b"/>
        <c:numFmt formatCode="ge" sourceLinked="1"/>
        <c:majorTickMark val="none"/>
        <c:minorTickMark val="none"/>
        <c:tickLblPos val="none"/>
        <c:crossAx val="414435776"/>
        <c:crosses val="autoZero"/>
        <c:auto val="1"/>
        <c:lblOffset val="100"/>
        <c:baseTimeUnit val="years"/>
      </c:dateAx>
      <c:valAx>
        <c:axId val="41443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44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739.93</c:v>
                </c:pt>
                <c:pt idx="1">
                  <c:v>694.02</c:v>
                </c:pt>
                <c:pt idx="2">
                  <c:v>685.17</c:v>
                </c:pt>
                <c:pt idx="3">
                  <c:v>675.53</c:v>
                </c:pt>
                <c:pt idx="4">
                  <c:v>637.79999999999995</c:v>
                </c:pt>
              </c:numCache>
            </c:numRef>
          </c:val>
        </c:ser>
        <c:dLbls>
          <c:showLegendKey val="0"/>
          <c:showVal val="0"/>
          <c:showCatName val="0"/>
          <c:showSerName val="0"/>
          <c:showPercent val="0"/>
          <c:showBubbleSize val="0"/>
        </c:dLbls>
        <c:gapWidth val="150"/>
        <c:axId val="414437736"/>
        <c:axId val="41443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414437736"/>
        <c:axId val="414436560"/>
      </c:lineChart>
      <c:dateAx>
        <c:axId val="414437736"/>
        <c:scaling>
          <c:orientation val="minMax"/>
        </c:scaling>
        <c:delete val="1"/>
        <c:axPos val="b"/>
        <c:numFmt formatCode="ge" sourceLinked="1"/>
        <c:majorTickMark val="none"/>
        <c:minorTickMark val="none"/>
        <c:tickLblPos val="none"/>
        <c:crossAx val="414436560"/>
        <c:crosses val="autoZero"/>
        <c:auto val="1"/>
        <c:lblOffset val="100"/>
        <c:baseTimeUnit val="years"/>
      </c:dateAx>
      <c:valAx>
        <c:axId val="41443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443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96.05</c:v>
                </c:pt>
                <c:pt idx="1">
                  <c:v>95.32</c:v>
                </c:pt>
                <c:pt idx="2">
                  <c:v>112.2</c:v>
                </c:pt>
                <c:pt idx="3">
                  <c:v>112.32</c:v>
                </c:pt>
                <c:pt idx="4">
                  <c:v>114.66</c:v>
                </c:pt>
              </c:numCache>
            </c:numRef>
          </c:val>
        </c:ser>
        <c:dLbls>
          <c:showLegendKey val="0"/>
          <c:showVal val="0"/>
          <c:showCatName val="0"/>
          <c:showSerName val="0"/>
          <c:showPercent val="0"/>
          <c:showBubbleSize val="0"/>
        </c:dLbls>
        <c:gapWidth val="150"/>
        <c:axId val="414701720"/>
        <c:axId val="41470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414701720"/>
        <c:axId val="414700936"/>
      </c:lineChart>
      <c:dateAx>
        <c:axId val="414701720"/>
        <c:scaling>
          <c:orientation val="minMax"/>
        </c:scaling>
        <c:delete val="1"/>
        <c:axPos val="b"/>
        <c:numFmt formatCode="ge" sourceLinked="1"/>
        <c:majorTickMark val="none"/>
        <c:minorTickMark val="none"/>
        <c:tickLblPos val="none"/>
        <c:crossAx val="414700936"/>
        <c:crosses val="autoZero"/>
        <c:auto val="1"/>
        <c:lblOffset val="100"/>
        <c:baseTimeUnit val="years"/>
      </c:dateAx>
      <c:valAx>
        <c:axId val="4147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0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227.3</c:v>
                </c:pt>
                <c:pt idx="1">
                  <c:v>229.56</c:v>
                </c:pt>
                <c:pt idx="2">
                  <c:v>195.31</c:v>
                </c:pt>
                <c:pt idx="3">
                  <c:v>194.42</c:v>
                </c:pt>
                <c:pt idx="4">
                  <c:v>190.07</c:v>
                </c:pt>
              </c:numCache>
            </c:numRef>
          </c:val>
        </c:ser>
        <c:dLbls>
          <c:showLegendKey val="0"/>
          <c:showVal val="0"/>
          <c:showCatName val="0"/>
          <c:showSerName val="0"/>
          <c:showPercent val="0"/>
          <c:showBubbleSize val="0"/>
        </c:dLbls>
        <c:gapWidth val="150"/>
        <c:axId val="414704856"/>
        <c:axId val="41470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414704856"/>
        <c:axId val="414706032"/>
      </c:lineChart>
      <c:dateAx>
        <c:axId val="414704856"/>
        <c:scaling>
          <c:orientation val="minMax"/>
        </c:scaling>
        <c:delete val="1"/>
        <c:axPos val="b"/>
        <c:numFmt formatCode="ge" sourceLinked="1"/>
        <c:majorTickMark val="none"/>
        <c:minorTickMark val="none"/>
        <c:tickLblPos val="none"/>
        <c:crossAx val="414706032"/>
        <c:crosses val="autoZero"/>
        <c:auto val="1"/>
        <c:lblOffset val="100"/>
        <c:baseTimeUnit val="years"/>
      </c:dateAx>
      <c:valAx>
        <c:axId val="41470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70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34" zoomScaleNormal="100" workbookViewId="0">
      <selection activeCell="CC26" sqref="CC2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島根県　隠岐の島町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116</v>
      </c>
      <c r="AE8" s="60"/>
      <c r="AF8" s="60"/>
      <c r="AG8" s="60"/>
      <c r="AH8" s="60"/>
      <c r="AI8" s="60"/>
      <c r="AJ8" s="60"/>
      <c r="AK8" s="5"/>
      <c r="AL8" s="61">
        <f>データ!$R$6</f>
        <v>14694</v>
      </c>
      <c r="AM8" s="61"/>
      <c r="AN8" s="61"/>
      <c r="AO8" s="61"/>
      <c r="AP8" s="61"/>
      <c r="AQ8" s="61"/>
      <c r="AR8" s="61"/>
      <c r="AS8" s="61"/>
      <c r="AT8" s="51">
        <f>データ!$S$6</f>
        <v>242.83</v>
      </c>
      <c r="AU8" s="52"/>
      <c r="AV8" s="52"/>
      <c r="AW8" s="52"/>
      <c r="AX8" s="52"/>
      <c r="AY8" s="52"/>
      <c r="AZ8" s="52"/>
      <c r="BA8" s="52"/>
      <c r="BB8" s="53">
        <f>データ!$T$6</f>
        <v>60.51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45.46</v>
      </c>
      <c r="J10" s="52"/>
      <c r="K10" s="52"/>
      <c r="L10" s="52"/>
      <c r="M10" s="52"/>
      <c r="N10" s="52"/>
      <c r="O10" s="64"/>
      <c r="P10" s="53">
        <f>データ!$P$6</f>
        <v>63.96</v>
      </c>
      <c r="Q10" s="53"/>
      <c r="R10" s="53"/>
      <c r="S10" s="53"/>
      <c r="T10" s="53"/>
      <c r="U10" s="53"/>
      <c r="V10" s="53"/>
      <c r="W10" s="61">
        <f>データ!$Q$6</f>
        <v>3899</v>
      </c>
      <c r="X10" s="61"/>
      <c r="Y10" s="61"/>
      <c r="Z10" s="61"/>
      <c r="AA10" s="61"/>
      <c r="AB10" s="61"/>
      <c r="AC10" s="61"/>
      <c r="AD10" s="2"/>
      <c r="AE10" s="2"/>
      <c r="AF10" s="2"/>
      <c r="AG10" s="2"/>
      <c r="AH10" s="5"/>
      <c r="AI10" s="5"/>
      <c r="AJ10" s="5"/>
      <c r="AK10" s="5"/>
      <c r="AL10" s="61">
        <f>データ!$U$6</f>
        <v>9306</v>
      </c>
      <c r="AM10" s="61"/>
      <c r="AN10" s="61"/>
      <c r="AO10" s="61"/>
      <c r="AP10" s="61"/>
      <c r="AQ10" s="61"/>
      <c r="AR10" s="61"/>
      <c r="AS10" s="61"/>
      <c r="AT10" s="51">
        <f>データ!$V$6</f>
        <v>17.48</v>
      </c>
      <c r="AU10" s="52"/>
      <c r="AV10" s="52"/>
      <c r="AW10" s="52"/>
      <c r="AX10" s="52"/>
      <c r="AY10" s="52"/>
      <c r="AZ10" s="52"/>
      <c r="BA10" s="52"/>
      <c r="BB10" s="53">
        <f>データ!$W$6</f>
        <v>532.38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325287</v>
      </c>
      <c r="D6" s="34">
        <f t="shared" si="3"/>
        <v>46</v>
      </c>
      <c r="E6" s="34">
        <f t="shared" si="3"/>
        <v>1</v>
      </c>
      <c r="F6" s="34">
        <f t="shared" si="3"/>
        <v>0</v>
      </c>
      <c r="G6" s="34">
        <f t="shared" si="3"/>
        <v>1</v>
      </c>
      <c r="H6" s="34" t="str">
        <f t="shared" si="3"/>
        <v>島根県　隠岐の島町</v>
      </c>
      <c r="I6" s="34" t="str">
        <f t="shared" si="3"/>
        <v>法適用</v>
      </c>
      <c r="J6" s="34" t="str">
        <f t="shared" si="3"/>
        <v>水道事業</v>
      </c>
      <c r="K6" s="34" t="str">
        <f t="shared" si="3"/>
        <v>末端給水事業</v>
      </c>
      <c r="L6" s="34" t="str">
        <f t="shared" si="3"/>
        <v>A8</v>
      </c>
      <c r="M6" s="34">
        <f t="shared" si="3"/>
        <v>0</v>
      </c>
      <c r="N6" s="35" t="str">
        <f t="shared" si="3"/>
        <v>-</v>
      </c>
      <c r="O6" s="35">
        <f t="shared" si="3"/>
        <v>45.46</v>
      </c>
      <c r="P6" s="35">
        <f t="shared" si="3"/>
        <v>63.96</v>
      </c>
      <c r="Q6" s="35">
        <f t="shared" si="3"/>
        <v>3899</v>
      </c>
      <c r="R6" s="35">
        <f t="shared" si="3"/>
        <v>14694</v>
      </c>
      <c r="S6" s="35">
        <f t="shared" si="3"/>
        <v>242.83</v>
      </c>
      <c r="T6" s="35">
        <f t="shared" si="3"/>
        <v>60.51</v>
      </c>
      <c r="U6" s="35">
        <f t="shared" si="3"/>
        <v>9306</v>
      </c>
      <c r="V6" s="35">
        <f t="shared" si="3"/>
        <v>17.48</v>
      </c>
      <c r="W6" s="35">
        <f t="shared" si="3"/>
        <v>532.38</v>
      </c>
      <c r="X6" s="36">
        <f>IF(X7="",NA(),X7)</f>
        <v>100.07</v>
      </c>
      <c r="Y6" s="36">
        <f t="shared" ref="Y6:AG6" si="4">IF(Y7="",NA(),Y7)</f>
        <v>99.66</v>
      </c>
      <c r="Z6" s="36">
        <f t="shared" si="4"/>
        <v>113.07</v>
      </c>
      <c r="AA6" s="36">
        <f t="shared" si="4"/>
        <v>113.43</v>
      </c>
      <c r="AB6" s="36">
        <f t="shared" si="4"/>
        <v>115.96</v>
      </c>
      <c r="AC6" s="36">
        <f t="shared" si="4"/>
        <v>104.95</v>
      </c>
      <c r="AD6" s="36">
        <f t="shared" si="4"/>
        <v>105.53</v>
      </c>
      <c r="AE6" s="36">
        <f t="shared" si="4"/>
        <v>107.2</v>
      </c>
      <c r="AF6" s="36">
        <f t="shared" si="4"/>
        <v>106.62</v>
      </c>
      <c r="AG6" s="36">
        <f t="shared" si="4"/>
        <v>107.95</v>
      </c>
      <c r="AH6" s="35" t="str">
        <f>IF(AH7="","",IF(AH7="-","【-】","【"&amp;SUBSTITUTE(TEXT(AH7,"#,##0.00"),"-","△")&amp;"】"))</f>
        <v>【114.35】</v>
      </c>
      <c r="AI6" s="36">
        <f>IF(AI7="",NA(),AI7)</f>
        <v>11.09</v>
      </c>
      <c r="AJ6" s="36">
        <f t="shared" ref="AJ6:AR6" si="5">IF(AJ7="",NA(),AJ7)</f>
        <v>11.31</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312.83</v>
      </c>
      <c r="AU6" s="36">
        <f t="shared" ref="AU6:BC6" si="6">IF(AU7="",NA(),AU7)</f>
        <v>287.83999999999997</v>
      </c>
      <c r="AV6" s="36">
        <f t="shared" si="6"/>
        <v>164.81</v>
      </c>
      <c r="AW6" s="36">
        <f t="shared" si="6"/>
        <v>157.03</v>
      </c>
      <c r="AX6" s="36">
        <f t="shared" si="6"/>
        <v>150.75</v>
      </c>
      <c r="AY6" s="36">
        <f t="shared" si="6"/>
        <v>1002.64</v>
      </c>
      <c r="AZ6" s="36">
        <f t="shared" si="6"/>
        <v>1164.51</v>
      </c>
      <c r="BA6" s="36">
        <f t="shared" si="6"/>
        <v>434.72</v>
      </c>
      <c r="BB6" s="36">
        <f t="shared" si="6"/>
        <v>416.14</v>
      </c>
      <c r="BC6" s="36">
        <f t="shared" si="6"/>
        <v>371.89</v>
      </c>
      <c r="BD6" s="35" t="str">
        <f>IF(BD7="","",IF(BD7="-","【-】","【"&amp;SUBSTITUTE(TEXT(BD7,"#,##0.00"),"-","△")&amp;"】"))</f>
        <v>【262.87】</v>
      </c>
      <c r="BE6" s="36">
        <f>IF(BE7="",NA(),BE7)</f>
        <v>739.93</v>
      </c>
      <c r="BF6" s="36">
        <f t="shared" ref="BF6:BN6" si="7">IF(BF7="",NA(),BF7)</f>
        <v>694.02</v>
      </c>
      <c r="BG6" s="36">
        <f t="shared" si="7"/>
        <v>685.17</v>
      </c>
      <c r="BH6" s="36">
        <f t="shared" si="7"/>
        <v>675.53</v>
      </c>
      <c r="BI6" s="36">
        <f t="shared" si="7"/>
        <v>637.79999999999995</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96.05</v>
      </c>
      <c r="BQ6" s="36">
        <f t="shared" ref="BQ6:BY6" si="8">IF(BQ7="",NA(),BQ7)</f>
        <v>95.32</v>
      </c>
      <c r="BR6" s="36">
        <f t="shared" si="8"/>
        <v>112.2</v>
      </c>
      <c r="BS6" s="36">
        <f t="shared" si="8"/>
        <v>112.32</v>
      </c>
      <c r="BT6" s="36">
        <f t="shared" si="8"/>
        <v>114.66</v>
      </c>
      <c r="BU6" s="36">
        <f t="shared" si="8"/>
        <v>90.69</v>
      </c>
      <c r="BV6" s="36">
        <f t="shared" si="8"/>
        <v>90.64</v>
      </c>
      <c r="BW6" s="36">
        <f t="shared" si="8"/>
        <v>93.66</v>
      </c>
      <c r="BX6" s="36">
        <f t="shared" si="8"/>
        <v>92.76</v>
      </c>
      <c r="BY6" s="36">
        <f t="shared" si="8"/>
        <v>93.28</v>
      </c>
      <c r="BZ6" s="35" t="str">
        <f>IF(BZ7="","",IF(BZ7="-","【-】","【"&amp;SUBSTITUTE(TEXT(BZ7,"#,##0.00"),"-","△")&amp;"】"))</f>
        <v>【105.59】</v>
      </c>
      <c r="CA6" s="36">
        <f>IF(CA7="",NA(),CA7)</f>
        <v>227.3</v>
      </c>
      <c r="CB6" s="36">
        <f t="shared" ref="CB6:CJ6" si="9">IF(CB7="",NA(),CB7)</f>
        <v>229.56</v>
      </c>
      <c r="CC6" s="36">
        <f t="shared" si="9"/>
        <v>195.31</v>
      </c>
      <c r="CD6" s="36">
        <f t="shared" si="9"/>
        <v>194.42</v>
      </c>
      <c r="CE6" s="36">
        <f t="shared" si="9"/>
        <v>190.07</v>
      </c>
      <c r="CF6" s="36">
        <f t="shared" si="9"/>
        <v>211.08</v>
      </c>
      <c r="CG6" s="36">
        <f t="shared" si="9"/>
        <v>213.52</v>
      </c>
      <c r="CH6" s="36">
        <f t="shared" si="9"/>
        <v>208.21</v>
      </c>
      <c r="CI6" s="36">
        <f t="shared" si="9"/>
        <v>208.67</v>
      </c>
      <c r="CJ6" s="36">
        <f t="shared" si="9"/>
        <v>208.29</v>
      </c>
      <c r="CK6" s="35" t="str">
        <f>IF(CK7="","",IF(CK7="-","【-】","【"&amp;SUBSTITUTE(TEXT(CK7,"#,##0.00"),"-","△")&amp;"】"))</f>
        <v>【163.27】</v>
      </c>
      <c r="CL6" s="36">
        <f>IF(CL7="",NA(),CL7)</f>
        <v>57.21</v>
      </c>
      <c r="CM6" s="36">
        <f t="shared" ref="CM6:CU6" si="10">IF(CM7="",NA(),CM7)</f>
        <v>65.77</v>
      </c>
      <c r="CN6" s="36">
        <f t="shared" si="10"/>
        <v>63.17</v>
      </c>
      <c r="CO6" s="36">
        <f t="shared" si="10"/>
        <v>64.900000000000006</v>
      </c>
      <c r="CP6" s="36">
        <f t="shared" si="10"/>
        <v>64.11</v>
      </c>
      <c r="CQ6" s="36">
        <f t="shared" si="10"/>
        <v>49.69</v>
      </c>
      <c r="CR6" s="36">
        <f t="shared" si="10"/>
        <v>49.77</v>
      </c>
      <c r="CS6" s="36">
        <f t="shared" si="10"/>
        <v>49.22</v>
      </c>
      <c r="CT6" s="36">
        <f t="shared" si="10"/>
        <v>49.08</v>
      </c>
      <c r="CU6" s="36">
        <f t="shared" si="10"/>
        <v>49.32</v>
      </c>
      <c r="CV6" s="35" t="str">
        <f>IF(CV7="","",IF(CV7="-","【-】","【"&amp;SUBSTITUTE(TEXT(CV7,"#,##0.00"),"-","△")&amp;"】"))</f>
        <v>【59.94】</v>
      </c>
      <c r="CW6" s="36">
        <f>IF(CW7="",NA(),CW7)</f>
        <v>79.599999999999994</v>
      </c>
      <c r="CX6" s="36">
        <f t="shared" ref="CX6:DF6" si="11">IF(CX7="",NA(),CX7)</f>
        <v>81.260000000000005</v>
      </c>
      <c r="CY6" s="36">
        <f t="shared" si="11"/>
        <v>82.41</v>
      </c>
      <c r="CZ6" s="36">
        <f t="shared" si="11"/>
        <v>78.13</v>
      </c>
      <c r="DA6" s="36">
        <f t="shared" si="11"/>
        <v>79.709999999999994</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42.25</v>
      </c>
      <c r="DI6" s="36">
        <f t="shared" ref="DI6:DQ6" si="12">IF(DI7="",NA(),DI7)</f>
        <v>43.52</v>
      </c>
      <c r="DJ6" s="36">
        <f t="shared" si="12"/>
        <v>49.7</v>
      </c>
      <c r="DK6" s="36">
        <f t="shared" si="12"/>
        <v>51.2</v>
      </c>
      <c r="DL6" s="36">
        <f t="shared" si="12"/>
        <v>52.72</v>
      </c>
      <c r="DM6" s="36">
        <f t="shared" si="12"/>
        <v>35.18</v>
      </c>
      <c r="DN6" s="36">
        <f t="shared" si="12"/>
        <v>36.43</v>
      </c>
      <c r="DO6" s="36">
        <f t="shared" si="12"/>
        <v>46.12</v>
      </c>
      <c r="DP6" s="36">
        <f t="shared" si="12"/>
        <v>47.44</v>
      </c>
      <c r="DQ6" s="36">
        <f t="shared" si="12"/>
        <v>48.3</v>
      </c>
      <c r="DR6" s="35" t="str">
        <f>IF(DR7="","",IF(DR7="-","【-】","【"&amp;SUBSTITUTE(TEXT(DR7,"#,##0.00"),"-","△")&amp;"】"))</f>
        <v>【47.91】</v>
      </c>
      <c r="DS6" s="36">
        <f>IF(DS7="",NA(),DS7)</f>
        <v>11.74</v>
      </c>
      <c r="DT6" s="36">
        <f t="shared" ref="DT6:EB6" si="13">IF(DT7="",NA(),DT7)</f>
        <v>11.55</v>
      </c>
      <c r="DU6" s="36">
        <f t="shared" si="13"/>
        <v>11.81</v>
      </c>
      <c r="DV6" s="36">
        <f t="shared" si="13"/>
        <v>11.37</v>
      </c>
      <c r="DW6" s="36">
        <f t="shared" si="13"/>
        <v>13.44</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0.25</v>
      </c>
      <c r="EE6" s="36">
        <f t="shared" ref="EE6:EM6" si="14">IF(EE7="",NA(),EE7)</f>
        <v>0.67</v>
      </c>
      <c r="EF6" s="36">
        <f t="shared" si="14"/>
        <v>0.24</v>
      </c>
      <c r="EG6" s="36">
        <f t="shared" si="14"/>
        <v>0.38</v>
      </c>
      <c r="EH6" s="36">
        <f t="shared" si="14"/>
        <v>1.76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325287</v>
      </c>
      <c r="D7" s="38">
        <v>46</v>
      </c>
      <c r="E7" s="38">
        <v>1</v>
      </c>
      <c r="F7" s="38">
        <v>0</v>
      </c>
      <c r="G7" s="38">
        <v>1</v>
      </c>
      <c r="H7" s="38" t="s">
        <v>105</v>
      </c>
      <c r="I7" s="38" t="s">
        <v>106</v>
      </c>
      <c r="J7" s="38" t="s">
        <v>107</v>
      </c>
      <c r="K7" s="38" t="s">
        <v>108</v>
      </c>
      <c r="L7" s="38" t="s">
        <v>109</v>
      </c>
      <c r="M7" s="38"/>
      <c r="N7" s="39" t="s">
        <v>110</v>
      </c>
      <c r="O7" s="39">
        <v>45.46</v>
      </c>
      <c r="P7" s="39">
        <v>63.96</v>
      </c>
      <c r="Q7" s="39">
        <v>3899</v>
      </c>
      <c r="R7" s="39">
        <v>14694</v>
      </c>
      <c r="S7" s="39">
        <v>242.83</v>
      </c>
      <c r="T7" s="39">
        <v>60.51</v>
      </c>
      <c r="U7" s="39">
        <v>9306</v>
      </c>
      <c r="V7" s="39">
        <v>17.48</v>
      </c>
      <c r="W7" s="39">
        <v>532.38</v>
      </c>
      <c r="X7" s="39">
        <v>100.07</v>
      </c>
      <c r="Y7" s="39">
        <v>99.66</v>
      </c>
      <c r="Z7" s="39">
        <v>113.07</v>
      </c>
      <c r="AA7" s="39">
        <v>113.43</v>
      </c>
      <c r="AB7" s="39">
        <v>115.96</v>
      </c>
      <c r="AC7" s="39">
        <v>104.95</v>
      </c>
      <c r="AD7" s="39">
        <v>105.53</v>
      </c>
      <c r="AE7" s="39">
        <v>107.2</v>
      </c>
      <c r="AF7" s="39">
        <v>106.62</v>
      </c>
      <c r="AG7" s="39">
        <v>107.95</v>
      </c>
      <c r="AH7" s="39">
        <v>114.35</v>
      </c>
      <c r="AI7" s="39">
        <v>11.09</v>
      </c>
      <c r="AJ7" s="39">
        <v>11.31</v>
      </c>
      <c r="AK7" s="39">
        <v>0</v>
      </c>
      <c r="AL7" s="39">
        <v>0</v>
      </c>
      <c r="AM7" s="39">
        <v>0</v>
      </c>
      <c r="AN7" s="39">
        <v>26.81</v>
      </c>
      <c r="AO7" s="39">
        <v>28.31</v>
      </c>
      <c r="AP7" s="39">
        <v>13.46</v>
      </c>
      <c r="AQ7" s="39">
        <v>12.59</v>
      </c>
      <c r="AR7" s="39">
        <v>12.44</v>
      </c>
      <c r="AS7" s="39">
        <v>0.79</v>
      </c>
      <c r="AT7" s="39">
        <v>312.83</v>
      </c>
      <c r="AU7" s="39">
        <v>287.83999999999997</v>
      </c>
      <c r="AV7" s="39">
        <v>164.81</v>
      </c>
      <c r="AW7" s="39">
        <v>157.03</v>
      </c>
      <c r="AX7" s="39">
        <v>150.75</v>
      </c>
      <c r="AY7" s="39">
        <v>1002.64</v>
      </c>
      <c r="AZ7" s="39">
        <v>1164.51</v>
      </c>
      <c r="BA7" s="39">
        <v>434.72</v>
      </c>
      <c r="BB7" s="39">
        <v>416.14</v>
      </c>
      <c r="BC7" s="39">
        <v>371.89</v>
      </c>
      <c r="BD7" s="39">
        <v>262.87</v>
      </c>
      <c r="BE7" s="39">
        <v>739.93</v>
      </c>
      <c r="BF7" s="39">
        <v>694.02</v>
      </c>
      <c r="BG7" s="39">
        <v>685.17</v>
      </c>
      <c r="BH7" s="39">
        <v>675.53</v>
      </c>
      <c r="BI7" s="39">
        <v>637.79999999999995</v>
      </c>
      <c r="BJ7" s="39">
        <v>520.29999999999995</v>
      </c>
      <c r="BK7" s="39">
        <v>498.27</v>
      </c>
      <c r="BL7" s="39">
        <v>495.76</v>
      </c>
      <c r="BM7" s="39">
        <v>487.22</v>
      </c>
      <c r="BN7" s="39">
        <v>483.11</v>
      </c>
      <c r="BO7" s="39">
        <v>270.87</v>
      </c>
      <c r="BP7" s="39">
        <v>96.05</v>
      </c>
      <c r="BQ7" s="39">
        <v>95.32</v>
      </c>
      <c r="BR7" s="39">
        <v>112.2</v>
      </c>
      <c r="BS7" s="39">
        <v>112.32</v>
      </c>
      <c r="BT7" s="39">
        <v>114.66</v>
      </c>
      <c r="BU7" s="39">
        <v>90.69</v>
      </c>
      <c r="BV7" s="39">
        <v>90.64</v>
      </c>
      <c r="BW7" s="39">
        <v>93.66</v>
      </c>
      <c r="BX7" s="39">
        <v>92.76</v>
      </c>
      <c r="BY7" s="39">
        <v>93.28</v>
      </c>
      <c r="BZ7" s="39">
        <v>105.59</v>
      </c>
      <c r="CA7" s="39">
        <v>227.3</v>
      </c>
      <c r="CB7" s="39">
        <v>229.56</v>
      </c>
      <c r="CC7" s="39">
        <v>195.31</v>
      </c>
      <c r="CD7" s="39">
        <v>194.42</v>
      </c>
      <c r="CE7" s="39">
        <v>190.07</v>
      </c>
      <c r="CF7" s="39">
        <v>211.08</v>
      </c>
      <c r="CG7" s="39">
        <v>213.52</v>
      </c>
      <c r="CH7" s="39">
        <v>208.21</v>
      </c>
      <c r="CI7" s="39">
        <v>208.67</v>
      </c>
      <c r="CJ7" s="39">
        <v>208.29</v>
      </c>
      <c r="CK7" s="39">
        <v>163.27000000000001</v>
      </c>
      <c r="CL7" s="39">
        <v>57.21</v>
      </c>
      <c r="CM7" s="39">
        <v>65.77</v>
      </c>
      <c r="CN7" s="39">
        <v>63.17</v>
      </c>
      <c r="CO7" s="39">
        <v>64.900000000000006</v>
      </c>
      <c r="CP7" s="39">
        <v>64.11</v>
      </c>
      <c r="CQ7" s="39">
        <v>49.69</v>
      </c>
      <c r="CR7" s="39">
        <v>49.77</v>
      </c>
      <c r="CS7" s="39">
        <v>49.22</v>
      </c>
      <c r="CT7" s="39">
        <v>49.08</v>
      </c>
      <c r="CU7" s="39">
        <v>49.32</v>
      </c>
      <c r="CV7" s="39">
        <v>59.94</v>
      </c>
      <c r="CW7" s="39">
        <v>79.599999999999994</v>
      </c>
      <c r="CX7" s="39">
        <v>81.260000000000005</v>
      </c>
      <c r="CY7" s="39">
        <v>82.41</v>
      </c>
      <c r="CZ7" s="39">
        <v>78.13</v>
      </c>
      <c r="DA7" s="39">
        <v>79.709999999999994</v>
      </c>
      <c r="DB7" s="39">
        <v>80.010000000000005</v>
      </c>
      <c r="DC7" s="39">
        <v>79.98</v>
      </c>
      <c r="DD7" s="39">
        <v>79.48</v>
      </c>
      <c r="DE7" s="39">
        <v>79.3</v>
      </c>
      <c r="DF7" s="39">
        <v>79.34</v>
      </c>
      <c r="DG7" s="39">
        <v>90.22</v>
      </c>
      <c r="DH7" s="39">
        <v>42.25</v>
      </c>
      <c r="DI7" s="39">
        <v>43.52</v>
      </c>
      <c r="DJ7" s="39">
        <v>49.7</v>
      </c>
      <c r="DK7" s="39">
        <v>51.2</v>
      </c>
      <c r="DL7" s="39">
        <v>52.72</v>
      </c>
      <c r="DM7" s="39">
        <v>35.18</v>
      </c>
      <c r="DN7" s="39">
        <v>36.43</v>
      </c>
      <c r="DO7" s="39">
        <v>46.12</v>
      </c>
      <c r="DP7" s="39">
        <v>47.44</v>
      </c>
      <c r="DQ7" s="39">
        <v>48.3</v>
      </c>
      <c r="DR7" s="39">
        <v>47.91</v>
      </c>
      <c r="DS7" s="39">
        <v>11.74</v>
      </c>
      <c r="DT7" s="39">
        <v>11.55</v>
      </c>
      <c r="DU7" s="39">
        <v>11.81</v>
      </c>
      <c r="DV7" s="39">
        <v>11.37</v>
      </c>
      <c r="DW7" s="39">
        <v>13.44</v>
      </c>
      <c r="DX7" s="39">
        <v>8.41</v>
      </c>
      <c r="DY7" s="39">
        <v>8.7200000000000006</v>
      </c>
      <c r="DZ7" s="39">
        <v>9.86</v>
      </c>
      <c r="EA7" s="39">
        <v>11.16</v>
      </c>
      <c r="EB7" s="39">
        <v>12.43</v>
      </c>
      <c r="EC7" s="39">
        <v>15</v>
      </c>
      <c r="ED7" s="39">
        <v>0.25</v>
      </c>
      <c r="EE7" s="39">
        <v>0.67</v>
      </c>
      <c r="EF7" s="39">
        <v>0.24</v>
      </c>
      <c r="EG7" s="39">
        <v>0.38</v>
      </c>
      <c r="EH7" s="39">
        <v>1.76</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