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s104\データ等保存先\220総務課\14 財政\12 公営事業_※年度別フォルダ管理\29\04 経営分析\08 農業集落排水\【2月8日(木)〆】平成28年度決算「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<sst xmlns="http://schemas.openxmlformats.org/spreadsheetml/2006/main" count="240" uniqueCount="125">
  <si>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</si>
  <si>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</si>
  <si>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</si>
  <si>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</si>
  <si>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</si>
  <si>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</si>
  <si>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</si>
  <si>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</si>
  <si>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</si>
  <si>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</si>
  <si>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</si>
  <si>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</si>
  <si>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</si>
  <si>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</si>
  <si>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</si>
  <si>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</si>
  <si>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</si>
  <si>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</si>
  <si>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</si>
  <si>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</si>
  <si>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</si>
  <si>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</si>
  <si>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</si>
  <si>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</si>
  <si>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</si>
  <si>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</si>
  <si>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</si>
  <si>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</si>
  <si>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</si>
  <si>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</si>
  <si>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</si>
  <si>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</si>
  <si>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</si>
  <si>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</si>
  <si>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</si>
  <si>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</si>
  <si>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</si>
  <si>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</si>
  <si>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</si>
  <si>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</si>
  <si>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</si>
  <si>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</si>
  <si>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</si>
  <si>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</si>
  <si>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</si>
  <si>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</si>
  <si>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</si>
  <si>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</si>
  <si>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</si>
  <si>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</si>
  <si>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</si>
  <si>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</si>
  <si>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</si>
  <si>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</si>
  <si>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</si>
  <si>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</si>
  <si>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</si>
  <si>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</si>
  <si>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</si>
  <si>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</si>
  <si>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</si>
  <si>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</si>
  <si>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</si>
  <si>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</si>
  <si>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</si>
  <si>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</si>
  <si>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</si>
  <si>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</si>
  <si>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</si>
  <si>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</si>
  <si>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</si>
  <si>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</si>
  <si>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</si>
  <si>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</si>
  <si>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</si>
  <si>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</si>
  <si>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</si>
  <si>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</si>
  <si>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</si>
  <si>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</si>
  <si>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</si>
  <si>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</si>
  <si>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</si>
  <si>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</si>
  <si>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</si>
  <si>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</si>
  <si>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</si>
  <si>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</si>
  <si>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</si>
  <si>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</si>
  <si>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</si>
  <si>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</si>
  <si>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</si>
  <si>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</si>
  <si>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</si>
  <si>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</si>
  <si>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</si>
  <si>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</si>
  <si>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</si>
  <si>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</si>
  <si>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</si>
  <si>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</si>
  <si>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</si>
  <si>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</si>
  <si>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</si>
  <si>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</si>
  <si>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</si>
  <si>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</si>
  <si>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</si>
  <si>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吉賀町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</si>
  <si>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</si>
  <si>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</si>
  <si>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</si>
  <si>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</si>
  <si>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</si>
  <si>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</si>
  <si>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</si>
  <si>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</si>
  <si>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</si>
  <si>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</si>
  <si>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</si>
  <si>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</si>
  <si>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管渠に関しては現在対策の必要は無い。しかし、処理施設の設備関係の更新が必要になってきている。
　長期的な支出も含め見通しを立てるため、ストックマネジメントを策定を行う。</t>
    <rPh sb="7" eb="9">
      <t>ゲンザイ</t>
    </rPh>
    <phoneticPr fontId="4"/>
  </si>
  <si>
    <t>　①収益的収支比率に関しては一般会計繰入金に依存している部分が大きいため、加入促進、費用削減を行う必要がある。しかし、総費用のうち、償還金の占める割合が高く、大幅な改善は見込めない。
　④企業債残高対事業規模比率は徐々に低下している、新たな企業債が無いためである、また、類似団体に比べ、企業債少ないため、経営の状態は良いと考えられる。
⑤経費回収率、⑥汚水処理原価は平成２４、２５年度と程度に改善している。これは施設修繕料が小額であったためである。今後は更なる改善のため、経費削減を重点的に行っていく。
　⑧水洗化率は町営住宅、新築住宅の建設により、微増となっているが、人口減少の影響が大きく水洗化人口が減少しており、徐々に⑦施設利用率は悪化している。施設更新時には規模縮小を踏まえた検討が必要になる。</t>
    <rPh sb="2" eb="5">
      <t>シュウエキテキ</t>
    </rPh>
    <rPh sb="5" eb="7">
      <t>シュウシ</t>
    </rPh>
    <rPh sb="7" eb="9">
      <t>ヒリツ</t>
    </rPh>
    <rPh sb="10" eb="11">
      <t>カン</t>
    </rPh>
    <rPh sb="14" eb="16">
      <t>イッパン</t>
    </rPh>
    <rPh sb="16" eb="18">
      <t>カイケイ</t>
    </rPh>
    <rPh sb="18" eb="20">
      <t>クリイレ</t>
    </rPh>
    <rPh sb="20" eb="21">
      <t>キン</t>
    </rPh>
    <rPh sb="22" eb="24">
      <t>イゾン</t>
    </rPh>
    <rPh sb="28" eb="30">
      <t>ブブン</t>
    </rPh>
    <rPh sb="31" eb="32">
      <t>オオ</t>
    </rPh>
    <rPh sb="37" eb="39">
      <t>カニュウ</t>
    </rPh>
    <rPh sb="39" eb="41">
      <t>ソクシン</t>
    </rPh>
    <rPh sb="42" eb="44">
      <t>ヒヨウ</t>
    </rPh>
    <rPh sb="44" eb="46">
      <t>サクゲン</t>
    </rPh>
    <rPh sb="47" eb="48">
      <t>オコナ</t>
    </rPh>
    <rPh sb="49" eb="51">
      <t>ヒツヨウ</t>
    </rPh>
    <rPh sb="59" eb="62">
      <t>ソウヒヨウ</t>
    </rPh>
    <rPh sb="66" eb="69">
      <t>ショウカンキン</t>
    </rPh>
    <rPh sb="70" eb="71">
      <t>シ</t>
    </rPh>
    <rPh sb="73" eb="75">
      <t>ワリアイ</t>
    </rPh>
    <rPh sb="76" eb="77">
      <t>タカ</t>
    </rPh>
    <rPh sb="79" eb="81">
      <t>オオハバ</t>
    </rPh>
    <rPh sb="82" eb="84">
      <t>カイゼン</t>
    </rPh>
    <rPh sb="85" eb="87">
      <t>ミコ</t>
    </rPh>
    <rPh sb="94" eb="96">
      <t>キギョウ</t>
    </rPh>
    <rPh sb="96" eb="97">
      <t>サイ</t>
    </rPh>
    <rPh sb="97" eb="99">
      <t>ザンダカ</t>
    </rPh>
    <rPh sb="99" eb="100">
      <t>タイ</t>
    </rPh>
    <rPh sb="169" eb="171">
      <t>ケイヒ</t>
    </rPh>
    <rPh sb="171" eb="173">
      <t>カイシュウ</t>
    </rPh>
    <rPh sb="173" eb="174">
      <t>リツ</t>
    </rPh>
    <rPh sb="176" eb="178">
      <t>オスイ</t>
    </rPh>
    <rPh sb="178" eb="180">
      <t>ショリ</t>
    </rPh>
    <rPh sb="180" eb="182">
      <t>ゲンカ</t>
    </rPh>
    <rPh sb="183" eb="185">
      <t>ヘイセイ</t>
    </rPh>
    <rPh sb="190" eb="192">
      <t>ネンド</t>
    </rPh>
    <rPh sb="193" eb="195">
      <t>テイド</t>
    </rPh>
    <rPh sb="196" eb="198">
      <t>カイゼン</t>
    </rPh>
    <rPh sb="206" eb="208">
      <t>シセツ</t>
    </rPh>
    <rPh sb="208" eb="210">
      <t>シュウゼン</t>
    </rPh>
    <rPh sb="210" eb="211">
      <t>リョウ</t>
    </rPh>
    <rPh sb="212" eb="214">
      <t>ショウガク</t>
    </rPh>
    <rPh sb="224" eb="226">
      <t>コンゴ</t>
    </rPh>
    <rPh sb="227" eb="228">
      <t>サラ</t>
    </rPh>
    <rPh sb="230" eb="232">
      <t>カイゼン</t>
    </rPh>
    <rPh sb="236" eb="238">
      <t>ケイヒ</t>
    </rPh>
    <rPh sb="243" eb="244">
      <t>テキ</t>
    </rPh>
    <rPh sb="245" eb="246">
      <t>オコナ</t>
    </rPh>
    <rPh sb="254" eb="257">
      <t>スイセンカ</t>
    </rPh>
    <rPh sb="257" eb="258">
      <t>リツ</t>
    </rPh>
    <rPh sb="259" eb="261">
      <t>チョウエイ</t>
    </rPh>
    <rPh sb="261" eb="263">
      <t>ジュウタク</t>
    </rPh>
    <rPh sb="264" eb="266">
      <t>シンチク</t>
    </rPh>
    <rPh sb="266" eb="268">
      <t>ジュウタク</t>
    </rPh>
    <rPh sb="269" eb="271">
      <t>ケンセツ</t>
    </rPh>
    <rPh sb="275" eb="277">
      <t>ビゾウ</t>
    </rPh>
    <rPh sb="309" eb="311">
      <t>ジョジョ</t>
    </rPh>
    <rPh sb="326" eb="328">
      <t>シセツ</t>
    </rPh>
    <rPh sb="328" eb="331">
      <t>コウシンジ</t>
    </rPh>
    <rPh sb="333" eb="335">
      <t>キボ</t>
    </rPh>
    <rPh sb="335" eb="337">
      <t>シュクショウ</t>
    </rPh>
    <rPh sb="338" eb="339">
      <t>フ</t>
    </rPh>
    <rPh sb="342" eb="344">
      <t>ケントウ</t>
    </rPh>
    <rPh sb="345" eb="347">
      <t>ヒツヨウ</t>
    </rPh>
    <phoneticPr fontId="4"/>
  </si>
  <si>
    <t>　事業を継続可能なものにするため、経費削減に取り組んでいるが、大幅な改善は難しい。今後は、長期的な更新費用の推定、収入、償還金残高、水洗化人口等を考慮した事業展開を行う必要がある。
　今後の事業展開のため、ストックマネジメント策定を行い費用の推定を行っていく。</t>
    <rPh sb="17" eb="19">
      <t>ケイヒ</t>
    </rPh>
    <rPh sb="19" eb="21">
      <t>サクゲン</t>
    </rPh>
    <rPh sb="22" eb="23">
      <t>ト</t>
    </rPh>
    <rPh sb="24" eb="25">
      <t>ク</t>
    </rPh>
    <rPh sb="31" eb="33">
      <t>オオハバ</t>
    </rPh>
    <rPh sb="34" eb="36">
      <t>カイゼン</t>
    </rPh>
    <rPh sb="37" eb="38">
      <t>ムズカ</t>
    </rPh>
    <rPh sb="41" eb="43">
      <t>コンゴ</t>
    </rPh>
    <rPh sb="45" eb="48">
      <t>チョウキテキ</t>
    </rPh>
    <rPh sb="49" eb="52">
      <t>コウシンヒ</t>
    </rPh>
    <rPh sb="52" eb="53">
      <t>ヨウ</t>
    </rPh>
    <rPh sb="54" eb="56">
      <t>スイテイ</t>
    </rPh>
    <rPh sb="57" eb="59">
      <t>シュウニュウ</t>
    </rPh>
    <rPh sb="60" eb="63">
      <t>ショウカンキン</t>
    </rPh>
    <rPh sb="63" eb="65">
      <t>ザンダカ</t>
    </rPh>
    <rPh sb="66" eb="69">
      <t>スイセンカ</t>
    </rPh>
    <rPh sb="69" eb="71">
      <t>ジンコウ</t>
    </rPh>
    <rPh sb="71" eb="72">
      <t>トウ</t>
    </rPh>
    <rPh sb="73" eb="75">
      <t>コウリョ</t>
    </rPh>
    <rPh sb="77" eb="79">
      <t>ジギョウ</t>
    </rPh>
    <rPh sb="79" eb="81">
      <t>テンカイ</t>
    </rPh>
    <rPh sb="82" eb="83">
      <t>オコナ</t>
    </rPh>
    <rPh sb="84" eb="86">
      <t>ヒツヨウ</t>
    </rPh>
    <rPh sb="95" eb="97">
      <t>ジギョウ</t>
    </rPh>
    <rPh sb="97" eb="99">
      <t>テンカイ</t>
    </rPh>
    <rPh sb="116" eb="11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</si>
</sst>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0.4</c:v>
                </c:pt>
                <c:pt idx="4">
                  <c:v>0</c:v>
                </c:pt>
              </c:numCache>
            </c:numRef>
          </c:val>
        </c:ser>
        <c:dLbls>
          <c:showLegendKey val="0"/>
          <c:showVal val="0"/>
          <c:showCatName val="0"/>
          <c:showSerName val="0"/>
          <c:showPercent val="0"/>
          <c:showBubbleSize val="0"/>
        </c:dLbls>
        <c:gapWidth val="150"/>
        <c:axId val="215663232"/>
        <c:axId val="21543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215663232"/>
        <c:axId val="215431248"/>
      </c:lineChart>
      <c:dateAx>
        <c:axId val="215663232"/>
        <c:scaling>
          <c:orientation val="minMax"/>
        </c:scaling>
        <c:delete val="1"/>
        <c:axPos val="b"/>
        <c:numFmt formatCode="ge" sourceLinked="1"/>
        <c:majorTickMark val="none"/>
        <c:minorTickMark val="none"/>
        <c:tickLblPos val="none"/>
        <c:crossAx val="215431248"/>
        <c:crosses val="autoZero"/>
        <c:auto val="1"/>
        <c:lblOffset val="100"/>
        <c:baseTimeUnit val="years"/>
      </c:dateAx>
      <c:valAx>
        <c:axId val="21543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45.66</c:v>
                </c:pt>
                <c:pt idx="1">
                  <c:v>45.66</c:v>
                </c:pt>
                <c:pt idx="2">
                  <c:v>44.54</c:v>
                </c:pt>
                <c:pt idx="3">
                  <c:v>43.42</c:v>
                </c:pt>
                <c:pt idx="4">
                  <c:v>42.86</c:v>
                </c:pt>
              </c:numCache>
            </c:numRef>
          </c:val>
        </c:ser>
        <c:dLbls>
          <c:showLegendKey val="0"/>
          <c:showVal val="0"/>
          <c:showCatName val="0"/>
          <c:showSerName val="0"/>
          <c:showPercent val="0"/>
          <c:showBubbleSize val="0"/>
        </c:dLbls>
        <c:gapWidth val="150"/>
        <c:axId val="214418744"/>
        <c:axId val="2173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214418744"/>
        <c:axId val="217374272"/>
      </c:lineChart>
      <c:dateAx>
        <c:axId val="214418744"/>
        <c:scaling>
          <c:orientation val="minMax"/>
        </c:scaling>
        <c:delete val="1"/>
        <c:axPos val="b"/>
        <c:numFmt formatCode="ge" sourceLinked="1"/>
        <c:majorTickMark val="none"/>
        <c:minorTickMark val="none"/>
        <c:tickLblPos val="none"/>
        <c:crossAx val="217374272"/>
        <c:crosses val="autoZero"/>
        <c:auto val="1"/>
        <c:lblOffset val="100"/>
        <c:baseTimeUnit val="years"/>
      </c:dateAx>
      <c:valAx>
        <c:axId val="2173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1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81.86</c:v>
                </c:pt>
                <c:pt idx="1">
                  <c:v>84.13</c:v>
                </c:pt>
                <c:pt idx="2">
                  <c:v>84.98</c:v>
                </c:pt>
                <c:pt idx="3">
                  <c:v>87.21</c:v>
                </c:pt>
                <c:pt idx="4">
                  <c:v>87.83</c:v>
                </c:pt>
              </c:numCache>
            </c:numRef>
          </c:val>
        </c:ser>
        <c:dLbls>
          <c:showLegendKey val="0"/>
          <c:showVal val="0"/>
          <c:showCatName val="0"/>
          <c:showSerName val="0"/>
          <c:showPercent val="0"/>
          <c:showBubbleSize val="0"/>
        </c:dLbls>
        <c:gapWidth val="150"/>
        <c:axId val="217375448"/>
        <c:axId val="2173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217375448"/>
        <c:axId val="217375840"/>
      </c:lineChart>
      <c:dateAx>
        <c:axId val="217375448"/>
        <c:scaling>
          <c:orientation val="minMax"/>
        </c:scaling>
        <c:delete val="1"/>
        <c:axPos val="b"/>
        <c:numFmt formatCode="ge" sourceLinked="1"/>
        <c:majorTickMark val="none"/>
        <c:minorTickMark val="none"/>
        <c:tickLblPos val="none"/>
        <c:crossAx val="217375840"/>
        <c:crosses val="autoZero"/>
        <c:auto val="1"/>
        <c:lblOffset val="100"/>
        <c:baseTimeUnit val="years"/>
      </c:dateAx>
      <c:valAx>
        <c:axId val="2173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7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61.12</c:v>
                </c:pt>
                <c:pt idx="1">
                  <c:v>69.39</c:v>
                </c:pt>
                <c:pt idx="2">
                  <c:v>89.38</c:v>
                </c:pt>
                <c:pt idx="3">
                  <c:v>92.21</c:v>
                </c:pt>
                <c:pt idx="4">
                  <c:v>90.83</c:v>
                </c:pt>
              </c:numCache>
            </c:numRef>
          </c:val>
        </c:ser>
        <c:dLbls>
          <c:showLegendKey val="0"/>
          <c:showVal val="0"/>
          <c:showCatName val="0"/>
          <c:showSerName val="0"/>
          <c:showPercent val="0"/>
          <c:showBubbleSize val="0"/>
        </c:dLbls>
        <c:gapWidth val="150"/>
        <c:axId val="215262680"/>
        <c:axId val="11252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262680"/>
        <c:axId val="112521464"/>
      </c:lineChart>
      <c:dateAx>
        <c:axId val="215262680"/>
        <c:scaling>
          <c:orientation val="minMax"/>
        </c:scaling>
        <c:delete val="1"/>
        <c:axPos val="b"/>
        <c:numFmt formatCode="ge" sourceLinked="1"/>
        <c:majorTickMark val="none"/>
        <c:minorTickMark val="none"/>
        <c:tickLblPos val="none"/>
        <c:crossAx val="112521464"/>
        <c:crosses val="autoZero"/>
        <c:auto val="1"/>
        <c:lblOffset val="100"/>
        <c:baseTimeUnit val="years"/>
      </c:dateAx>
      <c:valAx>
        <c:axId val="11252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6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770600"/>
        <c:axId val="2165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770600"/>
        <c:axId val="216579424"/>
      </c:lineChart>
      <c:dateAx>
        <c:axId val="215770600"/>
        <c:scaling>
          <c:orientation val="minMax"/>
        </c:scaling>
        <c:delete val="1"/>
        <c:axPos val="b"/>
        <c:numFmt formatCode="ge" sourceLinked="1"/>
        <c:majorTickMark val="none"/>
        <c:minorTickMark val="none"/>
        <c:tickLblPos val="none"/>
        <c:crossAx val="216579424"/>
        <c:crosses val="autoZero"/>
        <c:auto val="1"/>
        <c:lblOffset val="100"/>
        <c:baseTimeUnit val="years"/>
      </c:dateAx>
      <c:valAx>
        <c:axId val="2165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7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176456"/>
        <c:axId val="21441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176456"/>
        <c:axId val="214414040"/>
      </c:lineChart>
      <c:dateAx>
        <c:axId val="216176456"/>
        <c:scaling>
          <c:orientation val="minMax"/>
        </c:scaling>
        <c:delete val="1"/>
        <c:axPos val="b"/>
        <c:numFmt formatCode="ge" sourceLinked="1"/>
        <c:majorTickMark val="none"/>
        <c:minorTickMark val="none"/>
        <c:tickLblPos val="none"/>
        <c:crossAx val="214414040"/>
        <c:crosses val="autoZero"/>
        <c:auto val="1"/>
        <c:lblOffset val="100"/>
        <c:baseTimeUnit val="years"/>
      </c:dateAx>
      <c:valAx>
        <c:axId val="21441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7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417176"/>
        <c:axId val="2144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417176"/>
        <c:axId val="214417568"/>
      </c:lineChart>
      <c:dateAx>
        <c:axId val="214417176"/>
        <c:scaling>
          <c:orientation val="minMax"/>
        </c:scaling>
        <c:delete val="1"/>
        <c:axPos val="b"/>
        <c:numFmt formatCode="ge" sourceLinked="1"/>
        <c:majorTickMark val="none"/>
        <c:minorTickMark val="none"/>
        <c:tickLblPos val="none"/>
        <c:crossAx val="214417568"/>
        <c:crosses val="autoZero"/>
        <c:auto val="1"/>
        <c:lblOffset val="100"/>
        <c:baseTimeUnit val="years"/>
      </c:dateAx>
      <c:valAx>
        <c:axId val="2144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1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419136"/>
        <c:axId val="21736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419136"/>
        <c:axId val="217369960"/>
      </c:lineChart>
      <c:dateAx>
        <c:axId val="214419136"/>
        <c:scaling>
          <c:orientation val="minMax"/>
        </c:scaling>
        <c:delete val="1"/>
        <c:axPos val="b"/>
        <c:numFmt formatCode="ge" sourceLinked="1"/>
        <c:majorTickMark val="none"/>
        <c:minorTickMark val="none"/>
        <c:tickLblPos val="none"/>
        <c:crossAx val="217369960"/>
        <c:crosses val="autoZero"/>
        <c:auto val="1"/>
        <c:lblOffset val="100"/>
        <c:baseTimeUnit val="years"/>
      </c:dateAx>
      <c:valAx>
        <c:axId val="21736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836.82</c:v>
                </c:pt>
                <c:pt idx="1">
                  <c:v>724.1</c:v>
                </c:pt>
                <c:pt idx="2">
                  <c:v>625.46</c:v>
                </c:pt>
                <c:pt idx="3">
                  <c:v>597.98</c:v>
                </c:pt>
                <c:pt idx="4">
                  <c:v>455.08</c:v>
                </c:pt>
              </c:numCache>
            </c:numRef>
          </c:val>
        </c:ser>
        <c:dLbls>
          <c:showLegendKey val="0"/>
          <c:showVal val="0"/>
          <c:showCatName val="0"/>
          <c:showSerName val="0"/>
          <c:showPercent val="0"/>
          <c:showBubbleSize val="0"/>
        </c:dLbls>
        <c:gapWidth val="150"/>
        <c:axId val="214416784"/>
        <c:axId val="21441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214416784"/>
        <c:axId val="214416392"/>
      </c:lineChart>
      <c:dateAx>
        <c:axId val="214416784"/>
        <c:scaling>
          <c:orientation val="minMax"/>
        </c:scaling>
        <c:delete val="1"/>
        <c:axPos val="b"/>
        <c:numFmt formatCode="ge" sourceLinked="1"/>
        <c:majorTickMark val="none"/>
        <c:minorTickMark val="none"/>
        <c:tickLblPos val="none"/>
        <c:crossAx val="214416392"/>
        <c:crosses val="autoZero"/>
        <c:auto val="1"/>
        <c:lblOffset val="100"/>
        <c:baseTimeUnit val="years"/>
      </c:dateAx>
      <c:valAx>
        <c:axId val="21441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1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42.9</c:v>
                </c:pt>
                <c:pt idx="1">
                  <c:v>40.880000000000003</c:v>
                </c:pt>
                <c:pt idx="2">
                  <c:v>22.79</c:v>
                </c:pt>
                <c:pt idx="3">
                  <c:v>33.11</c:v>
                </c:pt>
                <c:pt idx="4">
                  <c:v>40.380000000000003</c:v>
                </c:pt>
              </c:numCache>
            </c:numRef>
          </c:val>
        </c:ser>
        <c:dLbls>
          <c:showLegendKey val="0"/>
          <c:showVal val="0"/>
          <c:showCatName val="0"/>
          <c:showSerName val="0"/>
          <c:showPercent val="0"/>
          <c:showBubbleSize val="0"/>
        </c:dLbls>
        <c:gapWidth val="150"/>
        <c:axId val="217371136"/>
        <c:axId val="21737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217371136"/>
        <c:axId val="217371528"/>
      </c:lineChart>
      <c:dateAx>
        <c:axId val="217371136"/>
        <c:scaling>
          <c:orientation val="minMax"/>
        </c:scaling>
        <c:delete val="1"/>
        <c:axPos val="b"/>
        <c:numFmt formatCode="ge" sourceLinked="1"/>
        <c:majorTickMark val="none"/>
        <c:minorTickMark val="none"/>
        <c:tickLblPos val="none"/>
        <c:crossAx val="217371528"/>
        <c:crosses val="autoZero"/>
        <c:auto val="1"/>
        <c:lblOffset val="100"/>
        <c:baseTimeUnit val="years"/>
      </c:dateAx>
      <c:valAx>
        <c:axId val="21737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365.07</c:v>
                </c:pt>
                <c:pt idx="1">
                  <c:v>368.64</c:v>
                </c:pt>
                <c:pt idx="2">
                  <c:v>690</c:v>
                </c:pt>
                <c:pt idx="3">
                  <c:v>493.85</c:v>
                </c:pt>
                <c:pt idx="4">
                  <c:v>406.6</c:v>
                </c:pt>
              </c:numCache>
            </c:numRef>
          </c:val>
        </c:ser>
        <c:dLbls>
          <c:showLegendKey val="0"/>
          <c:showVal val="0"/>
          <c:showCatName val="0"/>
          <c:showSerName val="0"/>
          <c:showPercent val="0"/>
          <c:showBubbleSize val="0"/>
        </c:dLbls>
        <c:gapWidth val="150"/>
        <c:axId val="217372704"/>
        <c:axId val="21737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217372704"/>
        <c:axId val="217373096"/>
      </c:lineChart>
      <c:dateAx>
        <c:axId val="217372704"/>
        <c:scaling>
          <c:orientation val="minMax"/>
        </c:scaling>
        <c:delete val="1"/>
        <c:axPos val="b"/>
        <c:numFmt formatCode="ge" sourceLinked="1"/>
        <c:majorTickMark val="none"/>
        <c:minorTickMark val="none"/>
        <c:tickLblPos val="none"/>
        <c:crossAx val="217373096"/>
        <c:crosses val="autoZero"/>
        <c:auto val="1"/>
        <c:lblOffset val="100"/>
        <c:baseTimeUnit val="years"/>
      </c:dateAx>
      <c:valAx>
        <c:axId val="21737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I74" sqref="BI7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吉賀町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121</v>
      </c>
      <c r="AE8" s="49"/>
      <c r="AF8" s="49"/>
      <c r="AG8" s="49"/>
      <c r="AH8" s="49"/>
      <c r="AI8" s="49"/>
      <c r="AJ8" s="49"/>
      <c r="AK8" s="4"/>
      <c r="AL8" s="50">
        <f>データ!S6</f>
        <v>6398</v>
      </c>
      <c r="AM8" s="50"/>
      <c r="AN8" s="50"/>
      <c r="AO8" s="50"/>
      <c r="AP8" s="50"/>
      <c r="AQ8" s="50"/>
      <c r="AR8" s="50"/>
      <c r="AS8" s="50"/>
      <c r="AT8" s="45">
        <f>データ!T6</f>
        <v>336.5</v>
      </c>
      <c r="AU8" s="45"/>
      <c r="AV8" s="45"/>
      <c r="AW8" s="45"/>
      <c r="AX8" s="45"/>
      <c r="AY8" s="45"/>
      <c r="AZ8" s="45"/>
      <c r="BA8" s="45"/>
      <c r="BB8" s="45">
        <f>データ!U6</f>
        <v>19.010000000000002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8.99</v>
      </c>
      <c r="Q10" s="45"/>
      <c r="R10" s="45"/>
      <c r="S10" s="45"/>
      <c r="T10" s="45"/>
      <c r="U10" s="45"/>
      <c r="V10" s="45"/>
      <c r="W10" s="45">
        <f>データ!Q6</f>
        <v>100</v>
      </c>
      <c r="X10" s="45"/>
      <c r="Y10" s="45"/>
      <c r="Z10" s="45"/>
      <c r="AA10" s="45"/>
      <c r="AB10" s="45"/>
      <c r="AC10" s="45"/>
      <c r="AD10" s="50">
        <f>データ!R6</f>
        <v>3150</v>
      </c>
      <c r="AE10" s="50"/>
      <c r="AF10" s="50"/>
      <c r="AG10" s="50"/>
      <c r="AH10" s="50"/>
      <c r="AI10" s="50"/>
      <c r="AJ10" s="50"/>
      <c r="AK10" s="2"/>
      <c r="AL10" s="50">
        <f>データ!V6</f>
        <v>567</v>
      </c>
      <c r="AM10" s="50"/>
      <c r="AN10" s="50"/>
      <c r="AO10" s="50"/>
      <c r="AP10" s="50"/>
      <c r="AQ10" s="50"/>
      <c r="AR10" s="50"/>
      <c r="AS10" s="50"/>
      <c r="AT10" s="45">
        <f>データ!W6</f>
        <v>0.25</v>
      </c>
      <c r="AU10" s="45"/>
      <c r="AV10" s="45"/>
      <c r="AW10" s="45"/>
      <c r="AX10" s="45"/>
      <c r="AY10" s="45"/>
      <c r="AZ10" s="45"/>
      <c r="BA10" s="45"/>
      <c r="BB10" s="45">
        <f>データ!X6</f>
        <v>2268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325058</v>
      </c>
      <c r="D6" s="33">
        <f t="shared" si="3"/>
        <v>47</v>
      </c>
      <c r="E6" s="33">
        <f t="shared" si="3"/>
        <v>17</v>
      </c>
      <c r="F6" s="33">
        <f t="shared" si="3"/>
        <v>5</v>
      </c>
      <c r="G6" s="33">
        <f t="shared" si="3"/>
        <v>0</v>
      </c>
      <c r="H6" s="33" t="str">
        <f t="shared" si="3"/>
        <v>島根県　吉賀町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8.99</v>
      </c>
      <c r="Q6" s="34">
        <f t="shared" si="3"/>
        <v>100</v>
      </c>
      <c r="R6" s="34">
        <f t="shared" si="3"/>
        <v>3150</v>
      </c>
      <c r="S6" s="34">
        <f t="shared" si="3"/>
        <v>6398</v>
      </c>
      <c r="T6" s="34">
        <f t="shared" si="3"/>
        <v>336.5</v>
      </c>
      <c r="U6" s="34">
        <f t="shared" si="3"/>
        <v>19.010000000000002</v>
      </c>
      <c r="V6" s="34">
        <f t="shared" si="3"/>
        <v>567</v>
      </c>
      <c r="W6" s="34">
        <f t="shared" si="3"/>
        <v>0.25</v>
      </c>
      <c r="X6" s="34">
        <f t="shared" si="3"/>
        <v>2268</v>
      </c>
      <c r="Y6" s="35">
        <f>IF(Y7="",NA(),Y7)</f>
        <v>61.12</v>
      </c>
      <c r="Z6" s="35">
        <f t="shared" ref="Z6:AH6" si="4">IF(Z7="",NA(),Z7)</f>
        <v>69.39</v>
      </c>
      <c r="AA6" s="35">
        <f t="shared" si="4"/>
        <v>89.38</v>
      </c>
      <c r="AB6" s="35">
        <f t="shared" si="4"/>
        <v>92.21</v>
      </c>
      <c r="AC6" s="35">
        <f t="shared" si="4"/>
        <v>90.83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836.82</v>
      </c>
      <c r="BG6" s="35">
        <f t="shared" ref="BG6:BO6" si="7">IF(BG7="",NA(),BG7)</f>
        <v>724.1</v>
      </c>
      <c r="BH6" s="35">
        <f t="shared" si="7"/>
        <v>625.46</v>
      </c>
      <c r="BI6" s="35">
        <f t="shared" si="7"/>
        <v>597.98</v>
      </c>
      <c r="BJ6" s="35">
        <f t="shared" si="7"/>
        <v>455.08</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42.9</v>
      </c>
      <c r="BR6" s="35">
        <f t="shared" ref="BR6:BZ6" si="8">IF(BR7="",NA(),BR7)</f>
        <v>40.880000000000003</v>
      </c>
      <c r="BS6" s="35">
        <f t="shared" si="8"/>
        <v>22.79</v>
      </c>
      <c r="BT6" s="35">
        <f t="shared" si="8"/>
        <v>33.11</v>
      </c>
      <c r="BU6" s="35">
        <f t="shared" si="8"/>
        <v>40.380000000000003</v>
      </c>
      <c r="BV6" s="35">
        <f t="shared" si="8"/>
        <v>42.48</v>
      </c>
      <c r="BW6" s="35">
        <f t="shared" si="8"/>
        <v>41.04</v>
      </c>
      <c r="BX6" s="35">
        <f t="shared" si="8"/>
        <v>41.08</v>
      </c>
      <c r="BY6" s="35">
        <f t="shared" si="8"/>
        <v>41.34</v>
      </c>
      <c r="BZ6" s="35">
        <f t="shared" si="8"/>
        <v>40.06</v>
      </c>
      <c r="CA6" s="34" t="str">
        <f>IF(CA7="","",IF(CA7="-","【-】","【"&amp;SUBSTITUTE(TEXT(CA7,"#,##0.00"),"-","△")&amp;"】"))</f>
        <v>【55.73】</v>
      </c>
      <c r="CB6" s="35">
        <f>IF(CB7="",NA(),CB7)</f>
        <v>365.07</v>
      </c>
      <c r="CC6" s="35">
        <f t="shared" ref="CC6:CK6" si="9">IF(CC7="",NA(),CC7)</f>
        <v>368.64</v>
      </c>
      <c r="CD6" s="35">
        <f t="shared" si="9"/>
        <v>690</v>
      </c>
      <c r="CE6" s="35">
        <f t="shared" si="9"/>
        <v>493.85</v>
      </c>
      <c r="CF6" s="35">
        <f t="shared" si="9"/>
        <v>406.6</v>
      </c>
      <c r="CG6" s="35">
        <f t="shared" si="9"/>
        <v>343.8</v>
      </c>
      <c r="CH6" s="35">
        <f t="shared" si="9"/>
        <v>357.08</v>
      </c>
      <c r="CI6" s="35">
        <f t="shared" si="9"/>
        <v>378.08</v>
      </c>
      <c r="CJ6" s="35">
        <f t="shared" si="9"/>
        <v>357.49</v>
      </c>
      <c r="CK6" s="35">
        <f t="shared" si="9"/>
        <v>355.22</v>
      </c>
      <c r="CL6" s="34" t="str">
        <f>IF(CL7="","",IF(CL7="-","【-】","【"&amp;SUBSTITUTE(TEXT(CL7,"#,##0.00"),"-","△")&amp;"】"))</f>
        <v>【276.78】</v>
      </c>
      <c r="CM6" s="35">
        <f>IF(CM7="",NA(),CM7)</f>
        <v>45.66</v>
      </c>
      <c r="CN6" s="35">
        <f t="shared" ref="CN6:CV6" si="10">IF(CN7="",NA(),CN7)</f>
        <v>45.66</v>
      </c>
      <c r="CO6" s="35">
        <f t="shared" si="10"/>
        <v>44.54</v>
      </c>
      <c r="CP6" s="35">
        <f t="shared" si="10"/>
        <v>43.42</v>
      </c>
      <c r="CQ6" s="35">
        <f t="shared" si="10"/>
        <v>42.86</v>
      </c>
      <c r="CR6" s="35">
        <f t="shared" si="10"/>
        <v>46.06</v>
      </c>
      <c r="CS6" s="35">
        <f t="shared" si="10"/>
        <v>45.95</v>
      </c>
      <c r="CT6" s="35">
        <f t="shared" si="10"/>
        <v>44.69</v>
      </c>
      <c r="CU6" s="35">
        <f t="shared" si="10"/>
        <v>44.69</v>
      </c>
      <c r="CV6" s="35">
        <f t="shared" si="10"/>
        <v>42.84</v>
      </c>
      <c r="CW6" s="34" t="str">
        <f>IF(CW7="","",IF(CW7="-","【-】","【"&amp;SUBSTITUTE(TEXT(CW7,"#,##0.00"),"-","△")&amp;"】"))</f>
        <v>【59.15】</v>
      </c>
      <c r="CX6" s="35">
        <f>IF(CX7="",NA(),CX7)</f>
        <v>81.86</v>
      </c>
      <c r="CY6" s="35">
        <f t="shared" ref="CY6:DG6" si="11">IF(CY7="",NA(),CY7)</f>
        <v>84.13</v>
      </c>
      <c r="CZ6" s="35">
        <f t="shared" si="11"/>
        <v>84.98</v>
      </c>
      <c r="DA6" s="35">
        <f t="shared" si="11"/>
        <v>87.21</v>
      </c>
      <c r="DB6" s="35">
        <f t="shared" si="11"/>
        <v>87.83</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0.4</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325058</v>
      </c>
      <c r="D7" s="37">
        <v>47</v>
      </c>
      <c r="E7" s="37">
        <v>17</v>
      </c>
      <c r="F7" s="37">
        <v>5</v>
      </c>
      <c r="G7" s="37">
        <v>0</v>
      </c>
      <c r="H7" s="37" t="s">
        <v>109</v>
      </c>
      <c r="I7" s="37" t="s">
        <v>110</v>
      </c>
      <c r="J7" s="37" t="s">
        <v>111</v>
      </c>
      <c r="K7" s="37" t="s">
        <v>112</v>
      </c>
      <c r="L7" s="37" t="s">
        <v>113</v>
      </c>
      <c r="M7" s="37"/>
      <c r="N7" s="38" t="s">
        <v>114</v>
      </c>
      <c r="O7" s="38" t="s">
        <v>115</v>
      </c>
      <c r="P7" s="38">
        <v>8.99</v>
      </c>
      <c r="Q7" s="38">
        <v>100</v>
      </c>
      <c r="R7" s="38">
        <v>3150</v>
      </c>
      <c r="S7" s="38">
        <v>6398</v>
      </c>
      <c r="T7" s="38">
        <v>336.5</v>
      </c>
      <c r="U7" s="38">
        <v>19.010000000000002</v>
      </c>
      <c r="V7" s="38">
        <v>567</v>
      </c>
      <c r="W7" s="38">
        <v>0.25</v>
      </c>
      <c r="X7" s="38">
        <v>2268</v>
      </c>
      <c r="Y7" s="38">
        <v>61.12</v>
      </c>
      <c r="Z7" s="38">
        <v>69.39</v>
      </c>
      <c r="AA7" s="38">
        <v>89.38</v>
      </c>
      <c r="AB7" s="38">
        <v>92.21</v>
      </c>
      <c r="AC7" s="38">
        <v>90.83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836.82</v>
      </c>
      <c r="BG7" s="38">
        <v>724.1</v>
      </c>
      <c r="BH7" s="38">
        <v>625.46</v>
      </c>
      <c r="BI7" s="38">
        <v>597.98</v>
      </c>
      <c r="BJ7" s="38">
        <v>455.08</v>
      </c>
      <c r="BK7" s="38">
        <v>1144.05</v>
      </c>
      <c r="BL7" s="38">
        <v>1117.1099999999999</v>
      </c>
      <c r="BM7" s="38">
        <v>1161.05</v>
      </c>
      <c r="BN7" s="38">
        <v>979.89</v>
      </c>
      <c r="BO7" s="38">
        <v>1051.43</v>
      </c>
      <c r="BP7" s="38">
        <v>914.53</v>
      </c>
      <c r="BQ7" s="38">
        <v>42.9</v>
      </c>
      <c r="BR7" s="38">
        <v>40.880000000000003</v>
      </c>
      <c r="BS7" s="38">
        <v>22.79</v>
      </c>
      <c r="BT7" s="38">
        <v>33.11</v>
      </c>
      <c r="BU7" s="38">
        <v>40.380000000000003</v>
      </c>
      <c r="BV7" s="38">
        <v>42.48</v>
      </c>
      <c r="BW7" s="38">
        <v>41.04</v>
      </c>
      <c r="BX7" s="38">
        <v>41.08</v>
      </c>
      <c r="BY7" s="38">
        <v>41.34</v>
      </c>
      <c r="BZ7" s="38">
        <v>40.06</v>
      </c>
      <c r="CA7" s="38">
        <v>55.73</v>
      </c>
      <c r="CB7" s="38">
        <v>365.07</v>
      </c>
      <c r="CC7" s="38">
        <v>368.64</v>
      </c>
      <c r="CD7" s="38">
        <v>690</v>
      </c>
      <c r="CE7" s="38">
        <v>493.85</v>
      </c>
      <c r="CF7" s="38">
        <v>406.6</v>
      </c>
      <c r="CG7" s="38">
        <v>343.8</v>
      </c>
      <c r="CH7" s="38">
        <v>357.08</v>
      </c>
      <c r="CI7" s="38">
        <v>378.08</v>
      </c>
      <c r="CJ7" s="38">
        <v>357.49</v>
      </c>
      <c r="CK7" s="38">
        <v>355.22</v>
      </c>
      <c r="CL7" s="38">
        <v>276.77999999999997</v>
      </c>
      <c r="CM7" s="38">
        <v>45.66</v>
      </c>
      <c r="CN7" s="38">
        <v>45.66</v>
      </c>
      <c r="CO7" s="38">
        <v>44.54</v>
      </c>
      <c r="CP7" s="38">
        <v>43.42</v>
      </c>
      <c r="CQ7" s="38">
        <v>42.86</v>
      </c>
      <c r="CR7" s="38">
        <v>46.06</v>
      </c>
      <c r="CS7" s="38">
        <v>45.95</v>
      </c>
      <c r="CT7" s="38">
        <v>44.69</v>
      </c>
      <c r="CU7" s="38">
        <v>44.69</v>
      </c>
      <c r="CV7" s="38">
        <v>42.84</v>
      </c>
      <c r="CW7" s="38">
        <v>59.15</v>
      </c>
      <c r="CX7" s="38">
        <v>81.86</v>
      </c>
      <c r="CY7" s="38">
        <v>84.13</v>
      </c>
      <c r="CZ7" s="38">
        <v>84.98</v>
      </c>
      <c r="DA7" s="38">
        <v>87.21</v>
      </c>
      <c r="DB7" s="38">
        <v>87.83</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0.4</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2017-12-25T02:31:44Z</dcterms:created>
  <dcterms:modified xsi:type="dcterms:W3CDTF">2018-02-13T23:13:44Z</dcterms:modified>
  <cp:category/>
</cp:coreProperties>
</file>