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s104\データ等保存先\220総務課\14 財政\12 公営事業_※年度別フォルダ管理\29\04 経営分析\07 下水道\【2月8日(木)〆】平成28年度決算「経営比較分析表」の分析等について\"/>
    </mc:Choice>
  </mc:AlternateContent>
  <workbookProtection workbookPassword="B319" lockStructure="1"/>
  <bookViews>
    <workbookView xWindow="0" yWindow="0" windowWidth="19170" windowHeight="664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AT10" i="4"/>
  <c r="AL10" i="4"/>
  <c r="I10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<sst xmlns="http://schemas.openxmlformats.org/spreadsheetml/2006/main" count="240" uniqueCount="125">
  <si>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</si>
  <si>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</si>
  <si>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</si>
  <si>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</si>
  <si>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</si>
  <si>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</si>
  <si>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</si>
  <si>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</si>
  <si>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</si>
  <si>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</si>
  <si>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</si>
  <si>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</si>
  <si>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</si>
  <si>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</si>
  <si>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</si>
  <si>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</si>
  <si>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</si>
  <si>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</si>
  <si>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</si>
  <si>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</si>
  <si>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</si>
  <si>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</si>
  <si>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</si>
  <si>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</si>
  <si>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</si>
  <si>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</si>
  <si>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</si>
  <si>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</si>
  <si>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</si>
  <si>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</si>
  <si>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</si>
  <si>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</si>
  <si>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</si>
  <si>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</si>
  <si>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</si>
  <si>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</si>
  <si>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</si>
  <si>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</si>
  <si>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</si>
  <si>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</si>
  <si>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</si>
  <si>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</si>
  <si>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</si>
  <si>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</si>
  <si>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</si>
  <si>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</si>
  <si>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</si>
  <si>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</si>
  <si>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</si>
  <si>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</si>
  <si>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</si>
  <si>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</si>
  <si>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</si>
  <si>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</si>
  <si>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</si>
  <si>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</si>
  <si>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</si>
  <si>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</si>
  <si>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</si>
  <si>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</si>
  <si>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</si>
  <si>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</si>
  <si>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</si>
  <si>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</si>
  <si>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</si>
  <si>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</si>
  <si>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</si>
  <si>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</si>
  <si>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</si>
  <si>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</si>
  <si>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</si>
  <si>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</si>
  <si>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</si>
  <si>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</si>
  <si>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</si>
  <si>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</si>
  <si>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</si>
  <si>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</si>
  <si>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</si>
  <si>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</si>
  <si>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</si>
  <si>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</si>
  <si>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</si>
  <si>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</si>
  <si>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</si>
  <si>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</si>
  <si>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</si>
  <si>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</si>
  <si>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</si>
  <si>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</si>
  <si>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</si>
  <si>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</si>
  <si>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</si>
  <si>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</si>
  <si>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</si>
  <si>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</si>
  <si>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</si>
  <si>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</si>
  <si>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</si>
  <si>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</si>
  <si>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</si>
  <si>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</si>
  <si>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</si>
  <si>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</si>
  <si>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</si>
  <si>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</si>
  <si>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</si>
  <si>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</si>
  <si>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</si>
  <si>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島根県　吉賀町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</si>
  <si>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</si>
  <si>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</si>
  <si>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</si>
  <si>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</si>
  <si>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</si>
  <si>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</si>
  <si>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</si>
  <si>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</si>
  <si>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</si>
  <si>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</si>
  <si>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</si>
  <si>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</si>
  <si>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①収益的収支比率は町債の償還が減少し、改善しているが、収入については一般会計繰入金に依存している部分が大きいため、加入促進、費用削減を行う必要がある。しかし、総費用のうち、償還金の占める割合が高く、大幅な改善は見込めない。
　④企業債残高対事業規模比率は徐々に低下している。また、類似団体に比べ、企業債少ないため、経営の状態は良いと考えられる。
　⑤経費回収率、⑥汚水処理原価は改善傾向にあるが、これは維持管理費ではなく、施設修繕料や委託費の変動によるところが大きい。更なる改善のため、経費削減を重点的に行っていく予定だが、経常費用と料金収入の割合としては大幅な改善は見込めない。
　新地区の供用開始によって、⑦施設利用率は増加している。また、⑧水洗化率も一度低下したが、順調に加入が進んでいる。</t>
    <rPh sb="2" eb="5">
      <t>シュウエキテキ</t>
    </rPh>
    <rPh sb="5" eb="7">
      <t>シュウシ</t>
    </rPh>
    <rPh sb="7" eb="9">
      <t>ヒリツ</t>
    </rPh>
    <rPh sb="10" eb="11">
      <t>チョウ</t>
    </rPh>
    <rPh sb="11" eb="12">
      <t>サイ</t>
    </rPh>
    <rPh sb="13" eb="15">
      <t>ショウカン</t>
    </rPh>
    <rPh sb="16" eb="18">
      <t>ゲンショウ</t>
    </rPh>
    <rPh sb="20" eb="22">
      <t>カイゼン</t>
    </rPh>
    <rPh sb="28" eb="30">
      <t>シュウニュウ</t>
    </rPh>
    <rPh sb="35" eb="37">
      <t>イッパン</t>
    </rPh>
    <rPh sb="37" eb="39">
      <t>カイケイ</t>
    </rPh>
    <rPh sb="39" eb="41">
      <t>クリイレ</t>
    </rPh>
    <rPh sb="41" eb="42">
      <t>キン</t>
    </rPh>
    <rPh sb="43" eb="45">
      <t>イゾン</t>
    </rPh>
    <rPh sb="49" eb="51">
      <t>ブブン</t>
    </rPh>
    <rPh sb="52" eb="53">
      <t>オオ</t>
    </rPh>
    <rPh sb="178" eb="180">
      <t>カイシュウ</t>
    </rPh>
    <rPh sb="180" eb="181">
      <t>リツ</t>
    </rPh>
    <rPh sb="190" eb="192">
      <t>カイゼン</t>
    </rPh>
    <rPh sb="192" eb="194">
      <t>ケイコウ</t>
    </rPh>
    <rPh sb="202" eb="204">
      <t>イジ</t>
    </rPh>
    <rPh sb="204" eb="207">
      <t>カンリヒ</t>
    </rPh>
    <rPh sb="218" eb="220">
      <t>イタク</t>
    </rPh>
    <rPh sb="220" eb="221">
      <t>ヒ</t>
    </rPh>
    <rPh sb="222" eb="224">
      <t>ヘンドウ</t>
    </rPh>
    <rPh sb="231" eb="232">
      <t>オオ</t>
    </rPh>
    <rPh sb="258" eb="260">
      <t>ヨテイ</t>
    </rPh>
    <rPh sb="263" eb="265">
      <t>ケイジョウ</t>
    </rPh>
    <rPh sb="265" eb="267">
      <t>ヒヨウ</t>
    </rPh>
    <rPh sb="268" eb="270">
      <t>リョウキン</t>
    </rPh>
    <rPh sb="270" eb="272">
      <t>シュウニュウ</t>
    </rPh>
    <rPh sb="273" eb="275">
      <t>ワリアイ</t>
    </rPh>
    <rPh sb="279" eb="281">
      <t>オオハバ</t>
    </rPh>
    <rPh sb="282" eb="284">
      <t>カイゼン</t>
    </rPh>
    <rPh sb="285" eb="287">
      <t>ミコ</t>
    </rPh>
    <rPh sb="293" eb="296">
      <t>シンチク</t>
    </rPh>
    <rPh sb="297" eb="299">
      <t>キョウヨウ</t>
    </rPh>
    <rPh sb="299" eb="301">
      <t>カイシ</t>
    </rPh>
    <rPh sb="307" eb="309">
      <t>シセツ</t>
    </rPh>
    <rPh sb="309" eb="312">
      <t>リヨウリツ</t>
    </rPh>
    <rPh sb="313" eb="315">
      <t>ゾウカ</t>
    </rPh>
    <rPh sb="324" eb="327">
      <t>スイセンカ</t>
    </rPh>
    <rPh sb="327" eb="328">
      <t>リツ</t>
    </rPh>
    <rPh sb="329" eb="331">
      <t>イチド</t>
    </rPh>
    <rPh sb="331" eb="333">
      <t>テイカ</t>
    </rPh>
    <rPh sb="337" eb="339">
      <t>ジュンチョウ</t>
    </rPh>
    <rPh sb="340" eb="342">
      <t>カニュウ</t>
    </rPh>
    <rPh sb="343" eb="344">
      <t>スス</t>
    </rPh>
    <phoneticPr fontId="4"/>
  </si>
  <si>
    <t>　昨年度に計画している事業が完了した。管渠に関しては現在対策の必要は無い。しかし、処理施設の設備関係の更新が必要増えている。
　長期的な支出も含め見通しを立てるため、ストックマネジメントを策定を行う。</t>
    <rPh sb="1" eb="4">
      <t>サクネンド</t>
    </rPh>
    <rPh sb="5" eb="7">
      <t>ケイカク</t>
    </rPh>
    <rPh sb="11" eb="13">
      <t>ジギョウ</t>
    </rPh>
    <rPh sb="14" eb="16">
      <t>カンリョウ</t>
    </rPh>
    <rPh sb="56" eb="57">
      <t>フ</t>
    </rPh>
    <phoneticPr fontId="4"/>
  </si>
  <si>
    <t>　新区域の共用を開始しており、加入促進を進めていく。また、事業全体では償還金に係る部分が多く、大幅な改善は難しい。加入を進めるとともに、費用削減等の検討も行う必要がある。
　今後は、長期的な更新費用の推定、収入、償還金残高などの推移を観察しながら、事業展開を検討する必要がある。
　今後の事業展開のため、ストックマネジメント策定を行い費用の推定を行っていく。</t>
    <rPh sb="1" eb="2">
      <t>シン</t>
    </rPh>
    <rPh sb="2" eb="4">
      <t>クイキ</t>
    </rPh>
    <rPh sb="5" eb="7">
      <t>キョウヨウ</t>
    </rPh>
    <rPh sb="8" eb="10">
      <t>カイシ</t>
    </rPh>
    <rPh sb="15" eb="17">
      <t>カニュウ</t>
    </rPh>
    <rPh sb="17" eb="19">
      <t>ソクシン</t>
    </rPh>
    <rPh sb="20" eb="21">
      <t>スス</t>
    </rPh>
    <rPh sb="29" eb="31">
      <t>ジギョウ</t>
    </rPh>
    <rPh sb="31" eb="33">
      <t>ゼンタイ</t>
    </rPh>
    <rPh sb="35" eb="38">
      <t>ショウカンキン</t>
    </rPh>
    <rPh sb="39" eb="40">
      <t>カカワ</t>
    </rPh>
    <rPh sb="41" eb="43">
      <t>ブブン</t>
    </rPh>
    <rPh sb="44" eb="45">
      <t>オオ</t>
    </rPh>
    <rPh sb="47" eb="49">
      <t>オオハバ</t>
    </rPh>
    <rPh sb="50" eb="52">
      <t>カイゼン</t>
    </rPh>
    <rPh sb="53" eb="54">
      <t>ムズカ</t>
    </rPh>
    <rPh sb="57" eb="59">
      <t>カニュウ</t>
    </rPh>
    <rPh sb="60" eb="61">
      <t>スス</t>
    </rPh>
    <rPh sb="68" eb="70">
      <t>ヒヨウ</t>
    </rPh>
    <rPh sb="70" eb="73">
      <t>サクゲントウ</t>
    </rPh>
    <rPh sb="74" eb="76">
      <t>ケントウ</t>
    </rPh>
    <rPh sb="77" eb="78">
      <t>オコナ</t>
    </rPh>
    <rPh sb="79" eb="81">
      <t>ヒツヨウ</t>
    </rPh>
    <rPh sb="103" eb="105">
      <t>シュウニュウ</t>
    </rPh>
    <rPh sb="106" eb="108">
      <t>ショウカン</t>
    </rPh>
    <rPh sb="114" eb="116">
      <t>スイイ</t>
    </rPh>
    <rPh sb="117" eb="119">
      <t>カンサツ</t>
    </rPh>
    <rPh sb="129" eb="131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</si>
</sst>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30696"/>
        <c:axId val="184702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0.26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30696"/>
        <c:axId val="184702792"/>
      </c:lineChart>
      <c:dateAx>
        <c:axId val="98930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702792"/>
        <c:crosses val="autoZero"/>
        <c:auto val="1"/>
        <c:lblOffset val="100"/>
        <c:baseTimeUnit val="years"/>
      </c:dateAx>
      <c:valAx>
        <c:axId val="184702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930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44.38</c:v>
                </c:pt>
                <c:pt idx="1">
                  <c:v>43.06</c:v>
                </c:pt>
                <c:pt idx="2">
                  <c:v>43.5</c:v>
                </c:pt>
                <c:pt idx="3">
                  <c:v>47.5</c:v>
                </c:pt>
                <c:pt idx="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06912"/>
        <c:axId val="186207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36.200000000000003</c:v>
                </c:pt>
                <c:pt idx="2">
                  <c:v>34.74</c:v>
                </c:pt>
                <c:pt idx="3">
                  <c:v>36.65</c:v>
                </c:pt>
                <c:pt idx="4">
                  <c:v>37.72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06912"/>
        <c:axId val="186207304"/>
      </c:lineChart>
      <c:dateAx>
        <c:axId val="18620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207304"/>
        <c:crosses val="autoZero"/>
        <c:auto val="1"/>
        <c:lblOffset val="100"/>
        <c:baseTimeUnit val="years"/>
      </c:dateAx>
      <c:valAx>
        <c:axId val="186207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206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70.790000000000006</c:v>
                </c:pt>
                <c:pt idx="1">
                  <c:v>73.3</c:v>
                </c:pt>
                <c:pt idx="2">
                  <c:v>73.94</c:v>
                </c:pt>
                <c:pt idx="3">
                  <c:v>63.8</c:v>
                </c:pt>
                <c:pt idx="4">
                  <c:v>65.349999999999994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08480"/>
        <c:axId val="186208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71.069999999999993</c:v>
                </c:pt>
                <c:pt idx="2">
                  <c:v>70.14</c:v>
                </c:pt>
                <c:pt idx="3">
                  <c:v>68.83</c:v>
                </c:pt>
                <c:pt idx="4">
                  <c:v>68.459999999999994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08480"/>
        <c:axId val="186208872"/>
      </c:lineChart>
      <c:dateAx>
        <c:axId val="186208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208872"/>
        <c:crosses val="autoZero"/>
        <c:auto val="1"/>
        <c:lblOffset val="100"/>
        <c:baseTimeUnit val="years"/>
      </c:dateAx>
      <c:valAx>
        <c:axId val="186208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208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50.59</c:v>
                </c:pt>
                <c:pt idx="1">
                  <c:v>52.41</c:v>
                </c:pt>
                <c:pt idx="2">
                  <c:v>59.84</c:v>
                </c:pt>
                <c:pt idx="3">
                  <c:v>60.86</c:v>
                </c:pt>
                <c:pt idx="4">
                  <c:v>81.400000000000006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74000"/>
        <c:axId val="18497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074000"/>
        <c:axId val="184970720"/>
      </c:lineChart>
      <c:dateAx>
        <c:axId val="18507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970720"/>
        <c:crosses val="autoZero"/>
        <c:auto val="1"/>
        <c:lblOffset val="100"/>
        <c:baseTimeUnit val="years"/>
      </c:dateAx>
      <c:valAx>
        <c:axId val="18497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07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52640"/>
        <c:axId val="18519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52640"/>
        <c:axId val="185192240"/>
      </c:lineChart>
      <c:dateAx>
        <c:axId val="18625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192240"/>
        <c:crosses val="autoZero"/>
        <c:auto val="1"/>
        <c:lblOffset val="100"/>
        <c:baseTimeUnit val="years"/>
      </c:dateAx>
      <c:valAx>
        <c:axId val="185192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252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189608"/>
        <c:axId val="18264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89608"/>
        <c:axId val="182640208"/>
      </c:lineChart>
      <c:dateAx>
        <c:axId val="185189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640208"/>
        <c:crosses val="autoZero"/>
        <c:auto val="1"/>
        <c:lblOffset val="100"/>
        <c:baseTimeUnit val="years"/>
      </c:dateAx>
      <c:valAx>
        <c:axId val="18264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189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02864"/>
        <c:axId val="185903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02864"/>
        <c:axId val="185903256"/>
      </c:lineChart>
      <c:dateAx>
        <c:axId val="18590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903256"/>
        <c:crosses val="autoZero"/>
        <c:auto val="1"/>
        <c:lblOffset val="100"/>
        <c:baseTimeUnit val="years"/>
      </c:dateAx>
      <c:valAx>
        <c:axId val="185903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90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06392"/>
        <c:axId val="18590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06392"/>
        <c:axId val="185906784"/>
      </c:lineChart>
      <c:dateAx>
        <c:axId val="185906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906784"/>
        <c:crosses val="autoZero"/>
        <c:auto val="1"/>
        <c:lblOffset val="100"/>
        <c:baseTimeUnit val="years"/>
      </c:dateAx>
      <c:valAx>
        <c:axId val="18590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906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1923.68</c:v>
                </c:pt>
                <c:pt idx="1">
                  <c:v>1472.44</c:v>
                </c:pt>
                <c:pt idx="2">
                  <c:v>905.28</c:v>
                </c:pt>
                <c:pt idx="3">
                  <c:v>904.21</c:v>
                </c:pt>
                <c:pt idx="4">
                  <c:v>608.54999999999995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06000"/>
        <c:axId val="185905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1554.05</c:v>
                </c:pt>
                <c:pt idx="2">
                  <c:v>1671.86</c:v>
                </c:pt>
                <c:pt idx="3">
                  <c:v>1673.47</c:v>
                </c:pt>
                <c:pt idx="4">
                  <c:v>1592.72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06000"/>
        <c:axId val="185905608"/>
      </c:lineChart>
      <c:dateAx>
        <c:axId val="185906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905608"/>
        <c:crosses val="autoZero"/>
        <c:auto val="1"/>
        <c:lblOffset val="100"/>
        <c:baseTimeUnit val="years"/>
      </c:dateAx>
      <c:valAx>
        <c:axId val="185905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90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58.75</c:v>
                </c:pt>
                <c:pt idx="1">
                  <c:v>61.29</c:v>
                </c:pt>
                <c:pt idx="2">
                  <c:v>62.11</c:v>
                </c:pt>
                <c:pt idx="3">
                  <c:v>51.67</c:v>
                </c:pt>
                <c:pt idx="4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04432"/>
        <c:axId val="185907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53.01</c:v>
                </c:pt>
                <c:pt idx="2">
                  <c:v>50.54</c:v>
                </c:pt>
                <c:pt idx="3">
                  <c:v>49.22</c:v>
                </c:pt>
                <c:pt idx="4">
                  <c:v>53.7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04432"/>
        <c:axId val="185907960"/>
      </c:lineChart>
      <c:dateAx>
        <c:axId val="18590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907960"/>
        <c:crosses val="autoZero"/>
        <c:auto val="1"/>
        <c:lblOffset val="100"/>
        <c:baseTimeUnit val="years"/>
      </c:dateAx>
      <c:valAx>
        <c:axId val="185907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90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205.62</c:v>
                </c:pt>
                <c:pt idx="1">
                  <c:v>209.86</c:v>
                </c:pt>
                <c:pt idx="2">
                  <c:v>211.5</c:v>
                </c:pt>
                <c:pt idx="3">
                  <c:v>237.56</c:v>
                </c:pt>
                <c:pt idx="4">
                  <c:v>210.5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09136"/>
        <c:axId val="185909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299.39</c:v>
                </c:pt>
                <c:pt idx="2">
                  <c:v>320.36</c:v>
                </c:pt>
                <c:pt idx="3">
                  <c:v>332.02</c:v>
                </c:pt>
                <c:pt idx="4">
                  <c:v>300.35000000000002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09136"/>
        <c:axId val="185909528"/>
      </c:lineChart>
      <c:dateAx>
        <c:axId val="18590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909528"/>
        <c:crosses val="autoZero"/>
        <c:auto val="1"/>
        <c:lblOffset val="100"/>
        <c:baseTimeUnit val="years"/>
      </c:dateAx>
      <c:valAx>
        <c:axId val="185909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90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N43" zoomScaleNormal="100" workbookViewId="0">
      <selection activeCell="CC74" sqref="CC7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島根県　吉賀町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D3</v>
      </c>
      <c r="X8" s="48"/>
      <c r="Y8" s="48"/>
      <c r="Z8" s="48"/>
      <c r="AA8" s="48"/>
      <c r="AB8" s="48"/>
      <c r="AC8" s="48"/>
      <c r="AD8" s="49" t="s">
        <v>121</v>
      </c>
      <c r="AE8" s="49"/>
      <c r="AF8" s="49"/>
      <c r="AG8" s="49"/>
      <c r="AH8" s="49"/>
      <c r="AI8" s="49"/>
      <c r="AJ8" s="49"/>
      <c r="AK8" s="4"/>
      <c r="AL8" s="50">
        <f>データ!S6</f>
        <v>6398</v>
      </c>
      <c r="AM8" s="50"/>
      <c r="AN8" s="50"/>
      <c r="AO8" s="50"/>
      <c r="AP8" s="50"/>
      <c r="AQ8" s="50"/>
      <c r="AR8" s="50"/>
      <c r="AS8" s="50"/>
      <c r="AT8" s="45">
        <f>データ!T6</f>
        <v>336.5</v>
      </c>
      <c r="AU8" s="45"/>
      <c r="AV8" s="45"/>
      <c r="AW8" s="45"/>
      <c r="AX8" s="45"/>
      <c r="AY8" s="45"/>
      <c r="AZ8" s="45"/>
      <c r="BA8" s="45"/>
      <c r="BB8" s="45">
        <f>データ!U6</f>
        <v>19.010000000000002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41.23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3150</v>
      </c>
      <c r="AE10" s="50"/>
      <c r="AF10" s="50"/>
      <c r="AG10" s="50"/>
      <c r="AH10" s="50"/>
      <c r="AI10" s="50"/>
      <c r="AJ10" s="50"/>
      <c r="AK10" s="2"/>
      <c r="AL10" s="50">
        <f>データ!V6</f>
        <v>2600</v>
      </c>
      <c r="AM10" s="50"/>
      <c r="AN10" s="50"/>
      <c r="AO10" s="50"/>
      <c r="AP10" s="50"/>
      <c r="AQ10" s="50"/>
      <c r="AR10" s="50"/>
      <c r="AS10" s="50"/>
      <c r="AT10" s="45">
        <f>データ!W6</f>
        <v>1.59</v>
      </c>
      <c r="AU10" s="45"/>
      <c r="AV10" s="45"/>
      <c r="AW10" s="45"/>
      <c r="AX10" s="45"/>
      <c r="AY10" s="45"/>
      <c r="AZ10" s="45"/>
      <c r="BA10" s="45"/>
      <c r="BB10" s="45">
        <f>データ!X6</f>
        <v>1635.22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55</v>
      </c>
      <c r="N86" s="26" t="s">
        <v>55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325058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島根県　吉賀町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41.23</v>
      </c>
      <c r="Q6" s="34">
        <f t="shared" si="3"/>
        <v>100</v>
      </c>
      <c r="R6" s="34">
        <f t="shared" si="3"/>
        <v>3150</v>
      </c>
      <c r="S6" s="34">
        <f t="shared" si="3"/>
        <v>6398</v>
      </c>
      <c r="T6" s="34">
        <f t="shared" si="3"/>
        <v>336.5</v>
      </c>
      <c r="U6" s="34">
        <f t="shared" si="3"/>
        <v>19.010000000000002</v>
      </c>
      <c r="V6" s="34">
        <f t="shared" si="3"/>
        <v>2600</v>
      </c>
      <c r="W6" s="34">
        <f t="shared" si="3"/>
        <v>1.59</v>
      </c>
      <c r="X6" s="34">
        <f t="shared" si="3"/>
        <v>1635.22</v>
      </c>
      <c r="Y6" s="35">
        <f>IF(Y7="",NA(),Y7)</f>
        <v>50.59</v>
      </c>
      <c r="Z6" s="35">
        <f t="shared" ref="Z6:AH6" si="4">IF(Z7="",NA(),Z7)</f>
        <v>52.41</v>
      </c>
      <c r="AA6" s="35">
        <f t="shared" si="4"/>
        <v>59.84</v>
      </c>
      <c r="AB6" s="35">
        <f t="shared" si="4"/>
        <v>60.86</v>
      </c>
      <c r="AC6" s="35">
        <f t="shared" si="4"/>
        <v>81.400000000000006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1923.68</v>
      </c>
      <c r="BG6" s="35">
        <f t="shared" ref="BG6:BO6" si="7">IF(BG7="",NA(),BG7)</f>
        <v>1472.44</v>
      </c>
      <c r="BH6" s="35">
        <f t="shared" si="7"/>
        <v>905.28</v>
      </c>
      <c r="BI6" s="35">
        <f t="shared" si="7"/>
        <v>904.21</v>
      </c>
      <c r="BJ6" s="35">
        <f t="shared" si="7"/>
        <v>608.54999999999995</v>
      </c>
      <c r="BK6" s="35">
        <f t="shared" si="7"/>
        <v>1716.82</v>
      </c>
      <c r="BL6" s="35">
        <f t="shared" si="7"/>
        <v>1554.05</v>
      </c>
      <c r="BM6" s="35">
        <f t="shared" si="7"/>
        <v>1671.86</v>
      </c>
      <c r="BN6" s="35">
        <f t="shared" si="7"/>
        <v>1673.47</v>
      </c>
      <c r="BO6" s="35">
        <f t="shared" si="7"/>
        <v>1592.72</v>
      </c>
      <c r="BP6" s="34" t="str">
        <f>IF(BP7="","",IF(BP7="-","【-】","【"&amp;SUBSTITUTE(TEXT(BP7,"#,##0.00"),"-","△")&amp;"】"))</f>
        <v>【1,348.09】</v>
      </c>
      <c r="BQ6" s="35">
        <f>IF(BQ7="",NA(),BQ7)</f>
        <v>58.75</v>
      </c>
      <c r="BR6" s="35">
        <f t="shared" ref="BR6:BZ6" si="8">IF(BR7="",NA(),BR7)</f>
        <v>61.29</v>
      </c>
      <c r="BS6" s="35">
        <f t="shared" si="8"/>
        <v>62.11</v>
      </c>
      <c r="BT6" s="35">
        <f t="shared" si="8"/>
        <v>51.67</v>
      </c>
      <c r="BU6" s="35">
        <f t="shared" si="8"/>
        <v>57</v>
      </c>
      <c r="BV6" s="35">
        <f t="shared" si="8"/>
        <v>51.73</v>
      </c>
      <c r="BW6" s="35">
        <f t="shared" si="8"/>
        <v>53.01</v>
      </c>
      <c r="BX6" s="35">
        <f t="shared" si="8"/>
        <v>50.54</v>
      </c>
      <c r="BY6" s="35">
        <f t="shared" si="8"/>
        <v>49.22</v>
      </c>
      <c r="BZ6" s="35">
        <f t="shared" si="8"/>
        <v>53.7</v>
      </c>
      <c r="CA6" s="34" t="str">
        <f>IF(CA7="","",IF(CA7="-","【-】","【"&amp;SUBSTITUTE(TEXT(CA7,"#,##0.00"),"-","△")&amp;"】"))</f>
        <v>【69.80】</v>
      </c>
      <c r="CB6" s="35">
        <f>IF(CB7="",NA(),CB7)</f>
        <v>205.62</v>
      </c>
      <c r="CC6" s="35">
        <f t="shared" ref="CC6:CK6" si="9">IF(CC7="",NA(),CC7)</f>
        <v>209.86</v>
      </c>
      <c r="CD6" s="35">
        <f t="shared" si="9"/>
        <v>211.5</v>
      </c>
      <c r="CE6" s="35">
        <f t="shared" si="9"/>
        <v>237.56</v>
      </c>
      <c r="CF6" s="35">
        <f t="shared" si="9"/>
        <v>210.5</v>
      </c>
      <c r="CG6" s="35">
        <f t="shared" si="9"/>
        <v>310.47000000000003</v>
      </c>
      <c r="CH6" s="35">
        <f t="shared" si="9"/>
        <v>299.39</v>
      </c>
      <c r="CI6" s="35">
        <f t="shared" si="9"/>
        <v>320.36</v>
      </c>
      <c r="CJ6" s="35">
        <f t="shared" si="9"/>
        <v>332.02</v>
      </c>
      <c r="CK6" s="35">
        <f t="shared" si="9"/>
        <v>300.35000000000002</v>
      </c>
      <c r="CL6" s="34" t="str">
        <f>IF(CL7="","",IF(CL7="-","【-】","【"&amp;SUBSTITUTE(TEXT(CL7,"#,##0.00"),"-","△")&amp;"】"))</f>
        <v>【232.54】</v>
      </c>
      <c r="CM6" s="35">
        <f>IF(CM7="",NA(),CM7)</f>
        <v>44.38</v>
      </c>
      <c r="CN6" s="35">
        <f t="shared" ref="CN6:CV6" si="10">IF(CN7="",NA(),CN7)</f>
        <v>43.06</v>
      </c>
      <c r="CO6" s="35">
        <f t="shared" si="10"/>
        <v>43.5</v>
      </c>
      <c r="CP6" s="35">
        <f t="shared" si="10"/>
        <v>47.5</v>
      </c>
      <c r="CQ6" s="35">
        <f t="shared" si="10"/>
        <v>50</v>
      </c>
      <c r="CR6" s="35">
        <f t="shared" si="10"/>
        <v>36.67</v>
      </c>
      <c r="CS6" s="35">
        <f t="shared" si="10"/>
        <v>36.200000000000003</v>
      </c>
      <c r="CT6" s="35">
        <f t="shared" si="10"/>
        <v>34.74</v>
      </c>
      <c r="CU6" s="35">
        <f t="shared" si="10"/>
        <v>36.65</v>
      </c>
      <c r="CV6" s="35">
        <f t="shared" si="10"/>
        <v>37.72</v>
      </c>
      <c r="CW6" s="34" t="str">
        <f>IF(CW7="","",IF(CW7="-","【-】","【"&amp;SUBSTITUTE(TEXT(CW7,"#,##0.00"),"-","△")&amp;"】"))</f>
        <v>【42.17】</v>
      </c>
      <c r="CX6" s="35">
        <f>IF(CX7="",NA(),CX7)</f>
        <v>70.790000000000006</v>
      </c>
      <c r="CY6" s="35">
        <f t="shared" ref="CY6:DG6" si="11">IF(CY7="",NA(),CY7)</f>
        <v>73.3</v>
      </c>
      <c r="CZ6" s="35">
        <f t="shared" si="11"/>
        <v>73.94</v>
      </c>
      <c r="DA6" s="35">
        <f t="shared" si="11"/>
        <v>63.8</v>
      </c>
      <c r="DB6" s="35">
        <f t="shared" si="11"/>
        <v>65.349999999999994</v>
      </c>
      <c r="DC6" s="35">
        <f t="shared" si="11"/>
        <v>71.239999999999995</v>
      </c>
      <c r="DD6" s="35">
        <f t="shared" si="11"/>
        <v>71.069999999999993</v>
      </c>
      <c r="DE6" s="35">
        <f t="shared" si="11"/>
        <v>70.14</v>
      </c>
      <c r="DF6" s="35">
        <f t="shared" si="11"/>
        <v>68.83</v>
      </c>
      <c r="DG6" s="35">
        <f t="shared" si="11"/>
        <v>68.459999999999994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7.0000000000000007E-2</v>
      </c>
      <c r="EL6" s="35">
        <f t="shared" si="14"/>
        <v>0.08</v>
      </c>
      <c r="EM6" s="35">
        <f t="shared" si="14"/>
        <v>0.26</v>
      </c>
      <c r="EN6" s="35">
        <f t="shared" si="14"/>
        <v>0.13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325058</v>
      </c>
      <c r="D7" s="37">
        <v>47</v>
      </c>
      <c r="E7" s="37">
        <v>17</v>
      </c>
      <c r="F7" s="37">
        <v>4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41.23</v>
      </c>
      <c r="Q7" s="38">
        <v>100</v>
      </c>
      <c r="R7" s="38">
        <v>3150</v>
      </c>
      <c r="S7" s="38">
        <v>6398</v>
      </c>
      <c r="T7" s="38">
        <v>336.5</v>
      </c>
      <c r="U7" s="38">
        <v>19.010000000000002</v>
      </c>
      <c r="V7" s="38">
        <v>2600</v>
      </c>
      <c r="W7" s="38">
        <v>1.59</v>
      </c>
      <c r="X7" s="38">
        <v>1635.22</v>
      </c>
      <c r="Y7" s="38">
        <v>50.59</v>
      </c>
      <c r="Z7" s="38">
        <v>52.41</v>
      </c>
      <c r="AA7" s="38">
        <v>59.84</v>
      </c>
      <c r="AB7" s="38">
        <v>60.86</v>
      </c>
      <c r="AC7" s="38">
        <v>81.400000000000006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1923.68</v>
      </c>
      <c r="BG7" s="38">
        <v>1472.44</v>
      </c>
      <c r="BH7" s="38">
        <v>905.28</v>
      </c>
      <c r="BI7" s="38">
        <v>904.21</v>
      </c>
      <c r="BJ7" s="38">
        <v>608.54999999999995</v>
      </c>
      <c r="BK7" s="38">
        <v>1716.82</v>
      </c>
      <c r="BL7" s="38">
        <v>1554.05</v>
      </c>
      <c r="BM7" s="38">
        <v>1671.86</v>
      </c>
      <c r="BN7" s="38">
        <v>1673.47</v>
      </c>
      <c r="BO7" s="38">
        <v>1592.72</v>
      </c>
      <c r="BP7" s="38">
        <v>1348.09</v>
      </c>
      <c r="BQ7" s="38">
        <v>58.75</v>
      </c>
      <c r="BR7" s="38">
        <v>61.29</v>
      </c>
      <c r="BS7" s="38">
        <v>62.11</v>
      </c>
      <c r="BT7" s="38">
        <v>51.67</v>
      </c>
      <c r="BU7" s="38">
        <v>57</v>
      </c>
      <c r="BV7" s="38">
        <v>51.73</v>
      </c>
      <c r="BW7" s="38">
        <v>53.01</v>
      </c>
      <c r="BX7" s="38">
        <v>50.54</v>
      </c>
      <c r="BY7" s="38">
        <v>49.22</v>
      </c>
      <c r="BZ7" s="38">
        <v>53.7</v>
      </c>
      <c r="CA7" s="38">
        <v>69.8</v>
      </c>
      <c r="CB7" s="38">
        <v>205.62</v>
      </c>
      <c r="CC7" s="38">
        <v>209.86</v>
      </c>
      <c r="CD7" s="38">
        <v>211.5</v>
      </c>
      <c r="CE7" s="38">
        <v>237.56</v>
      </c>
      <c r="CF7" s="38">
        <v>210.5</v>
      </c>
      <c r="CG7" s="38">
        <v>310.47000000000003</v>
      </c>
      <c r="CH7" s="38">
        <v>299.39</v>
      </c>
      <c r="CI7" s="38">
        <v>320.36</v>
      </c>
      <c r="CJ7" s="38">
        <v>332.02</v>
      </c>
      <c r="CK7" s="38">
        <v>300.35000000000002</v>
      </c>
      <c r="CL7" s="38">
        <v>232.54</v>
      </c>
      <c r="CM7" s="38">
        <v>44.38</v>
      </c>
      <c r="CN7" s="38">
        <v>43.06</v>
      </c>
      <c r="CO7" s="38">
        <v>43.5</v>
      </c>
      <c r="CP7" s="38">
        <v>47.5</v>
      </c>
      <c r="CQ7" s="38">
        <v>50</v>
      </c>
      <c r="CR7" s="38">
        <v>36.67</v>
      </c>
      <c r="CS7" s="38">
        <v>36.200000000000003</v>
      </c>
      <c r="CT7" s="38">
        <v>34.74</v>
      </c>
      <c r="CU7" s="38">
        <v>36.65</v>
      </c>
      <c r="CV7" s="38">
        <v>37.72</v>
      </c>
      <c r="CW7" s="38">
        <v>42.17</v>
      </c>
      <c r="CX7" s="38">
        <v>70.790000000000006</v>
      </c>
      <c r="CY7" s="38">
        <v>73.3</v>
      </c>
      <c r="CZ7" s="38">
        <v>73.94</v>
      </c>
      <c r="DA7" s="38">
        <v>63.8</v>
      </c>
      <c r="DB7" s="38">
        <v>65.349999999999994</v>
      </c>
      <c r="DC7" s="38">
        <v>71.239999999999995</v>
      </c>
      <c r="DD7" s="38">
        <v>71.069999999999993</v>
      </c>
      <c r="DE7" s="38">
        <v>70.14</v>
      </c>
      <c r="DF7" s="38">
        <v>68.83</v>
      </c>
      <c r="DG7" s="38">
        <v>68.459999999999994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7.0000000000000007E-2</v>
      </c>
      <c r="EL7" s="38">
        <v>0.08</v>
      </c>
      <c r="EM7" s="38">
        <v>0.26</v>
      </c>
      <c r="EN7" s="38">
        <v>0.13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2018-02-13T14:18:57Z</cp:lastPrinted>
  <dcterms:created xsi:type="dcterms:W3CDTF">2017-12-25T02:21:43Z</dcterms:created>
  <dcterms:modified xsi:type="dcterms:W3CDTF">2018-02-13T23:16:03Z</dcterms:modified>
  <cp:category/>
</cp:coreProperties>
</file>