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gasawara-akira\Desktop\経営比較分析表作成\【経営比較分析表】2016_324493_47_1718\"/>
    </mc:Choice>
  </mc:AlternateContent>
  <workbookProtection workbookPassword="B319" lockStructure="1"/>
  <bookViews>
    <workbookView xWindow="0" yWindow="0" windowWidth="10215" windowHeight="71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P8" i="4"/>
  <c r="I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<sst xmlns="http://schemas.openxmlformats.org/spreadsheetml/2006/main" count="250" uniqueCount="125">
  <si>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</si>
  <si>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</si>
  <si>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</si>
  <si>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</si>
  <si>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</si>
  <si>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</si>
  <si>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</si>
  <si>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</si>
  <si>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</si>
  <si>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</si>
  <si>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</si>
  <si>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</si>
  <si>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</si>
  <si>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</si>
  <si>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</si>
  <si>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</si>
  <si>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</si>
  <si>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</si>
  <si>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</si>
  <si>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</si>
  <si>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</si>
  <si>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</si>
  <si>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</si>
  <si>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</si>
  <si>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</si>
  <si>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</si>
  <si>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</si>
  <si>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</si>
  <si>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</si>
  <si>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</si>
  <si>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</si>
  <si>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</si>
  <si>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</si>
  <si>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</si>
  <si>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</si>
  <si>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</si>
  <si>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</si>
  <si>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</si>
  <si>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</si>
  <si>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</si>
  <si>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</si>
  <si>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</si>
  <si>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</si>
  <si>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</si>
  <si>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</si>
  <si>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</si>
  <si>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</si>
  <si>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</si>
  <si>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</si>
  <si>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</si>
  <si>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</si>
  <si>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</si>
  <si>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</si>
  <si>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</si>
  <si>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</si>
  <si>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</si>
  <si>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</si>
  <si>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</si>
  <si>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</si>
  <si>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</si>
  <si>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</si>
  <si>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</si>
  <si>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</si>
  <si>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</si>
  <si>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</si>
  <si>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</si>
  <si>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</si>
  <si>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</si>
  <si>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</si>
  <si>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</si>
  <si>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</si>
  <si>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</si>
  <si>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</si>
  <si>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</si>
  <si>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</si>
  <si>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</si>
  <si>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</si>
  <si>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</si>
  <si>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</si>
  <si>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</si>
  <si>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</si>
  <si>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</si>
  <si>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</si>
  <si>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</si>
  <si>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</si>
  <si>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</si>
  <si>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</si>
  <si>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</si>
  <si>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</si>
  <si>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</si>
  <si>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</si>
  <si>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</si>
  <si>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</si>
  <si>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</si>
  <si>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</si>
  <si>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</si>
  <si>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</si>
  <si>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</si>
  <si>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</si>
  <si>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</si>
  <si>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</si>
  <si>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</si>
  <si>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</si>
  <si>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</si>
  <si>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</si>
  <si>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</si>
  <si>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</si>
  <si>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</si>
  <si>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</si>
  <si>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</si>
  <si>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</si>
  <si>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</si>
  <si>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</si>
  <si>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</si>
  <si>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</si>
  <si>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</si>
  <si>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</si>
  <si>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</si>
  <si>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</si>
  <si>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</si>
  <si>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</si>
  <si>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</si>
  <si>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本町の合併浄化槽は、平成28年度末で887基を管理している。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水洗化率は98.41％と高い水準であり、料金収入も増加している。
汚水処理原価については、修繕費の増加により高くなっているため、抑制が必要である。</t>
    <rPh sb="1" eb="3">
      <t>ホンチョウ</t>
    </rPh>
    <rPh sb="4" eb="6">
      <t>ガッペイ</t>
    </rPh>
    <rPh sb="6" eb="9">
      <t>ジョウカソウ</t>
    </rPh>
    <rPh sb="11" eb="13">
      <t>ヘイセイ</t>
    </rPh>
    <rPh sb="15" eb="18">
      <t>ネンドマツ</t>
    </rPh>
    <rPh sb="22" eb="23">
      <t>キ</t>
    </rPh>
    <rPh sb="24" eb="26">
      <t>カンリ</t>
    </rPh>
    <rPh sb="33" eb="36">
      <t>オオナンチョウ</t>
    </rPh>
    <rPh sb="36" eb="38">
      <t>セイカツ</t>
    </rPh>
    <rPh sb="38" eb="40">
      <t>ハイスイ</t>
    </rPh>
    <rPh sb="40" eb="42">
      <t>ショリ</t>
    </rPh>
    <rPh sb="42" eb="44">
      <t>キホン</t>
    </rPh>
    <rPh sb="44" eb="46">
      <t>ケイカク</t>
    </rPh>
    <rPh sb="49" eb="51">
      <t>セイビ</t>
    </rPh>
    <rPh sb="52" eb="53">
      <t>オコナ</t>
    </rPh>
    <rPh sb="63" eb="65">
      <t>キスウ</t>
    </rPh>
    <rPh sb="66" eb="68">
      <t>ゾウカ</t>
    </rPh>
    <rPh sb="71" eb="73">
      <t>フツウ</t>
    </rPh>
    <rPh sb="73" eb="75">
      <t>ケンセツ</t>
    </rPh>
    <rPh sb="75" eb="78">
      <t>ジギョウヒ</t>
    </rPh>
    <rPh sb="79" eb="81">
      <t>キギョウ</t>
    </rPh>
    <rPh sb="81" eb="82">
      <t>サイ</t>
    </rPh>
    <rPh sb="83" eb="85">
      <t>イジ</t>
    </rPh>
    <rPh sb="85" eb="87">
      <t>カンリ</t>
    </rPh>
    <rPh sb="87" eb="88">
      <t>ヒ</t>
    </rPh>
    <rPh sb="91" eb="93">
      <t>ゾウカ</t>
    </rPh>
    <rPh sb="104" eb="106">
      <t>オスイ</t>
    </rPh>
    <rPh sb="106" eb="108">
      <t>ショリ</t>
    </rPh>
    <rPh sb="108" eb="110">
      <t>ゲンカ</t>
    </rPh>
    <rPh sb="111" eb="113">
      <t>ジャッカン</t>
    </rPh>
    <rPh sb="113" eb="115">
      <t>ジョウショウ</t>
    </rPh>
    <rPh sb="115" eb="117">
      <t>ケイコウ</t>
    </rPh>
    <rPh sb="126" eb="127">
      <t>リツ</t>
    </rPh>
    <rPh sb="135" eb="136">
      <t>タカ</t>
    </rPh>
    <rPh sb="137" eb="139">
      <t>スイジュン</t>
    </rPh>
    <rPh sb="143" eb="145">
      <t>リョウキン</t>
    </rPh>
    <rPh sb="145" eb="147">
      <t>シュウニュウ</t>
    </rPh>
    <rPh sb="148" eb="150">
      <t>ゾウカ</t>
    </rPh>
    <rPh sb="156" eb="158">
      <t>オスイ</t>
    </rPh>
    <rPh sb="158" eb="160">
      <t>ショリ</t>
    </rPh>
    <rPh sb="160" eb="162">
      <t>ゲンカ</t>
    </rPh>
    <rPh sb="168" eb="171">
      <t>シュウゼンヒ</t>
    </rPh>
    <rPh sb="172" eb="174">
      <t>ゾウカ</t>
    </rPh>
    <rPh sb="177" eb="178">
      <t>タカ</t>
    </rPh>
    <rPh sb="187" eb="189">
      <t>ヨクセイ</t>
    </rPh>
    <rPh sb="190" eb="192">
      <t>ヒツヨウ</t>
    </rPh>
    <phoneticPr fontId="4"/>
  </si>
  <si>
    <t>　合併浄化槽について、887基を管理しており、其のうち供用開始後15年を超える浄化槽（機器設備類の耐用年数を超えるもの）は296基（約30％）あるが、施設により状態は違うため、計画的・効率的な管理を行う。</t>
    <rPh sb="1" eb="3">
      <t>ガッペイ</t>
    </rPh>
    <rPh sb="3" eb="6">
      <t>ジョウカソウ</t>
    </rPh>
    <rPh sb="14" eb="15">
      <t>キ</t>
    </rPh>
    <rPh sb="16" eb="18">
      <t>カンリ</t>
    </rPh>
    <rPh sb="23" eb="24">
      <t>ソ</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5" eb="77">
      <t>シセツ</t>
    </rPh>
    <rPh sb="80" eb="82">
      <t>ジョウタイ</t>
    </rPh>
    <rPh sb="83" eb="84">
      <t>チガ</t>
    </rPh>
    <rPh sb="88" eb="91">
      <t>ケイカクテキ</t>
    </rPh>
    <rPh sb="92" eb="95">
      <t>コウリツテキ</t>
    </rPh>
    <rPh sb="96" eb="98">
      <t>カンリ</t>
    </rPh>
    <rPh sb="99" eb="100">
      <t>オコナ</t>
    </rPh>
    <phoneticPr fontId="4"/>
  </si>
  <si>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なお、下水道使用料に対しては適正な維持管理費を含めた今後の在り方について研究する必要がある。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</si>
</sst>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782800"/>
        <c:axId val="3048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4782800"/>
        <c:axId val="304815584"/>
      </c:lineChart>
      <c:dateAx>
        <c:axId val="304782800"/>
        <c:scaling>
          <c:orientation val="minMax"/>
        </c:scaling>
        <c:delete val="1"/>
        <c:axPos val="b"/>
        <c:numFmt formatCode="ge" sourceLinked="1"/>
        <c:majorTickMark val="none"/>
        <c:minorTickMark val="none"/>
        <c:tickLblPos val="none"/>
        <c:crossAx val="304815584"/>
        <c:crosses val="autoZero"/>
        <c:auto val="1"/>
        <c:lblOffset val="100"/>
        <c:baseTimeUnit val="years"/>
      </c:dateAx>
      <c:valAx>
        <c:axId val="3048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78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40.49</c:v>
                </c:pt>
                <c:pt idx="1">
                  <c:v>41.37</c:v>
                </c:pt>
                <c:pt idx="2">
                  <c:v>36.409999999999997</c:v>
                </c:pt>
                <c:pt idx="3">
                  <c:v>35.04</c:v>
                </c:pt>
                <c:pt idx="4">
                  <c:v>34.46</c:v>
                </c:pt>
              </c:numCache>
            </c:numRef>
          </c:val>
        </c:ser>
        <c:dLbls>
          <c:showLegendKey val="0"/>
          <c:showVal val="0"/>
          <c:showCatName val="0"/>
          <c:showSerName val="0"/>
          <c:showPercent val="0"/>
          <c:showBubbleSize val="0"/>
        </c:dLbls>
        <c:gapWidth val="150"/>
        <c:axId val="342173944"/>
        <c:axId val="3421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53.84</c:v>
                </c:pt>
                <c:pt idx="3">
                  <c:v>60.25</c:v>
                </c:pt>
                <c:pt idx="4">
                  <c:v>61.94</c:v>
                </c:pt>
              </c:numCache>
            </c:numRef>
          </c:val>
          <c:smooth val="0"/>
        </c:ser>
        <c:dLbls>
          <c:showLegendKey val="0"/>
          <c:showVal val="0"/>
          <c:showCatName val="0"/>
          <c:showSerName val="0"/>
          <c:showPercent val="0"/>
          <c:showBubbleSize val="0"/>
        </c:dLbls>
        <c:marker val="1"/>
        <c:smooth val="0"/>
        <c:axId val="342173944"/>
        <c:axId val="342174336"/>
      </c:lineChart>
      <c:dateAx>
        <c:axId val="342173944"/>
        <c:scaling>
          <c:orientation val="minMax"/>
        </c:scaling>
        <c:delete val="1"/>
        <c:axPos val="b"/>
        <c:numFmt formatCode="ge" sourceLinked="1"/>
        <c:majorTickMark val="none"/>
        <c:minorTickMark val="none"/>
        <c:tickLblPos val="none"/>
        <c:crossAx val="342174336"/>
        <c:crosses val="autoZero"/>
        <c:auto val="1"/>
        <c:lblOffset val="100"/>
        <c:baseTimeUnit val="years"/>
      </c:dateAx>
      <c:valAx>
        <c:axId val="3421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92.68</c:v>
                </c:pt>
                <c:pt idx="1">
                  <c:v>93.76</c:v>
                </c:pt>
                <c:pt idx="2">
                  <c:v>97.8</c:v>
                </c:pt>
                <c:pt idx="3">
                  <c:v>97.76</c:v>
                </c:pt>
                <c:pt idx="4">
                  <c:v>98.41</c:v>
                </c:pt>
              </c:numCache>
            </c:numRef>
          </c:val>
        </c:ser>
        <c:dLbls>
          <c:showLegendKey val="0"/>
          <c:showVal val="0"/>
          <c:showCatName val="0"/>
          <c:showSerName val="0"/>
          <c:showPercent val="0"/>
          <c:showBubbleSize val="0"/>
        </c:dLbls>
        <c:gapWidth val="150"/>
        <c:axId val="342368248"/>
        <c:axId val="3423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95.04</c:v>
                </c:pt>
                <c:pt idx="3">
                  <c:v>95.26</c:v>
                </c:pt>
                <c:pt idx="4">
                  <c:v>94.14</c:v>
                </c:pt>
              </c:numCache>
            </c:numRef>
          </c:val>
          <c:smooth val="0"/>
        </c:ser>
        <c:dLbls>
          <c:showLegendKey val="0"/>
          <c:showVal val="0"/>
          <c:showCatName val="0"/>
          <c:showSerName val="0"/>
          <c:showPercent val="0"/>
          <c:showBubbleSize val="0"/>
        </c:dLbls>
        <c:marker val="1"/>
        <c:smooth val="0"/>
        <c:axId val="342368248"/>
        <c:axId val="342368640"/>
      </c:lineChart>
      <c:dateAx>
        <c:axId val="342368248"/>
        <c:scaling>
          <c:orientation val="minMax"/>
        </c:scaling>
        <c:delete val="1"/>
        <c:axPos val="b"/>
        <c:numFmt formatCode="ge" sourceLinked="1"/>
        <c:majorTickMark val="none"/>
        <c:minorTickMark val="none"/>
        <c:tickLblPos val="none"/>
        <c:crossAx val="342368640"/>
        <c:crosses val="autoZero"/>
        <c:auto val="1"/>
        <c:lblOffset val="100"/>
        <c:baseTimeUnit val="years"/>
      </c:dateAx>
      <c:valAx>
        <c:axId val="3423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89.95</c:v>
                </c:pt>
                <c:pt idx="1">
                  <c:v>93.78</c:v>
                </c:pt>
                <c:pt idx="2">
                  <c:v>92.38</c:v>
                </c:pt>
                <c:pt idx="3">
                  <c:v>93.78</c:v>
                </c:pt>
                <c:pt idx="4">
                  <c:v>89.63</c:v>
                </c:pt>
              </c:numCache>
            </c:numRef>
          </c:val>
        </c:ser>
        <c:dLbls>
          <c:showLegendKey val="0"/>
          <c:showVal val="0"/>
          <c:showCatName val="0"/>
          <c:showSerName val="0"/>
          <c:showPercent val="0"/>
          <c:showBubbleSize val="0"/>
        </c:dLbls>
        <c:gapWidth val="150"/>
        <c:axId val="304900224"/>
        <c:axId val="3421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00224"/>
        <c:axId val="342170800"/>
      </c:lineChart>
      <c:dateAx>
        <c:axId val="304900224"/>
        <c:scaling>
          <c:orientation val="minMax"/>
        </c:scaling>
        <c:delete val="1"/>
        <c:axPos val="b"/>
        <c:numFmt formatCode="ge" sourceLinked="1"/>
        <c:majorTickMark val="none"/>
        <c:minorTickMark val="none"/>
        <c:tickLblPos val="none"/>
        <c:crossAx val="342170800"/>
        <c:crosses val="autoZero"/>
        <c:auto val="1"/>
        <c:lblOffset val="100"/>
        <c:baseTimeUnit val="years"/>
      </c:dateAx>
      <c:valAx>
        <c:axId val="3421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898376"/>
        <c:axId val="3050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898376"/>
        <c:axId val="305012288"/>
      </c:lineChart>
      <c:dateAx>
        <c:axId val="304898376"/>
        <c:scaling>
          <c:orientation val="minMax"/>
        </c:scaling>
        <c:delete val="1"/>
        <c:axPos val="b"/>
        <c:numFmt formatCode="ge" sourceLinked="1"/>
        <c:majorTickMark val="none"/>
        <c:minorTickMark val="none"/>
        <c:tickLblPos val="none"/>
        <c:crossAx val="305012288"/>
        <c:crosses val="autoZero"/>
        <c:auto val="1"/>
        <c:lblOffset val="100"/>
        <c:baseTimeUnit val="years"/>
      </c:dateAx>
      <c:valAx>
        <c:axId val="3050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9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4954160"/>
        <c:axId val="34194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4954160"/>
        <c:axId val="341947576"/>
      </c:lineChart>
      <c:dateAx>
        <c:axId val="304954160"/>
        <c:scaling>
          <c:orientation val="minMax"/>
        </c:scaling>
        <c:delete val="1"/>
        <c:axPos val="b"/>
        <c:numFmt formatCode="ge" sourceLinked="1"/>
        <c:majorTickMark val="none"/>
        <c:minorTickMark val="none"/>
        <c:tickLblPos val="none"/>
        <c:crossAx val="341947576"/>
        <c:crosses val="autoZero"/>
        <c:auto val="1"/>
        <c:lblOffset val="100"/>
        <c:baseTimeUnit val="years"/>
      </c:dateAx>
      <c:valAx>
        <c:axId val="34194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5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989816"/>
        <c:axId val="3419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989816"/>
        <c:axId val="341990208"/>
      </c:lineChart>
      <c:dateAx>
        <c:axId val="341989816"/>
        <c:scaling>
          <c:orientation val="minMax"/>
        </c:scaling>
        <c:delete val="1"/>
        <c:axPos val="b"/>
        <c:numFmt formatCode="ge" sourceLinked="1"/>
        <c:majorTickMark val="none"/>
        <c:minorTickMark val="none"/>
        <c:tickLblPos val="none"/>
        <c:crossAx val="341990208"/>
        <c:crosses val="autoZero"/>
        <c:auto val="1"/>
        <c:lblOffset val="100"/>
        <c:baseTimeUnit val="years"/>
      </c:dateAx>
      <c:valAx>
        <c:axId val="3419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8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2597984"/>
        <c:axId val="30259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97984"/>
        <c:axId val="302597592"/>
      </c:lineChart>
      <c:dateAx>
        <c:axId val="302597984"/>
        <c:scaling>
          <c:orientation val="minMax"/>
        </c:scaling>
        <c:delete val="1"/>
        <c:axPos val="b"/>
        <c:numFmt formatCode="ge" sourceLinked="1"/>
        <c:majorTickMark val="none"/>
        <c:minorTickMark val="none"/>
        <c:tickLblPos val="none"/>
        <c:crossAx val="302597592"/>
        <c:crosses val="autoZero"/>
        <c:auto val="1"/>
        <c:lblOffset val="100"/>
        <c:baseTimeUnit val="years"/>
      </c:dateAx>
      <c:valAx>
        <c:axId val="30259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21.13</c:v>
                </c:pt>
                <c:pt idx="1">
                  <c:v>155.33000000000001</c:v>
                </c:pt>
                <c:pt idx="2">
                  <c:v>26.14</c:v>
                </c:pt>
                <c:pt idx="3">
                  <c:v>23.86</c:v>
                </c:pt>
                <c:pt idx="4">
                  <c:v>1.54</c:v>
                </c:pt>
              </c:numCache>
            </c:numRef>
          </c:val>
        </c:ser>
        <c:dLbls>
          <c:showLegendKey val="0"/>
          <c:showVal val="0"/>
          <c:showCatName val="0"/>
          <c:showSerName val="0"/>
          <c:showPercent val="0"/>
          <c:showBubbleSize val="0"/>
        </c:dLbls>
        <c:gapWidth val="150"/>
        <c:axId val="341991384"/>
        <c:axId val="3419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261.08</c:v>
                </c:pt>
                <c:pt idx="3">
                  <c:v>241.49</c:v>
                </c:pt>
                <c:pt idx="4">
                  <c:v>248.44</c:v>
                </c:pt>
              </c:numCache>
            </c:numRef>
          </c:val>
          <c:smooth val="0"/>
        </c:ser>
        <c:dLbls>
          <c:showLegendKey val="0"/>
          <c:showVal val="0"/>
          <c:showCatName val="0"/>
          <c:showSerName val="0"/>
          <c:showPercent val="0"/>
          <c:showBubbleSize val="0"/>
        </c:dLbls>
        <c:marker val="1"/>
        <c:smooth val="0"/>
        <c:axId val="341991384"/>
        <c:axId val="341991776"/>
      </c:lineChart>
      <c:dateAx>
        <c:axId val="341991384"/>
        <c:scaling>
          <c:orientation val="minMax"/>
        </c:scaling>
        <c:delete val="1"/>
        <c:axPos val="b"/>
        <c:numFmt formatCode="ge" sourceLinked="1"/>
        <c:majorTickMark val="none"/>
        <c:minorTickMark val="none"/>
        <c:tickLblPos val="none"/>
        <c:crossAx val="341991776"/>
        <c:crosses val="autoZero"/>
        <c:auto val="1"/>
        <c:lblOffset val="100"/>
        <c:baseTimeUnit val="years"/>
      </c:dateAx>
      <c:valAx>
        <c:axId val="3419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9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53.92</c:v>
                </c:pt>
                <c:pt idx="1">
                  <c:v>54.3</c:v>
                </c:pt>
                <c:pt idx="2">
                  <c:v>55.52</c:v>
                </c:pt>
                <c:pt idx="3">
                  <c:v>52.94</c:v>
                </c:pt>
                <c:pt idx="4">
                  <c:v>54.04</c:v>
                </c:pt>
              </c:numCache>
            </c:numRef>
          </c:val>
        </c:ser>
        <c:dLbls>
          <c:showLegendKey val="0"/>
          <c:showVal val="0"/>
          <c:showCatName val="0"/>
          <c:showSerName val="0"/>
          <c:showPercent val="0"/>
          <c:showBubbleSize val="0"/>
        </c:dLbls>
        <c:gapWidth val="150"/>
        <c:axId val="341992952"/>
        <c:axId val="3419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68.61</c:v>
                </c:pt>
                <c:pt idx="3">
                  <c:v>65.7</c:v>
                </c:pt>
                <c:pt idx="4">
                  <c:v>66.73</c:v>
                </c:pt>
              </c:numCache>
            </c:numRef>
          </c:val>
          <c:smooth val="0"/>
        </c:ser>
        <c:dLbls>
          <c:showLegendKey val="0"/>
          <c:showVal val="0"/>
          <c:showCatName val="0"/>
          <c:showSerName val="0"/>
          <c:showPercent val="0"/>
          <c:showBubbleSize val="0"/>
        </c:dLbls>
        <c:marker val="1"/>
        <c:smooth val="0"/>
        <c:axId val="341992952"/>
        <c:axId val="341993344"/>
      </c:lineChart>
      <c:dateAx>
        <c:axId val="341992952"/>
        <c:scaling>
          <c:orientation val="minMax"/>
        </c:scaling>
        <c:delete val="1"/>
        <c:axPos val="b"/>
        <c:numFmt formatCode="ge" sourceLinked="1"/>
        <c:majorTickMark val="none"/>
        <c:minorTickMark val="none"/>
        <c:tickLblPos val="none"/>
        <c:crossAx val="341993344"/>
        <c:crosses val="autoZero"/>
        <c:auto val="1"/>
        <c:lblOffset val="100"/>
        <c:baseTimeUnit val="years"/>
      </c:dateAx>
      <c:valAx>
        <c:axId val="341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9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327.36</c:v>
                </c:pt>
                <c:pt idx="1">
                  <c:v>321.37</c:v>
                </c:pt>
                <c:pt idx="2">
                  <c:v>323.31</c:v>
                </c:pt>
                <c:pt idx="3">
                  <c:v>348.29</c:v>
                </c:pt>
                <c:pt idx="4">
                  <c:v>347.27</c:v>
                </c:pt>
              </c:numCache>
            </c:numRef>
          </c:val>
        </c:ser>
        <c:dLbls>
          <c:showLegendKey val="0"/>
          <c:showVal val="0"/>
          <c:showCatName val="0"/>
          <c:showSerName val="0"/>
          <c:showPercent val="0"/>
          <c:showBubbleSize val="0"/>
        </c:dLbls>
        <c:gapWidth val="150"/>
        <c:axId val="342172376"/>
        <c:axId val="3421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241.18</c:v>
                </c:pt>
                <c:pt idx="3">
                  <c:v>247.94</c:v>
                </c:pt>
                <c:pt idx="4">
                  <c:v>241.29</c:v>
                </c:pt>
              </c:numCache>
            </c:numRef>
          </c:val>
          <c:smooth val="0"/>
        </c:ser>
        <c:dLbls>
          <c:showLegendKey val="0"/>
          <c:showVal val="0"/>
          <c:showCatName val="0"/>
          <c:showSerName val="0"/>
          <c:showPercent val="0"/>
          <c:showBubbleSize val="0"/>
        </c:dLbls>
        <c:marker val="1"/>
        <c:smooth val="0"/>
        <c:axId val="342172376"/>
        <c:axId val="342172768"/>
      </c:lineChart>
      <c:dateAx>
        <c:axId val="342172376"/>
        <c:scaling>
          <c:orientation val="minMax"/>
        </c:scaling>
        <c:delete val="1"/>
        <c:axPos val="b"/>
        <c:numFmt formatCode="ge" sourceLinked="1"/>
        <c:majorTickMark val="none"/>
        <c:minorTickMark val="none"/>
        <c:tickLblPos val="none"/>
        <c:crossAx val="342172768"/>
        <c:crosses val="autoZero"/>
        <c:auto val="1"/>
        <c:lblOffset val="100"/>
        <c:baseTimeUnit val="years"/>
      </c:dateAx>
      <c:valAx>
        <c:axId val="3421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E5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邑南町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c r="AE8" s="49"/>
      <c r="AF8" s="49"/>
      <c r="AG8" s="49"/>
      <c r="AH8" s="49"/>
      <c r="AI8" s="49"/>
      <c r="AJ8" s="49"/>
      <c r="AK8" s="4"/>
      <c r="AL8" s="50">
        <f>データ!S6</f>
        <v>11211</v>
      </c>
      <c r="AM8" s="50"/>
      <c r="AN8" s="50"/>
      <c r="AO8" s="50"/>
      <c r="AP8" s="50"/>
      <c r="AQ8" s="50"/>
      <c r="AR8" s="50"/>
      <c r="AS8" s="50"/>
      <c r="AT8" s="45">
        <f>データ!T6</f>
        <v>419.29</v>
      </c>
      <c r="AU8" s="45"/>
      <c r="AV8" s="45"/>
      <c r="AW8" s="45"/>
      <c r="AX8" s="45"/>
      <c r="AY8" s="45"/>
      <c r="AZ8" s="45"/>
      <c r="BA8" s="45"/>
      <c r="BB8" s="45">
        <f>データ!U6</f>
        <v>26.74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19.29</v>
      </c>
      <c r="Q10" s="45"/>
      <c r="R10" s="45"/>
      <c r="S10" s="45"/>
      <c r="T10" s="45"/>
      <c r="U10" s="45"/>
      <c r="V10" s="45"/>
      <c r="W10" s="45">
        <f>データ!Q6</f>
        <v>100</v>
      </c>
      <c r="X10" s="45"/>
      <c r="Y10" s="45"/>
      <c r="Z10" s="45"/>
      <c r="AA10" s="45"/>
      <c r="AB10" s="45"/>
      <c r="AC10" s="45"/>
      <c r="AD10" s="50">
        <f>データ!R6</f>
        <v>3240</v>
      </c>
      <c r="AE10" s="50"/>
      <c r="AF10" s="50"/>
      <c r="AG10" s="50"/>
      <c r="AH10" s="50"/>
      <c r="AI10" s="50"/>
      <c r="AJ10" s="50"/>
      <c r="AK10" s="2"/>
      <c r="AL10" s="50">
        <f>データ!V6</f>
        <v>2140</v>
      </c>
      <c r="AM10" s="50"/>
      <c r="AN10" s="50"/>
      <c r="AO10" s="50"/>
      <c r="AP10" s="50"/>
      <c r="AQ10" s="50"/>
      <c r="AR10" s="50"/>
      <c r="AS10" s="50"/>
      <c r="AT10" s="45">
        <f>データ!W6</f>
        <v>0.4</v>
      </c>
      <c r="AU10" s="45"/>
      <c r="AV10" s="45"/>
      <c r="AW10" s="45"/>
      <c r="AX10" s="45"/>
      <c r="AY10" s="45"/>
      <c r="AZ10" s="45"/>
      <c r="BA10" s="45"/>
      <c r="BB10" s="45">
        <f>データ!X6</f>
        <v>5350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324493</v>
      </c>
      <c r="D6" s="33">
        <f t="shared" si="3"/>
        <v>47</v>
      </c>
      <c r="E6" s="33">
        <f t="shared" si="3"/>
        <v>18</v>
      </c>
      <c r="F6" s="33">
        <f t="shared" si="3"/>
        <v>0</v>
      </c>
      <c r="G6" s="33">
        <f t="shared" si="3"/>
        <v>0</v>
      </c>
      <c r="H6" s="33" t="str">
        <f t="shared" si="3"/>
        <v>島根県　邑南町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19.29</v>
      </c>
      <c r="Q6" s="34">
        <f t="shared" si="3"/>
        <v>100</v>
      </c>
      <c r="R6" s="34">
        <f t="shared" si="3"/>
        <v>3240</v>
      </c>
      <c r="S6" s="34">
        <f t="shared" si="3"/>
        <v>11211</v>
      </c>
      <c r="T6" s="34">
        <f t="shared" si="3"/>
        <v>419.29</v>
      </c>
      <c r="U6" s="34">
        <f t="shared" si="3"/>
        <v>26.74</v>
      </c>
      <c r="V6" s="34">
        <f t="shared" si="3"/>
        <v>2140</v>
      </c>
      <c r="W6" s="34">
        <f t="shared" si="3"/>
        <v>0.4</v>
      </c>
      <c r="X6" s="34">
        <f t="shared" si="3"/>
        <v>5350</v>
      </c>
      <c r="Y6" s="35">
        <f>IF(Y7="",NA(),Y7)</f>
        <v>89.95</v>
      </c>
      <c r="Z6" s="35">
        <f t="shared" ref="Z6:AH6" si="4">IF(Z7="",NA(),Z7)</f>
        <v>93.78</v>
      </c>
      <c r="AA6" s="35">
        <f t="shared" si="4"/>
        <v>92.38</v>
      </c>
      <c r="AB6" s="35">
        <f t="shared" si="4"/>
        <v>93.78</v>
      </c>
      <c r="AC6" s="35">
        <f t="shared" si="4"/>
        <v>89.63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21.13</v>
      </c>
      <c r="BG6" s="35">
        <f t="shared" ref="BG6:BO6" si="7">IF(BG7="",NA(),BG7)</f>
        <v>155.33000000000001</v>
      </c>
      <c r="BH6" s="35">
        <f t="shared" si="7"/>
        <v>26.14</v>
      </c>
      <c r="BI6" s="35">
        <f t="shared" si="7"/>
        <v>23.86</v>
      </c>
      <c r="BJ6" s="35">
        <f t="shared" si="7"/>
        <v>1.54</v>
      </c>
      <c r="BK6" s="35">
        <f t="shared" si="7"/>
        <v>430.64</v>
      </c>
      <c r="BL6" s="35">
        <f t="shared" si="7"/>
        <v>446.63</v>
      </c>
      <c r="BM6" s="35">
        <f t="shared" si="7"/>
        <v>261.08</v>
      </c>
      <c r="BN6" s="35">
        <f t="shared" si="7"/>
        <v>241.49</v>
      </c>
      <c r="BO6" s="35">
        <f t="shared" si="7"/>
        <v>248.44</v>
      </c>
      <c r="BP6" s="34" t="str">
        <f>IF(BP7="","",IF(BP7="-","【-】","【"&amp;SUBSTITUTE(TEXT(BP7,"#,##0.00"),"-","△")&amp;"】"))</f>
        <v>【346.13】</v>
      </c>
      <c r="BQ6" s="35">
        <f>IF(BQ7="",NA(),BQ7)</f>
        <v>53.92</v>
      </c>
      <c r="BR6" s="35">
        <f t="shared" ref="BR6:BZ6" si="8">IF(BR7="",NA(),BR7)</f>
        <v>54.3</v>
      </c>
      <c r="BS6" s="35">
        <f t="shared" si="8"/>
        <v>55.52</v>
      </c>
      <c r="BT6" s="35">
        <f t="shared" si="8"/>
        <v>52.94</v>
      </c>
      <c r="BU6" s="35">
        <f t="shared" si="8"/>
        <v>54.04</v>
      </c>
      <c r="BV6" s="35">
        <f t="shared" si="8"/>
        <v>58.78</v>
      </c>
      <c r="BW6" s="35">
        <f t="shared" si="8"/>
        <v>58.53</v>
      </c>
      <c r="BX6" s="35">
        <f t="shared" si="8"/>
        <v>68.61</v>
      </c>
      <c r="BY6" s="35">
        <f t="shared" si="8"/>
        <v>65.7</v>
      </c>
      <c r="BZ6" s="35">
        <f t="shared" si="8"/>
        <v>66.73</v>
      </c>
      <c r="CA6" s="34" t="str">
        <f>IF(CA7="","",IF(CA7="-","【-】","【"&amp;SUBSTITUTE(TEXT(CA7,"#,##0.00"),"-","△")&amp;"】"))</f>
        <v>【59.83】</v>
      </c>
      <c r="CB6" s="35">
        <f>IF(CB7="",NA(),CB7)</f>
        <v>327.36</v>
      </c>
      <c r="CC6" s="35">
        <f t="shared" ref="CC6:CK6" si="9">IF(CC7="",NA(),CC7)</f>
        <v>321.37</v>
      </c>
      <c r="CD6" s="35">
        <f t="shared" si="9"/>
        <v>323.31</v>
      </c>
      <c r="CE6" s="35">
        <f t="shared" si="9"/>
        <v>348.29</v>
      </c>
      <c r="CF6" s="35">
        <f t="shared" si="9"/>
        <v>347.27</v>
      </c>
      <c r="CG6" s="35">
        <f t="shared" si="9"/>
        <v>257.02999999999997</v>
      </c>
      <c r="CH6" s="35">
        <f t="shared" si="9"/>
        <v>266.57</v>
      </c>
      <c r="CI6" s="35">
        <f t="shared" si="9"/>
        <v>241.18</v>
      </c>
      <c r="CJ6" s="35">
        <f t="shared" si="9"/>
        <v>247.94</v>
      </c>
      <c r="CK6" s="35">
        <f t="shared" si="9"/>
        <v>241.29</v>
      </c>
      <c r="CL6" s="34" t="str">
        <f>IF(CL7="","",IF(CL7="-","【-】","【"&amp;SUBSTITUTE(TEXT(CL7,"#,##0.00"),"-","△")&amp;"】"))</f>
        <v>【268.69】</v>
      </c>
      <c r="CM6" s="35">
        <f>IF(CM7="",NA(),CM7)</f>
        <v>40.49</v>
      </c>
      <c r="CN6" s="35">
        <f t="shared" ref="CN6:CV6" si="10">IF(CN7="",NA(),CN7)</f>
        <v>41.37</v>
      </c>
      <c r="CO6" s="35">
        <f t="shared" si="10"/>
        <v>36.409999999999997</v>
      </c>
      <c r="CP6" s="35">
        <f t="shared" si="10"/>
        <v>35.04</v>
      </c>
      <c r="CQ6" s="35">
        <f t="shared" si="10"/>
        <v>34.46</v>
      </c>
      <c r="CR6" s="35">
        <f t="shared" si="10"/>
        <v>61.93</v>
      </c>
      <c r="CS6" s="35">
        <f t="shared" si="10"/>
        <v>58.06</v>
      </c>
      <c r="CT6" s="35">
        <f t="shared" si="10"/>
        <v>53.84</v>
      </c>
      <c r="CU6" s="35">
        <f t="shared" si="10"/>
        <v>60.25</v>
      </c>
      <c r="CV6" s="35">
        <f t="shared" si="10"/>
        <v>61.94</v>
      </c>
      <c r="CW6" s="34" t="str">
        <f>IF(CW7="","",IF(CW7="-","【-】","【"&amp;SUBSTITUTE(TEXT(CW7,"#,##0.00"),"-","△")&amp;"】"))</f>
        <v>【61.71】</v>
      </c>
      <c r="CX6" s="35">
        <f>IF(CX7="",NA(),CX7)</f>
        <v>92.68</v>
      </c>
      <c r="CY6" s="35">
        <f t="shared" ref="CY6:DG6" si="11">IF(CY7="",NA(),CY7)</f>
        <v>93.76</v>
      </c>
      <c r="CZ6" s="35">
        <f t="shared" si="11"/>
        <v>97.8</v>
      </c>
      <c r="DA6" s="35">
        <f t="shared" si="11"/>
        <v>97.76</v>
      </c>
      <c r="DB6" s="35">
        <f t="shared" si="11"/>
        <v>98.41</v>
      </c>
      <c r="DC6" s="35">
        <f t="shared" si="11"/>
        <v>77.25</v>
      </c>
      <c r="DD6" s="35">
        <f t="shared" si="11"/>
        <v>75.790000000000006</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324493</v>
      </c>
      <c r="D7" s="37">
        <v>47</v>
      </c>
      <c r="E7" s="37">
        <v>18</v>
      </c>
      <c r="F7" s="37">
        <v>0</v>
      </c>
      <c r="G7" s="37">
        <v>0</v>
      </c>
      <c r="H7" s="37" t="s">
        <v>110</v>
      </c>
      <c r="I7" s="37" t="s">
        <v>111</v>
      </c>
      <c r="J7" s="37" t="s">
        <v>112</v>
      </c>
      <c r="K7" s="37" t="s">
        <v>113</v>
      </c>
      <c r="L7" s="37" t="s">
        <v>114</v>
      </c>
      <c r="M7" s="37"/>
      <c r="N7" s="38" t="s">
        <v>115</v>
      </c>
      <c r="O7" s="38" t="s">
        <v>116</v>
      </c>
      <c r="P7" s="38">
        <v>19.29</v>
      </c>
      <c r="Q7" s="38">
        <v>100</v>
      </c>
      <c r="R7" s="38">
        <v>3240</v>
      </c>
      <c r="S7" s="38">
        <v>11211</v>
      </c>
      <c r="T7" s="38">
        <v>419.29</v>
      </c>
      <c r="U7" s="38">
        <v>26.74</v>
      </c>
      <c r="V7" s="38">
        <v>2140</v>
      </c>
      <c r="W7" s="38">
        <v>0.4</v>
      </c>
      <c r="X7" s="38">
        <v>5350</v>
      </c>
      <c r="Y7" s="38">
        <v>89.95</v>
      </c>
      <c r="Z7" s="38">
        <v>93.78</v>
      </c>
      <c r="AA7" s="38">
        <v>92.38</v>
      </c>
      <c r="AB7" s="38">
        <v>93.78</v>
      </c>
      <c r="AC7" s="38">
        <v>89.63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21.13</v>
      </c>
      <c r="BG7" s="38">
        <v>155.33000000000001</v>
      </c>
      <c r="BH7" s="38">
        <v>26.14</v>
      </c>
      <c r="BI7" s="38">
        <v>23.86</v>
      </c>
      <c r="BJ7" s="38">
        <v>1.54</v>
      </c>
      <c r="BK7" s="38">
        <v>430.64</v>
      </c>
      <c r="BL7" s="38">
        <v>446.63</v>
      </c>
      <c r="BM7" s="38">
        <v>261.08</v>
      </c>
      <c r="BN7" s="38">
        <v>241.49</v>
      </c>
      <c r="BO7" s="38">
        <v>248.44</v>
      </c>
      <c r="BP7" s="38">
        <v>346.13</v>
      </c>
      <c r="BQ7" s="38">
        <v>53.92</v>
      </c>
      <c r="BR7" s="38">
        <v>54.3</v>
      </c>
      <c r="BS7" s="38">
        <v>55.52</v>
      </c>
      <c r="BT7" s="38">
        <v>52.94</v>
      </c>
      <c r="BU7" s="38">
        <v>54.04</v>
      </c>
      <c r="BV7" s="38">
        <v>58.78</v>
      </c>
      <c r="BW7" s="38">
        <v>58.53</v>
      </c>
      <c r="BX7" s="38">
        <v>68.61</v>
      </c>
      <c r="BY7" s="38">
        <v>65.7</v>
      </c>
      <c r="BZ7" s="38">
        <v>66.73</v>
      </c>
      <c r="CA7" s="38">
        <v>59.83</v>
      </c>
      <c r="CB7" s="38">
        <v>327.36</v>
      </c>
      <c r="CC7" s="38">
        <v>321.37</v>
      </c>
      <c r="CD7" s="38">
        <v>323.31</v>
      </c>
      <c r="CE7" s="38">
        <v>348.29</v>
      </c>
      <c r="CF7" s="38">
        <v>347.27</v>
      </c>
      <c r="CG7" s="38">
        <v>257.02999999999997</v>
      </c>
      <c r="CH7" s="38">
        <v>266.57</v>
      </c>
      <c r="CI7" s="38">
        <v>241.18</v>
      </c>
      <c r="CJ7" s="38">
        <v>247.94</v>
      </c>
      <c r="CK7" s="38">
        <v>241.29</v>
      </c>
      <c r="CL7" s="38">
        <v>268.69</v>
      </c>
      <c r="CM7" s="38">
        <v>40.49</v>
      </c>
      <c r="CN7" s="38">
        <v>41.37</v>
      </c>
      <c r="CO7" s="38">
        <v>36.409999999999997</v>
      </c>
      <c r="CP7" s="38">
        <v>35.04</v>
      </c>
      <c r="CQ7" s="38">
        <v>34.46</v>
      </c>
      <c r="CR7" s="38">
        <v>61.93</v>
      </c>
      <c r="CS7" s="38">
        <v>58.06</v>
      </c>
      <c r="CT7" s="38">
        <v>53.84</v>
      </c>
      <c r="CU7" s="38">
        <v>60.25</v>
      </c>
      <c r="CV7" s="38">
        <v>61.94</v>
      </c>
      <c r="CW7" s="38">
        <v>61.71</v>
      </c>
      <c r="CX7" s="38">
        <v>92.68</v>
      </c>
      <c r="CY7" s="38">
        <v>93.76</v>
      </c>
      <c r="CZ7" s="38">
        <v>97.8</v>
      </c>
      <c r="DA7" s="38">
        <v>97.76</v>
      </c>
      <c r="DB7" s="38">
        <v>98.41</v>
      </c>
      <c r="DC7" s="38">
        <v>77.25</v>
      </c>
      <c r="DD7" s="38">
        <v>75.790000000000006</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2017-12-25T02:41:19Z</dcterms:created>
  <dcterms:modified xsi:type="dcterms:W3CDTF">2018-02-08T05:44:50Z</dcterms:modified>
  <cp:category/>
</cp:coreProperties>
</file>